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guimiento indicadores 2023" sheetId="1" r:id="rId4"/>
    <sheet state="visible" name="Seguimiento actividades 2023" sheetId="2" r:id="rId5"/>
    <sheet state="visible" name="Anexo Correlaciones" sheetId="3" r:id="rId6"/>
  </sheets>
  <definedNames>
    <definedName hidden="1" localSheetId="2" name="_xlnm._FilterDatabase">'Anexo Correlaciones'!$A$20:$E$50</definedName>
  </definedNames>
  <calcPr/>
  <extLst>
    <ext uri="GoogleSheetsCustomDataVersion1">
      <go:sheetsCustomData xmlns:go="http://customooxmlschemas.google.com/" r:id="rId7" roundtripDataSignature="AMtx7mg/kwfJxO3zx6Ta7hMoeL5+aEM4Kw=="/>
    </ext>
  </extLst>
</workbook>
</file>

<file path=xl/sharedStrings.xml><?xml version="1.0" encoding="utf-8"?>
<sst xmlns="http://schemas.openxmlformats.org/spreadsheetml/2006/main" count="1515" uniqueCount="722">
  <si>
    <t>Formato de seguimiento al Plan de Acción Institucional</t>
  </si>
  <si>
    <t>Código:</t>
  </si>
  <si>
    <t>DPE-FT-011</t>
  </si>
  <si>
    <t>Versión:</t>
  </si>
  <si>
    <t>003</t>
  </si>
  <si>
    <t>Seguimiento al Mapeo de resultados del Plan de acción 2023
Unidad de Búsqueda de Personas dadas por Desaparecidas - UBPD</t>
  </si>
  <si>
    <t>SEGUIMIENTO PRIMER TRIMESTRE DE 2023</t>
  </si>
  <si>
    <t>SEGUIMIENTO SEGUNDO TRIMESTRE 2023</t>
  </si>
  <si>
    <t xml:space="preserve">SEGUIMIENTO TERCER TRIMESTRE 2023 </t>
  </si>
  <si>
    <t xml:space="preserve">SEGUIMIENTO CUARTO TRIMESTRE 2023 </t>
  </si>
  <si>
    <t>ESTRATEGIA</t>
  </si>
  <si>
    <t>RESPUESTA</t>
  </si>
  <si>
    <t>INDICADOR</t>
  </si>
  <si>
    <t>Meta 2023</t>
  </si>
  <si>
    <t>Líder</t>
  </si>
  <si>
    <t>Responsable Asociado</t>
  </si>
  <si>
    <t>Meta 2023 en valores absolutos</t>
  </si>
  <si>
    <t>Meta trimestral proyectada, en valores absolutos</t>
  </si>
  <si>
    <t>Logro trimestral en valores absolutos</t>
  </si>
  <si>
    <t>Porcentaje de cumplimiento trimestral</t>
  </si>
  <si>
    <t>Porcentaje de cumplimiento acumulado</t>
  </si>
  <si>
    <t>Lectura de cumplimiento 
acumulado 2023</t>
  </si>
  <si>
    <t>Avance cualitativo
1er trimestre de 2023</t>
  </si>
  <si>
    <t>Retroalimentación OAP
1er trimestre de 2023</t>
  </si>
  <si>
    <t>Meta trimestral proyectada, en valores absolutos (acumulada)</t>
  </si>
  <si>
    <t>Logro trimestral en valores absolutos (acumulada)</t>
  </si>
  <si>
    <t>Avance cualitativo
2do trimestre de 2023</t>
  </si>
  <si>
    <t>Retroalimentación OAP
2do trimestre de 2023</t>
  </si>
  <si>
    <t>Logros y Dificultades 2do trimestre 2023</t>
  </si>
  <si>
    <t>Meta trimestral proyectada, en valores absolutos
(acumulada)</t>
  </si>
  <si>
    <t>Logro trimestral en valores absolutos
(acumulada)</t>
  </si>
  <si>
    <t>Lectura de cumplimiento 
acumulado 2021</t>
  </si>
  <si>
    <t>Avance cualitativo
3er trimestre de 2023</t>
  </si>
  <si>
    <t>Retroalimentación OAP
3er trimestre de 2023</t>
  </si>
  <si>
    <t>Logros y Dificultades 3er trimestre 2023</t>
  </si>
  <si>
    <t>Avance cualitativo
4to trimestre de 2023</t>
  </si>
  <si>
    <t>Retroalimentación OAP
4to trimestre de 2023</t>
  </si>
  <si>
    <t>Logros y Dificultades 4to trimestre 2023</t>
  </si>
  <si>
    <t>Logros y Dificultades Vigencia 2023</t>
  </si>
  <si>
    <t>Estrategia 1. Recolección de información relevante para la búsqueda (artículo 5.1 DL 589 de 2017)</t>
  </si>
  <si>
    <t xml:space="preserve">Respuesta 1. Avances en la construcción de las hipótesis sobre la suerte y paradero de las personas desaparecidas </t>
  </si>
  <si>
    <t>Indicador 1. Plan de capacitación integral (Investigación humanitaria y extrajudicial participativa - forense, línea de aportantes, entre otros) ejecutado en los territorios</t>
  </si>
  <si>
    <t>Un (1) plan de capacitación integral (Investigación humanitaria y extrajudicial participativa - forense, línea de aportantes, entre otros) ejecutado en los territorios</t>
  </si>
  <si>
    <t>Oficina de Gestión del Conocimiento, Subdirección de Gestión Humana</t>
  </si>
  <si>
    <t>Subdirección General Técnica y Territorial, Dirección Técnica de Información, Planeación y Localización para la Búsqueda, Dirección Técnica de Participación, Contacto con las Víctimas y Enfoques Diferenciales Y Dirección Técnica de Prospección, Recuperación e Identificación</t>
  </si>
  <si>
    <t>20% del plan de capacitación integral (Investigación humanitaria y extrajudicial participativa - forense, línea de aportantes, entre otros) ejecutado en los territorios</t>
  </si>
  <si>
    <r>
      <rPr>
        <rFont val="Arial Narrow"/>
        <color rgb="FF000000"/>
        <sz val="11.0"/>
      </rPr>
      <t xml:space="preserve">Durante el primer trimestre del año, la OGC tiene bajo su responsabilidad la elaboración de la metodología para ejecución de la capacitación integral, por ello coordinó con la DTPRI la elaboración de contenidos de la capacitación, del mismo modo, que estableció diálogo con la SGTT para el proceso logístico de convocatoria de los GITT que ocurrirá a partir del segundo trimestre. Posteriormente, la OGC convocó reunión con las Direcciones Técnicas, la SGH, SGTT el día 27 de febrero para revisar de manera conjunta la propuesta técnica de capacitación propuesta por la DTPRI.
</t>
    </r>
    <r>
      <rPr>
        <rFont val="Arial Narrow"/>
        <b/>
        <color rgb="FF000000"/>
        <sz val="11.0"/>
      </rPr>
      <t>Logros y dificultades:</t>
    </r>
    <r>
      <rPr>
        <rFont val="Arial Narrow"/>
        <color rgb="FF000000"/>
        <sz val="11.0"/>
      </rPr>
      <t xml:space="preserve"> El principal logro de la meta es que ya se cuenta con una versión revisada del Plan de Capacitación Integral 2023. Se tiene una visión clara de la forma en que se llevará a cabo el Plan y de los requerimientos logísticos del mismo.
La principal dificultad de ejecución del Plan es la necesidad de que todas las personas a capacitar tengan acceso al SIRDEC. Este es un tema que se ha venido trabajando desde la Dirección de Información, la Subdirección General Técnica y Territorial y la Oficina de Gestión de Conocimiento. Sin embargo, dado que no depende exclusivamente de la UBPD, sino de otra entidad como es el INMLCF, el acceso a la plataforma se considera una dificultad para la ejecución de la meta. Se espera poder realizar una acción coordinada entre las dos entidades para habilitar los usuarios de todas las personas que requieran acceso a la plataforma SIRDEC y para que el acceso que tengan sea el adecuado para los fines del Plan de Capacitación Integral.</t>
    </r>
  </si>
  <si>
    <t>Se observa el cumplimiento de las acciones proyectadas, pues se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t>
  </si>
  <si>
    <t>Indicador 2. Municipios priorizados a corto plazo en Plan Nacional de Búsqueda - PNB con Planes Regionales de Búsqueda -PRB formulados</t>
  </si>
  <si>
    <t>100% de los municipios priorizados a corto plazo en Plan Nacional de Búsqueda - PNB con Planes Regionales de Búsqueda -PRB formulados</t>
  </si>
  <si>
    <t>Dirección Técnica de Información, Planeación y Localización para la Búsqueda</t>
  </si>
  <si>
    <t>Subdirección General Técnica y Territorial, Grupos Internos de Trabajo Territorial</t>
  </si>
  <si>
    <t>8% de los municipios priorizados a corto plazo en Plan Nacional de Búsqueda - PNB con Planes Regionales de Búsqueda -PRB formulados</t>
  </si>
  <si>
    <r>
      <rPr>
        <rFont val="Arial Narrow"/>
        <color rgb="FF000000"/>
        <sz val="11.0"/>
      </rPr>
      <t xml:space="preserve">Para este primer trimestre se reportan los siguientes PRB propuesto con cobertura de 13 municipios priorizados en el PNB, así:
- PRB Suroriente de Cundinamarca - 12 municipios: aprobado.
- PRB San José del Guaviare - 1 municipio: aprobado.
Por otro lado, se avanza en la formulación de los PRB Barranca Región, PRB Sur de la Guajira - Norte del Cesar, PRB Cordillera Oriental como PRB en cuya cobertura se encuentran municipios priorizados. 
Los PRB de Valle del Magdalena y Nevados, PRB Canal del Dique y Norte de Bolívar y PRB Occidente del Valle, que también fueron aprobados durante el primer trimestre del año no tienen dentro de su cobertura municipios priorizados, razón por la cual no se incluyeron en el reporte.
Adicionalmente, se remitió memorando UBPD-3-2023-003329 del 16 de marzo, por parte de la DTIPLOB, a las coordinaciones de los GITT a los servidores de la SAPLB recordando la necesidad de cumplir con esta acción.
</t>
    </r>
    <r>
      <rPr>
        <rFont val="Arial Narrow"/>
        <b/>
        <color rgb="FF000000"/>
        <sz val="11.0"/>
      </rPr>
      <t xml:space="preserve">Logros y dificultades: 
</t>
    </r>
    <r>
      <rPr>
        <rFont val="Arial Narrow"/>
        <color rgb="FF000000"/>
        <sz val="11.0"/>
      </rPr>
      <t xml:space="preserve">Se logró la aprobación de dos PRB con municipios aprobados en el PNB por parte del Comité de aprobación.
Como dificultad se mantiene la forma de trabajo de algunos de los Grupos Internos de Trabajo que ha supuesto mayores tiempos en los avances, pues en algunos casos, han dispuesto mayor tiempo para el desarrollo de otras actividades diferentes a la creación de los planes de búsqueda y los planes operativos, o prefieren adelantar acciones en casos específicos. Permanecen los retos en relación con la calidad de los datos, especialmente, del universo y las solicitudes de búsqueda, que no cuenta con variables de información completa, mal registrada, entre otras, lo que supone labores adicionales de trabajo, tiempos y articulación entre las dos subdirecciones y los GITT.
Superar las dificultades, particularmente la del trabajo de los GITT en centrar parte de su trabajo en la construcción de los PRB permitirá avanzar no solamente en la meta sino, en la labor de la investigación masiva para la búsqueda de las personas dadas por desaparecidas. </t>
    </r>
  </si>
  <si>
    <t xml:space="preserve">De acuerdo con el reporte de avance, este indicador se encuentra en estado óptimo al alcanzar la meta programada para el trimestre equivalente a 13 municipios priorizados en el PNB incorporados en PRB aprobados recientemente.
La meta se orienta a la formulación de PRB que incorporen los municipios priorizados en el corto plazo en el PNB. En la descripción del indicador se aclaró que por PRB formulado se entiende un documento que contenga y cumpla con los criterios de forma y de fondo indicados en el documento Criterios de aprobación y seguimiento a la implementación de los Planes Regionales de Búsqueda. Además, el documento debe haber sido revisado por la(el) Subdirector(a) de Análisis y remitido por éste al Comité de aprobación y seguimiento a la implementación de los PRB, quienes analizan y aprueban el mismo. 
En este caso, se reportan 2 PRB aprobados en el trimestre que contemplan 13 municipios priorizados, lo cual implica que se surtieron todos las condiciones planteadas en la descripción del indicador. Según el Informe de Gestión Institucional 2018-2023, durante el primer trimestre de 2023 se aprobaron 3 PRB adicionales a los mencionados en el avance de la meta (PRB de Valle del Magdalena y Nevados, PRB Canal del Dique y Norte de Bolívar y PRB Occidente del Valle), los cuales no incluyen territorios priorizados en el PNB por lo cual no cuentan en el cumplimiento de la meta. De igual forma, se hace referencia a los PRB en formulación que tienen algún avance en el periodo, aunque no hayan surtido todos los pasos establecidos para su formalización, de tal forma que en próximos periodos se puede evidenciar la trazabilidad en su gestión.  </t>
  </si>
  <si>
    <t>Indicador 3. Rutas con aportantes de información implementadas</t>
  </si>
  <si>
    <t>Tres (3) rutas con aportantes de información implementadas (ExFarc, Fuerza Pública, ExAUC)</t>
  </si>
  <si>
    <t>Equipo Prevención y protección</t>
  </si>
  <si>
    <t>1 ruta con aportantes de información implementadas (ExFarc, Fuerza Pública, ExAUC)</t>
  </si>
  <si>
    <t>1,5 ruta con aportantes de información implementadas (ExFarc, Fuerza Pública, ExAUC)</t>
  </si>
  <si>
    <r>
      <rPr>
        <rFont val="Arial Narrow"/>
        <color rgb="FF000000"/>
        <sz val="11.0"/>
      </rPr>
      <t xml:space="preserve">Para el primer trimestre del año se acordó ruta de trabajo con la Fundación Comité de Reconciliación, la cual agrupa cerca de 2700 integrantes de la fuerza pública. En virtud de ello, se remitió memorando UBPD-3-2023-001755 del 15 de febrero en el cual la DTIPLOB brinda las orientaciones a los GITT y a los servidores de la SAPLB y la SGI sobre el relacionamiento con aportantes de fuerza pública y antiguos integrantes de las AUC.
Como parte de esta ruta se han realizado en el presente año, dos encuentros con miembros de dicha Fundación: del 3 al 5 de marzo, en la ciudad de Bogotá, con aportantes a su vez vinculados en el subcaso Casanare del Caso 03 de la JEP, quienes tienen información que contribuye a la búsqueda para las investigaciones sobre personas dadas por desaparecidas en Arauca y Casanare;  el segundo encuentro, se realizó en el municipio de Rionegro (Antioquia) los días 17, 18 y 19 de marzo con integrantes de fuerza pública que pueden brindar información para el PRB del Oriente Antioqueño.
A su vez, se han planeado los próximos encuentros para el segundo trimestre, ya como parte de la implementación de la ruta con este grupo de aportantes. Finalmente, en el marco de la ruta de trabajo, se ha proyectado por parte de la Fundación y en acompañamiento de la UBPD, una ficha para ser financiada por la cooperación con el fin de financiar actividades para el aporte de información que contribuye a la búsqueda.
A su vez, como parte de la construcción de la ruta de aporte de información con exintegrantes de las AUC se han realizado espacios de trabajo con dos fundaciones que agrupan exintegrantes del Bloque Central Bolívar y del Bloque Norte, en aras de la comprensión del mandato de la UBPD, sensibilización sobre la búsqueda y aporte de información. Así, se realizó espacio con Aulas de Paz los días 2, 16 y 23 de marzo con el fin de definir encuentros colectivos y rutas de trabajo; asimismo, en el marco de la ruta de trabajo, se ha proyectado por parte de la Fundación y en acompañamiento de la UBPD, una ficha para ser financiada por la cooperación con el fin de financiar actividades para el aporte de información que contribuye a la búsqueda.
Igualmente, con aportantes que pertenecieron al Bloque Norte, además de contar con rutas individuales, se han desarrollado espacios para definir el desarrollo de una ruta de aporte colectiva. 
En este marco, los días 24 y 25 de marzo en la ciudad de Medellín, se realizó el primer encuentro de sensibilización sobre la desaparición y la búsqueda, junto a la pedagogía del mandato, con el fin de iniciar un proceso de fortalecimiento, confianza y construcción de ruta con estos aporantes (tanto Aulas de Paz como Renaciendo)
Finalmente, se cuenta con la Propuesta de ruta de prevención y protección para el trabajo con aportantes de información, la cual se socializó con los aportantes los días 23 y 24 de marzo
</t>
    </r>
    <r>
      <rPr>
        <rFont val="Arial Narrow"/>
        <b/>
        <color rgb="FF000000"/>
        <sz val="11.0"/>
      </rPr>
      <t xml:space="preserve">Logros y dificultades: </t>
    </r>
    <r>
      <rPr>
        <rFont val="Arial Narrow"/>
        <color rgb="FF000000"/>
        <sz val="11.0"/>
      </rPr>
      <t>Se cuenta con ruta de aporte de información definida con fuerza pública, a través de la Fundación Comité de Reconciliación. Se cuenta con mesas de trabajo y relacionamiento basado en la confianza generada por la DTIPLOB con los aportantes que pertenecieron a las antiguas AUC.Se cuenta con orientaciones internas para el trabajo con estos aportantes de alta complejidad, bajo el liderazgo de la DTIPLOB
Como dificultad señalamos que aún internamente en la UBPD no se ha interiorizado el principio humanitario que nos exige imparcialidad, independencia y neutralidad frente a los diferentes actores del conflicto, en este caso, frente a los aportantes.</t>
    </r>
  </si>
  <si>
    <t xml:space="preserve">De acuerdo con el reporte de avance, el indicador se encuentra en nivel de sobrecumplimiento, pues para el trimestre se esperaba avanzar en la definición y puesta en marcha de la ruta con aportantes de información de la Fuerza Pública y se reportó adicionalmente el 50% de avance en una segunda ruta asociada con exintegrantes de las AUC.
En el reporte realizado se hace referencia a la definición de una ruta de trabajo con aportantes de la Fundación Comité de Reconciliación. Al respecto la OAP recomienda describir el proceso de diseño y concertación de la ruta que es el punto de partida para su implementación. De igual forma la OAP sugiere hacer referencia de manera general a los componentes de la ruta o los mínimos de la misma y el horizonte para el cual se definió inicialmente. La DTIPLB indica que el proceso no es un documento sino las acciones y acuerdos (su soporte son las actas y la metodología estandarizada para las agendas), memorando, y tampoco tiene fechas (si se asemeja a un horizonte en el tiempo).
Para próximos reportes y con el ánimo de brindar mayor información que facilte la comprensión de la gestión desarrollada frente a la concertación de rutas, se recomienda describir de manera general la metodología estandarizada para las agendas de trabajo con aportantes. Asimismo, se recomienda tener en cuenta en próximos reportes la descripción general de los posibles logros que se vayan obteniendo en el desarrollo de las rutas con aportantes que se adelanten, en relación con el tipo de información aportada, la utilidad de la información obtenida y su contribución al proceso de investigación humanitaria y extrajudicial.
Asimismo, se recomienda hacer referencia a la actualización de la herramienta de aportantes de información en la cual se lleva control del número de aportantes y su clasificación.
De igual forma es necesario que en el desarrollo de estas rutas de trabajo con aportantes se lleven los registros correspondientes en la herramienta definida para tal fin (matriz de aportantes de información). </t>
  </si>
  <si>
    <t>Indicador 4. Ruta definida con comparecientes de la Jurisdicción Especial para la Paz - JEP, no determinantes ni máximos responsables</t>
  </si>
  <si>
    <t>Una (1) ruta definida con comparecientes de la Jurisdicción Especial para la Paz - JEP, no determinantes ni máximos responsables</t>
  </si>
  <si>
    <t>5% de la ruta definida con comparecientes de la Jurisdicción Especial para la Paz - JEP, no determinantes ni máximos responsables</t>
  </si>
  <si>
    <r>
      <rPr>
        <rFont val="Arial Narrow"/>
        <color rgb="FF000000"/>
        <sz val="11.0"/>
      </rPr>
      <t xml:space="preserve">Para el primer trimestre del año con base en la revisión de los informes de la JEP se pudo establecer que, con corte a diciembre de 2022, son 13.493 personas que han suscrito actas de compromiso y sometimiento, de las cuales, 9.833 pertenecieron a las antiguas FARC-EP, 3.482 a la fuerza pública, 95 a otros agentes del Estado y 71 son terceros civiles. El equipo de trabajo se constituye a partir de la integración de 4 contratistas y 2 servidores, así como el Director y la Subdirectora, para el diseño de la ruta.        
Se cuenta con la propuesta de ruta de prevención y protección para el trabajo con aportantes de información         
</t>
    </r>
    <r>
      <rPr>
        <rFont val="Arial Narrow"/>
        <b/>
        <color rgb="FF000000"/>
        <sz val="11.0"/>
      </rPr>
      <t>Logros y dificultades:</t>
    </r>
    <r>
      <rPr>
        <rFont val="Arial Narrow"/>
        <color rgb="FF000000"/>
        <sz val="11.0"/>
      </rPr>
      <t xml:space="preserve"> La principal dificultad radica en el poco recurso humano de la DTIPLOB para el abordaje de esta acción. No sólo con miras a la construcción de la ruta sino de su puesta en marcha a futuro. Pues la revisión documental, cruces de información y definiciones conceptuales y metodológicas son de una nivel altísimo. Se cuenta con la propuesta de ruta de prevención y protección para el trabajo con aportantes de información                   </t>
    </r>
  </si>
  <si>
    <t xml:space="preserve">De acuerdo con el reporte de avance, este indicador se encuentra en estado óptimo al alcanzar la meta programada para el trimestre equivalente a un 5% de avance en la definición de la ruta con comparecientes de la Jurisdicción Especial para la Paz - JEP, no determinantes ni máximos responsables. 
Se destaca la articulación con la JEP para acceder al dato del universo de personas que suscribieron acta de compromiso y sometimiento. Este dato permitirá tener un punto de partida para dar continuidad a la definición de criterios que permitan establecer quién puede ser un aportante para la búsqueda. Asimismo, se destaca la conformación del equipo de trabajo que diseñará esta ruta.
Se recomienda que para el próximo reporte se haga referencia de manera general a las características que se consideraron relevantes para establecer quién del universo de no determinantes ni máximos responsables puede ser un aportante para la búsqueda.
</t>
  </si>
  <si>
    <t>Indicador 5. Ruta de priorización de fuentes de información (que tenga en cuenta el Archivo General de la Nación y fuerza pública, entre otras) diseñada participativamente e implementada</t>
  </si>
  <si>
    <t>Una (1) ruta de priorización de fuentes de información (que tenga en cuenta el Archivo General de la Nación y fuerza pública, entre otras) diseñada participativamente e implementada</t>
  </si>
  <si>
    <t>Dirección Técnica de Participación, Contacto con las Víctimas y Enfoques Diferenciales
Grupos Internos de Trabajo Territorial
Oficina Asesora de Comunicaciones y Pedagogía</t>
  </si>
  <si>
    <t>10% de la ruta de priorización de fuentes de información (que tenga en cuenta el Archivo General de la Nación y fuerza pública, entre otras) diseñada participativamente e implementada</t>
  </si>
  <si>
    <r>
      <rPr>
        <rFont val="Arial Narrow"/>
        <color rgb="FF000000"/>
        <sz val="11.0"/>
      </rPr>
      <t xml:space="preserve">Durante el primer trimestre del 2023 se ha remitido para revisión a la Secretaria General, Grupo Interno de Gestión Contractual y Grupo Interno de Gestión Documental  el documento guía para la recolección de fuentes de información, elaborado por la Subdirección de Gestión de Información para la Búsqueda, el cual incluye información de las orientaciones para la recolección, revisión y descripción de las fuentes de información que puede aportar a la ruta de priorización, pues su utilidad se da en la medida en la que permite determinar cómo se recolecta la información y como se procesa (revisa y describe) la información agregada al archivo de gestión centralizado. Esta guía representa la culminación del proceso que enmarca la ruta para la recolección, revisión y priorización de fuentes, en la que se definirá como se priorizan las fuentes de información.
De otro lado se han identificado 21 fuentes de información  que corresponden a  la Identificación de las necesidades de información útiles para los procesos investigación humanitaria y extrajudicial adelantados por la UBPD, las cuales son provenientes de organizaciones y entidades que poseen información para recolección. Dentro de este proceso de identificación de necesidades, se encuentran los siguientes tipos de información: Archivos de inteligencia, contrainteligencia y gastos reservados (como los del DAS), Expedientes judiciales de Justicia y Paz (FGN), Expedientes judiciales de otros tribunales, Expedientes de la Justicia Especial para la Paz (JEP), entre otros. Este proceso de identificación de necesidades de información no culmina con lo reportado sino que continúa porque la búsqueda de información que aporta a la investigación humanitaria es continua segun lo establecido en las funciones misionales.
</t>
    </r>
    <r>
      <rPr>
        <rFont val="Arial Narrow"/>
        <b/>
        <color rgb="FF000000"/>
        <sz val="11.0"/>
      </rPr>
      <t>Logros y dificultades:</t>
    </r>
    <r>
      <rPr>
        <rFont val="Arial Narrow"/>
        <color rgb="FF000000"/>
        <sz val="11.0"/>
      </rPr>
      <t xml:space="preserve"> La principal dificultad se presentó en la identificación de fuentes pues se contó principalmente con las necesidades de la DIPLOB manteniendo la generalidad de algunas fuentes como son las organizaciones y entidades, situacion que llevó a no conocer las necesidades de toda la entidad sobre todo porque el tiempo fue muy corto para conocer todo; No obstante se observó, por el desarrollo contínuo de las solicitudes de asistencia técnica, las necesidades especiales sobre recolección de Necropcias, Actas o certificados de Inhumaciones y la manifiesta necesidad en diferentes instancias institucionales para la recolección de la información de inteligencia y contrainteligencia que aporta a la busqueda de las Personas dadas por Desaparecidas; sin embrago esto permitió la identificación de fuentes de información que seran útiles para los procesos de búsqueda.</t>
    </r>
  </si>
  <si>
    <t>De acuerdo con el reporte de avance cuantitativo, el indicador se encuentra en nivel óptimo de cumplimiento al alcanzar un 10% de avance en la ruta de priorización de fuentes de información para la búsqueda.  
Según la programación de la meta trimestral, este 10% estaría representado en el avance en la identificación de las necesidades de información de la UBPD con base en lo determinado por la DTIPLB, lo cual se describe en el reporte cualitativo haciendo referencia a la identificación de 21 fuentes de información. El área responsable aclara que este proceso de identificación de necesidades de información o fuentes para la ruta de priorización es continuo, es decir que no concluye con las 21 fuentes de información identificadas en este periodo.  
Se destaca la importancia de avanzar en esta meta debido a la gran cantidad de información que se recibe permanentemente en la entidad y que hace necesario disponer de herramientas claras de intevencion, lineamientos y criterios de priorización de las mismas que permitan abordarlas en un orden estratégico.</t>
  </si>
  <si>
    <t>Indicador 6. Estrategia para fortalecer el relacionamiento de la UBPD y facilitar el acceso a la información, diseñada e implementada</t>
  </si>
  <si>
    <t>Una (1) estrategia para fortalecer el relacionamiento de la UBPD y facilitar el acceso a la información, diseñada e implementada</t>
  </si>
  <si>
    <t>Subdirección General Técnica y Territorial</t>
  </si>
  <si>
    <t>NA</t>
  </si>
  <si>
    <t>20% de avance de la estrategia para fortalecer el relacionamiento de la UBPD y facilitar el acceso a la información, diseñada e implementada</t>
  </si>
  <si>
    <r>
      <rPr>
        <rFont val="Arial Narrow"/>
        <color rgb="FF000000"/>
        <sz val="11.0"/>
      </rPr>
      <t xml:space="preserve">Como parte de las acciones planeadas para este trimestre, se desarrolló una revision de los convenios, acuerdos, protocolos y demas instumentos que aporten a gesionar informacion relevante para la busqueda, al respecto se logro recopilar varios documento que aportan al logro de esta actividad, con los cuales se diseño un documento que resume y contiene la informacion relevante de las alianzas firmadas y los avances de la misma, asi como extraer informacion clave de las entidades con las que se requiere tener relacionamientos formales para fortalecer la búsqueda.
Dentro de los documentos recopilados está la capeta de convenios y contratos de la UBPD, alli reposan los documentos contractuales de convenios interadminsitrativos con Fiscalía General de la Nación, Instituto Nacional de Medicina Legal y Ciencias Forences, Alta Consejería para la Paz, Registraduria General de la Nación, el protocolo de Cooperación entre el SIVJRNR, el acuerdo de Voluntades con CICR y la ruta de acceso a la información con UARIV. https://drive.google.com/drive/folders/0AB3w9_SjN9wDUk9PVA
Por otra parte se revisó la carpeta de reuniones bilaterales con entidades relacionadas con la búsqueda, realizadas en el marco de la formulacion del documento de operativizacion del Plan Nacional de Busqueda, en donde se logó identificar otros actores como Ministerio de Defensa, Ministerio de Salud, Unidad de Restitucion de Tierras, Agencia Nacional de Tierras, Centro Nacional de Memoria Histórica, Ministerio de Justicia y Ministerio del interior. En dichos dialogos bilaterales se relatan las necesidades en cuanto a intercambio de informacion relevante para la busqueda. para lo cual se han avanzado en el relacionamiento con actores como Ministerio de Salud, Ministerio del Interior.
También se tuvo en cuenta las reflexiones y recomendaciones de los documentos de caracterización de particularidades, necesidades y expectativas de grupos de interés "entidades públicas cercanas a la búsqueda", estudio realizado en conjunto con la Universidad Nacional de Colombia y la UBPD (OGC) durante 2021 y 2022.
</t>
    </r>
    <r>
      <rPr>
        <rFont val="Arial Narrow"/>
        <b/>
        <color rgb="FF000000"/>
        <sz val="11.0"/>
      </rPr>
      <t xml:space="preserve">Logros y dificultades: 
</t>
    </r>
    <r>
      <rPr>
        <rFont val="Arial Narrow"/>
        <color rgb="FF000000"/>
        <sz val="11.0"/>
      </rPr>
      <t>Se logró consolidado la informacion que se encontraba dispersa con lo que se pudo tener un primer estado del arte de alianzas, acuerdos, convenios para el acceso a informacion que pueda dar con la suerte, paradero de las personas dadas por desaparecidas. 
Como dificultad de identifica que hay algunos relacionamientos no formalizados que se han dado en territorio y nivel central desde las Direcciones Técnicas como la Direccion general y que no se tiene informacion completa y relevante ya que varios servidores ya no se encuentran en la entidas y no har una carpeta con los avances en los mismos.</t>
    </r>
  </si>
  <si>
    <t>Se presenta el documento "Estado del arte del relacionamiento Institucional para la Búsqueda", el cual relaciona los actores con los que se requiere gestionar información relevante para la búsqueda,  así como aquellos que cumplen dicho requisito pero con los cuales ya se han adelantado convenios, acuerdos alianzas y demás, además, el estado de avance de dichos relacionamientos.
El indicador se encuentra en estado óptimo, cumpliendo la proyeción para el periodo (100% de cumplimiento), 10% acumulado, sin embargo, es necesario generar una alerta, pues para el segundo trimestre se deben concretar agendas de trabajo con instituciones e inclusive iniciar el trabajo con las mismas, lo que no depende solo de la UBPD sino del relacionamiento de alto nivel que se dearrolle con las mismas.
Asímismo, resaltamos la importancia de vincular y/o trabajar conjuntamente con la DTIPLB pues el diagnóstico del subregistro de información sienta las bases para identificar las necesidades de información, y dicha actividad está bajo responsabilidad de este equipo, por lo cual es urgente que se programe una mesa de trabajo que concrete los pasos para dicha acción.</t>
  </si>
  <si>
    <t>Indicador 7. Documento de análisis del universo de personas dadas por desaparecidas versión 3, como aporte a la verdad, que incluya los enfoques diferenciales, étnicos y de género</t>
  </si>
  <si>
    <t>Un (1) documento de análisis del universo de personas dadas por desaparecidas versión 3, como aporte a la verdad, que incluya los enfoques diferenciales, étnicos y de género</t>
  </si>
  <si>
    <t>Subdirección General Técnica y Territorial, Dirección Técnica de Prospección, Recuperación e Identificación, Oficina Asesora de Comunicaciones y Pedagogía</t>
  </si>
  <si>
    <t>0% de avance del documento de análisis del universo de personas dadas por desaparecidas versión 3, como aporte a la verdad, que incluya los enfoques diferenciales, étnicos y de género</t>
  </si>
  <si>
    <t>N/A</t>
  </si>
  <si>
    <r>
      <rPr>
        <rFont val="Arial Narrow"/>
        <color rgb="FF000000"/>
        <sz val="11.0"/>
      </rPr>
      <t xml:space="preserve">1. Revisión y ajustes del procedimiento para el establecimiento del Universo. Durante el primer trimestre del año se avanzó en la revisión del código fuente utilizado en el proceso de homologación, validación y depuración de datos. Se identificaron oportunidades de mejora en el proceso de tratamiento de datos del Registro de Solicitudes de Búsqueda hacia el Universo (en particular en el campo de edad). 
2. Consolidación de la información sobre la situación actual de la persona desaparecida gestionada por la UBPD. Adicionalmente, se avanzó en el cruce de datos entre el Universo y el módulo de cadáveres del INMLCF, y la actualización del corte de solicitudes incorporado al Universo (el corte al cierre de año correspondía al 15 de noviembre de 2022 y se inició la incorporación de las solicitudes registradas entre noviembre 16 de 2022 y marzo 1 de 2023). 
</t>
    </r>
    <r>
      <rPr>
        <rFont val="Arial Narrow"/>
        <b/>
        <color rgb="FF000000"/>
        <sz val="11.0"/>
      </rPr>
      <t>Logros y dificultades:</t>
    </r>
    <r>
      <rPr>
        <rFont val="Arial Narrow"/>
        <color rgb="FF000000"/>
        <sz val="11.0"/>
      </rPr>
      <t xml:space="preserve"> La integración de datos se compone de 4 fases (I.Homologación y unión de tablas. II. Formación de pares de registros. III. Calificación de pares de registros. IV. Formación de grupos finales de registros. ). La integración del módulo de cadáveres y la actualización de las solictudes de búsqueda (noviembre 2022-marzo 2023) no han finalizado por dificultades en el funcionamiento del servidor 172.16.10.27 y problemas de optimización del procedimiento. Debido a las deficiencias en la capacidad de procesamiento del servidor ha sido necesario reescribir partes del código. Esta reingeniería se encuentra en curso.</t>
    </r>
  </si>
  <si>
    <t xml:space="preserve">De acuerdo con la programación de la meta trimestral, para el periodo no se esperaba un avance cuantitativo del indicador. Sin embargo, se describen avances asociados con las acciones previstas para el segundo trimestre, lo cual es positivo para agilizar la construcción del documento de análisis del Universo de personas dadas por desaparecidas, previsto para la vigencia. 
En el reporte se hace referencia a un avance en la revisión y ajuste del procedimiento para el establecimiento del Universo y la consolidación de información sobre la situación actual de la persona desaparecida gestionada por la UBPD. Se describen algunas dificultades frente a la actualización de información y se hace referencia a las acciones que se estan realizando para superarlas. 
Se destaca la orientación de este indicador a medir la construccion de un documento que presente las características de la información disponible del Universo de personas desaparecidas y el contexto de las variables que involucra, asi como la complejidad de las multiples fuentes y bases de datos que han sido utilizadas para su conformación. </t>
  </si>
  <si>
    <t>Estrategia 2. Identificación, caracterización, exploración de posibles lugares de ubicación de personas vivas o fallecidas que puedan corresponder a personas dadas por desaparecidas (artículo 5.3.a. y c. y 10 del DL 589 de 2017)</t>
  </si>
  <si>
    <t>Respuesta 2. Construcción e implementación del plan de intervención de cementerios, desarrollado a través de los Planes Regionales de Búsqueda, en conjunto con organizaciones, familias, comunidades y personas que buscan, fijando escenarios y momentos de diálogo.</t>
  </si>
  <si>
    <t>Indicador 8. Plan de intervención de cementerios (plan de trabajo) construido e implementado con organizaciones, familias, comunidades y personas que buscan, en el marco de los planes regionales de búsqueda - PRB</t>
  </si>
  <si>
    <t>Un (1) plan de intervención de cementerios (plan de trabajo) construido e implementado con organizaciones, familias, comunidades y personas que buscan, en el marco de los planes regionales de búsqueda - PRB</t>
  </si>
  <si>
    <t>Dirección Técnica de Prospección, Recuperación e Identificación, Dirección Técnica de Información, Planeación y Localización para la Búsqueda, 
Dirección Técnica de Participación, Contacto con las Víctimas y Enfoques Diferenciales, Grupos Internos de Trabajo Territorial, 
Oficina Asesora de Comunicaciones y Pedagogía, Equipo Prevención y protección</t>
  </si>
  <si>
    <t>10% de avance plan de intervención de cementerios (plan de trabajo) construido e implementado con organizaciones, familias, comunidades y personas que buscan, en el marco de los planes regionales de búsqueda - PRB</t>
  </si>
  <si>
    <t>4% de avance plan de intervención de cementerios (plan de trabajo) construido e implementado con organizaciones, familias, comunidades y personas que buscan, en el marco de los planes regionales de búsqueda - PRB</t>
  </si>
  <si>
    <r>
      <rPr>
        <rFont val="Arial Narrow"/>
        <color rgb="FF000000"/>
        <sz val="11.0"/>
      </rPr>
      <t xml:space="preserve">En el primer trimestre de 2023, la SGTT realizó las siguientes actividades para crear sentidos compartidos al interior de la UBPD y realizar ajustes a la propuesta del Manual, con el fin contar con una primera versión de esta metodología institucional:
- Revisión y propuesta de ajustes al Manual por parte de la SGTT a la DTIPLB y DTPRI para fortalecer aspectos técnicos, metodológicos, operativos y pedagógicos. Esto implicó reuniones para la presentación del Manual a la Subdirectora General y espacios de retroalimentación por parte de la Subdirección a las Direcciones Técnicas. 
- Remisión de la propuesta revisada y ajustada por parte de la SGTT a la DTPCVED para su revisión y ajuste a la luz de los lineamientos frente a la incorporación de los lineamientos de Participación y Enfoques Diferenciales, con el fin de armonizar la metodología propuesta por el Manual con la necesidad de garantizar la participación activa e incluyente de las personas y organizaciones.
-Articulación con la OGC para integrarlos al proceso y poder contar con su apoyo para la socialización interna del Manual y la realización de los encuentros territoriales que deben desarrollarse para la construcción del Plan de Intervención de Cementerios.
</t>
    </r>
    <r>
      <rPr>
        <rFont val="Arial Narrow"/>
        <b/>
        <color rgb="FF000000"/>
        <sz val="11.0"/>
      </rPr>
      <t xml:space="preserve">Logros y dificultades:
</t>
    </r>
    <r>
      <rPr>
        <rFont val="Arial Narrow"/>
        <color rgb="FF000000"/>
        <sz val="11.0"/>
      </rPr>
      <t>Dentro de los principales logros se identifican:
-Contar con un Manual para la intervención de cementerios que incluye la metodología interdisciplinaria dirigida a todxs los funcionarixs de la UBPD para caracterizar multidimensionalmente los cementerios y formular estrategias de intervención forense que posibiliten la recuperación de los CNI y CINR que puedan corresponder a personas dadas por desaparecidas en el marco del conflicto armado, el impulso de la identificación y posterior entrega digna. 
-Primera versión del Manual Metodológico robustecida desde aspectos técnicos, metodológicos, operativos y pedagógicos, asi como la inclusión de procesos y procedimientos asociados y relacionados con esta propuesta tales como el Protocolo de Acceso a Lugares a partir de la revisión y ajuste por parte de la Subdirección General 
-Creación de un grupo interdirecciones que se encargará de liderar el proceso de construcción del Manual y del Plan de Intervención
Dentro de las principales dificultades encontradas, se pueden relacionar:
-Encontrar espacios para la discusión y construcción colaborativa del Manual entre las Direcciones Técnicas, la Subdirección y demás areas involucradas considerando las agendas en territorio y las misiones humanitarias
- Comprension compartida del contenido y propuesta pedagógica y didáctica del Manual entre las Direcciones Técnicas, la Subdirección y demás areas involucradas</t>
    </r>
  </si>
  <si>
    <t>En el indicador se proyectó para el primer periodo de la vigencia 2023, un avance cualitativo de 10% en el acumulado anual, compuesto de dos actividades gruesas: 1.  Aprobar el manual de intervención de cementerios de la UBPD (incluyendo criterios para priorizacion de cementerios en el marco de los PRB) y 2. Divulgar y promover la apropiación de los lineamientos para la intervención de cementerios.  En el reporte se presentan actividades en torno a la construcción del manual, el cual se encuentra bastante adelantado, ya que se ha sometido a revisión y ajustes por parte de la Subdirección General y las Direcciones Técnicas, sin embargo aún no se tiene una versión final aprobada, a falta de la incorporación validada de los enfoques diferenciales y los lineamientos de participación. La divulgación y promoción de los lineamientos dependen del documento terminado, por lo cual esta actividad no presenta avance.  
Los valores de avance asignados se pueden observar en el plan de trabajo que acompaña el indicador, de allí se desprende un avance del 4% acumulado anual, lo que sitúa al indicador en estado "crítico" de cumplimiento, por lo que se insta a las dependencias a enfocar esfuerzos y recursos a adelantar las tareas no cumplidas e iniciar cuanto antes el desarrollo de las actividades del segundo periodo.</t>
  </si>
  <si>
    <t>Respuesta 3. Construcción e implementación participativa de los planes de intervención a lugares de interés forense (distintos a cementerios) surgidos de la investigación humanitaria y extrajudicial, enmarcados en la ruta metodológica de los Planes Regionales de Búsqueda</t>
  </si>
  <si>
    <t>Indicador 9. Estrategia de abordaje de los lugares reportados por diversas fuentes (distintos a cementerios) incluidos en el Registro Nacional de Fosas, Cementerios Ilegales y Sepulturas -RNFCIS, diseñada e implementada</t>
  </si>
  <si>
    <t>Una (1) estrategia de abordaje de los lugares reportados por diversas fuentes (distintos a cementerios) incluidos en el Registro Nacional de Fosas, Cementerios Ilegales y Sepulturas -RNFCIS, diseñada e implementada</t>
  </si>
  <si>
    <t>Dirección Técnica de Prospección, Recuperación e Identificación</t>
  </si>
  <si>
    <t>Dirección Técnica de Información, Planeación y Localización para la Búsqueda, 
 Dirección Técnica de Participación, Contacto con las Víctimas y Enfoques Diferenciales, Grupos Internos de Trabajo Territorial, 
 Subdirección General Técnica y Territorial, Equipo Prevención y protección</t>
  </si>
  <si>
    <t>18% de avance estrategia de abordaje de los lugares reportados por diversas fuentes (distintos a cementerios) incluidos en el Registro Nacional de Fosas, Cementerios Ilegales y Sepulturas -RNFCIS, diseñada e implementada</t>
  </si>
  <si>
    <r>
      <rPr>
        <rFont val="Arial Narrow"/>
        <color rgb="FF000000"/>
        <sz val="11.0"/>
      </rPr>
      <t>A partir del plan de trabajo establecido para la implementación de la estrategia de abordaje de los lugares reportados por diversas fuentes (distintos a cementerios) incluidos en el Registro Nacional de Fosas, Cementerio Ilegales y Sepulturas -RNFCIS, la DTPRI realizo los siguientes avances durante el primer trimestre de la vigencia:
1.Diagnóstico al proceso de intervención: Como fase inicial del diagnóstico al proceso de intervención actual, la DTPRI construyó una matriz que fue compartida, a través de la Subdirección General Técnica y Territorial, con las coordinaciones de los Grupos Internos de Trabajo Territorial (GITT) donde se debía incluir la información de las duplas de los respectivos GITT que participaron en la elaboración de los Informes Narrativos sobre hipótesis y hallazgos en la Investigación Humanitaria y Extrajudicial que dieron como resultado la consolidación de la documentación que derivó en las 120 resoluciones de acceso a lugares que fueron emitidas hasta el 31 de diciembre de 2022. A partir de la información recabada con los GITT, con fecha de corte del 31 de diciembre de 2022 la UBPD emitió 120 resoluciones de acceso a lugares (6 en 2020; 35 en 2021; 79 en 2022), se pretende establecer acciones de mejora y poder determinar los lugares que cuentan con los insumos necesarios para que sean intervenidos.
2.Proyección de lugares con potencial de intervención - Plan de intervención de lugares: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insumos que han contribuido a  la proyección de los lugares a intervenir a corto y mediano plazo:
-PRB de Sabanas de Arauca y Norte de Casanare: vereda Santa Bárbara, Hato Corozal y San Luis de Palenque, Casanare 
-Plan Nacional de Búsqueda: Resguardo indígena Sikuani del Alto Únuma y vereda Puerto Oriente, Cumaribo, Vichada.  
-PRB Pacífico Nariñense: Vereda Bellavista, Zona rural del municipio de Tumaco (Nariño).
-PRB del Oriente Antioqueño: Vereda Buenos Aires, Municipio de Argelia. Cementerio de El Santuario (osarios).
-PRB en Bajo Putumayo: Vereda El Cairo del municipio del Valle del Guamuez y corregimiento la Carmelita del municipio de Puerto Asís, Putumayo
-PRB del Nordeste Antioqueño (en formulación): La Vereda Tabacal, Municipio de Anorí, Antioquia
-PRB de Cordillera Oriental: Cementerio Central de Neiva- Huila
-PRB del Meta, subregión Alto y Medio Ariari: zona rural del municipio de Lejanías, Meta
-PRB- Cordillera Central: Cementerio Corregimental de Dantas y finca El Genil.Tolima
A partir de la elaboración de los planes de intervención anteriormente mencionados más la información remitida por los GITT sobre las intervenciones proyectadas para la vigencia, la DTPRI construyó el plan de intervención preliminar 2023, para dar cumplimiento a la meta programada.
3.Implementación del Plan de Intervención de lugares: Durante el primer trimestre del año se intervinieron 11 lugares distintos a cementerios mediante acciones de prospección y recuperación asociados a Planes Regionales de búsqueda y Plan Nacional de búsqueda:
•        Plan Nacional de Búsqueda: La Salina - Casanare: 1 lugar intervenido.
•        PRB Centro de Antioquia:  Urrao Antioquia: 1 lugar intervenido.
•        PRB del Sarare Samore Toledo - Norte de Santander: 2 lugares intervenidos.
•        PRB Meta Lejanías – Meta: 1 lugar intervenido.
•        PRB Meta: San Juanito -Meta: 1 lugar intervenido.
•        PRB Centro de Nariño Tumaco Nariño: 4 lugares intervenidos
•        PRB Norte del Magdalena Medio (En formulación): San Martín César:1 lugar intervenido.
Como resultado, la DTPRI realizó 5 prospecciones, 9 acciones de recuperación y 9 cuerpos recuperados.
En la matriz de lugares intervenidos se detalla la calificación de los 11 lugares intervenidos durante el primer trimestre de la vigencia:  5 lugares quedaron como presuntos y 6 confirmados, los cuales se encuentran en proceso de registro dentro del RNFCIS.
Por otra parte, con el objetivo de lograr que la UBPD tenga un rol más activo y propositivo en el marco de las Medidas Cautelares (MC) de la JEP, la DTPRI creo una carpeta en drive con la información de cada medida y cada uno de los Autos. Allí podrán encontrar tanto las decisiones de la Jurisdicción en torno a cada lugar, como lo requerido a la UBPD y a otras entidades o autoridades. En cada trámite cautelar hay una gran cantidad de información que debe ser tenida en cuenta por la UBPD en el marco de sus labores (documentos de contexto, cartografías, bases de datos de PDD, información sobre jornadas de toma de muestras biológicas, diagnósticos de cementerios, entre otros). Por otro lado, se creó un documento de Excel donde se encuentra, de manera sintetizada, los Autos y oficios en trámite (con las fechas de vencimiento de cada uno). Este insumo aportará al seguimiento a cada respuesta y ayudará a evitar que las mismas se den por fuera de los términos establecidos. La idea es que con estos insumos puedan generar planes de trabajo específicos para cada medida cautelar que esta dirección técnica solicitará en el mes de abril en el marco de una estrategia de la SGTT que permitan lograr que éstas respondan a los objetivos trazados en las investigaciones humanitarias y extrajudiciales y en los PRBs. La invitación está orientada a que podamos poner a las MC en función de las necesidades de la UBPD y no que nuestras acciones, cronogramas y planes de trabajo se vean afectados por los requerimientos de los trámites cautelares.
Adicionalmente, la DTPRI participó en la construcción del procedimiento Atención Reporte Hallazgo Fortuito aprobado y publicado en el sistema de gestión de la UBPD, en la cartilla de “Elementos metodológicos para la caracterización de Cementerios”, en la actualización del “Informe de topografía”
Finalmente, se adelantaron labores administrativas para la contratación de 29 contratistas por 6 meses (16 antropólogos para los Grupos Internos de Trabajo Territorial, quienes servirán de apoyo a los líderes de antropología forense de la DTPRI, 2 antropólogos líderes forenses, 3 topógrafos, 3 fotógrafos y 5 asistentes de campo ), para el desarrollo de las labores forenses en campo que reforzaran las intervenciones de mayor complejidad en el abordaje</t>
    </r>
    <r>
      <rPr>
        <rFont val="Arial Narrow"/>
        <b/>
        <color rgb="FF000000"/>
        <sz val="11.0"/>
      </rPr>
      <t xml:space="preserve"> forense necesario en e</t>
    </r>
    <r>
      <rPr>
        <rFont val="Arial Narrow"/>
        <color rgb="FF000000"/>
        <sz val="11.0"/>
      </rPr>
      <t xml:space="preserve">l territorio colombiano.
</t>
    </r>
    <r>
      <rPr>
        <rFont val="Arial Narrow"/>
        <b/>
        <color rgb="FF000000"/>
        <sz val="11.0"/>
      </rPr>
      <t>Logros y dificultades:</t>
    </r>
    <r>
      <rPr>
        <rFont val="Arial Narrow"/>
        <color rgb="FF000000"/>
        <sz val="11.0"/>
      </rPr>
      <t xml:space="preserve">
1.Se realizaron jornadas de planeación para obtener el plan de trabajo para la vigencia 2023, involucrando los Grupos Interno de Trabajo Territorial que intervienen en el proceso para tener sinergia en la puesta en marcha de los diferentes planes regionales de búsqueda.
2.Se evidencia articulación constante con las demás áreas y seguimiento a los planes operativos internos de cada técnico, con esta información se nutre el componente de aprendizaje; adicionalmente de esta forma podemos garantizar el desarrollo de la operación, y además, generar alertas tempranas y planes de respuesta eficaces ante cualquier contingencia o situación que no esté permitiendo el progreso esperado.
3.A corte del 31 de marzo de 2023, se logró el cumplimiento de la meta proyectada, quedando el indicador en óptimo con un avance del 18.0%.
4.Se debe tener en cuenta que en algunas comisiones no se logran recuperar el número de cuerpos proyectados, por ejemplo, en el Cementerio alterno del Copey Fase IV- César la recuperación de cuerpos bajo en un 66%, ya que muchos de ellos no eran de interés forense, es decir, no cumplían con los requisitos de selección. 
5.Se sufrieron demoras en los procesos contractuales debido a la consolidación de los requisitos documentales necesarios para la legalización de los contratos, temas como los exámenes ocupacionales debido a su complejidad ha retrasado el proceso en el entendido que dichos exámenes contemplan aspectos psicológicos que no todas las instituciones o IPS están en capacidad de realizar, dificultando la contratación de dos equipos técnicos forenses.
</t>
    </r>
  </si>
  <si>
    <t>De acuerdo con el reporte cuantitativo del trimestre, el indicador se encuentra en un nivel de cumplimiento óptimo debido a que se alcanzó el 18% de  avance en la estrategia de abordaje de lugares. 
Según lo programado para el periodo se esperaban avances parciales en el diagnóstico del proceso de intervención de lugares, así como la determinación de lugares que cuentan con insumos necesarios para ser intervenidos, la preparación del plan de intervención de lugares distintos  cementerios y el inicio de la implementación de dicho plan de intervención.  Al respecto, en el avance cualitativo se describe la gestión realizada frente a cada una de las actividades en mención y se presentan al final resultados en términos de prospecciones, acciones de recuperación y cuerpos recuperados.
Con respecto al diagnóstico del proceso de intervención de lugares es importante que para el próximo reporte se haga referencia a los resultados identificados y las conclusiones definidas, así como las decisiones a tomar para la actualización del plan de intervención de lugares diferentes a cementerios y su implementación reflejando la integralidad que se pretende lograr en el abordaje de sitios de interés forense. De igual forma, aclarar cuántos de los lugares contemplados en las 120 resoluciones de acceso a lugares expedidas hasta 31 de diciembre de 2022, no han sido abordados aún. Es importante además aclarar cuantos lugares a intervenir se tienen programados en el plan de intervención con el fin de establecer de manera objetiva el nivel de avance alcanzado periódicamente. 
Se destaca la iniciativa de organizar la información de las medidas cautelares con el fin de revisar la contribución de la atención de las mismas a los planes y necesidades de la UBPD de manera proactiva y no reactiva. En los próximos reportes de avance es importante continuar haciendo referencia a la gestión alcanzada al respecto.
Los soportes relacionados dan cuenta del avance reportado.</t>
  </si>
  <si>
    <t>sobrecumplimiento</t>
  </si>
  <si>
    <t>Respuesta 4. Agilizar los procesos de identificación de personas dadas por desaparecidas</t>
  </si>
  <si>
    <t>Indicador 10. Estrategia que contribuya a la agilización de procesos de identificación de cuerpos que posiblemente corresponden a personas dadas por desaparecidas - PDD, diseñada y en implementación</t>
  </si>
  <si>
    <t>Una (1) estrategia que contribuya a la agilización de procesos de identificación de cuerpos que posiblemente corresponden a personas dadas por desaparecidas - PDD, diseñada y en implementación</t>
  </si>
  <si>
    <t>Secretaría General, Equipo de Cooperación y Alianzas,
Dirección Técnica de Participación, Contacto con las Víctimas y Enfoques Diferenciales</t>
  </si>
  <si>
    <t>11% de avance estrategia que contribuya a la agilización de procesos de identificación de cuerpos que posiblemente corresponden a personas dadas por desaparecidas - PDD, diseñada y en implementación</t>
  </si>
  <si>
    <r>
      <rPr>
        <rFont val="Arial Narrow"/>
        <color rgb="FF000000"/>
        <sz val="11.0"/>
      </rPr>
      <t xml:space="preserve">A partir del plan de trabajo establecido para la implementación de la estrategia que contribuya a la agilización de procesos de identificación de cuerpos que posiblemente corresponden a personas dadas por desaparecidas - PDD, la DTPRI realizo los siguientes avances durante el primer trimestre de la vigencia:
1.Inicio de la fase de análisis forense de la información recolectada de la Regional Noroccidente, Occidente y Bogotá del proyecto Impulso al proceso de identificación de Cadáveres no Identificados (CNI) en Colombia, adelantando labores administrativas para la contratación de 11 contratistas con experiencia en manejo de información forense, los cuales ingresaron en el mes de marzo y realizaron período de alistamiento efectuando las siguientes actividades:
- Se realizó reunión con el coordinador del grupo de identificación de la DTPRI donde se socializó: adjudicación de grupos, necesidades logísticas de los analistas para iniciar el contrato, nuevas metas para la vigencia 2023, nueva dinámica de solicitudes de acciones de impulso con el INMLCF, etc. 
-Se realizaron al menos cinco (05) reuniones entre los analistas senior y junior con el objetivo de: a. capacitar a las nuevas integrantes del grupo, una analista senior y una junior, en las dinámicas de análisis de los casos como son: diligenciamiento de la matriz, realización de seguimientos en la plataforma SIRDEC, asignación de casos, revisión de matrices analizadas y correspondientes anexos, etc., b. diligenciamiento de la matriz de solicitudes con el INMLCF, c. 
- Se procesó la matriz de casos de la Regional Noroccidente, y se hizo la correspondiente asignación de casos para el mes de abril. 
- Se adelantó la construcción y depuración de dos (02) matrices correspondientes a los casos impulsados al INMLCF durante el año 2022, pertenecientes a la Regional Oriente y Regional Sur.
2.Apoyo técnico en la construcción de Proyectos de Cooperación relacionados con la estrategia de impulso: Durante el primer trimestre la DTPRI apoyo en la construcción de la ficha técnica para el proyecto “Estrategia de impulso al proceso de identificación de los cuerpos en condición de no identificados e identificados no entregados en Colombia”, liderado por el Programa Justicia Inclusiva de USAID.
3.Relacionamiento con el INMLCF: La metodología de trabajo interinstitucional ha sido liderada por el Grupo Nacional de Apoyo al Sistema de Verdad, Justicia, Reparación y No Repetición del INMLCF y el Grupo Interno de Trabajo de Identificación Humana de la Dirección Técnica de Prospección, Recuperación e Identificación (DTPRI) de la UBPD. Con base en lo anterior y como parte del seguimiento al proceso de identificación se implementaron mesas de trabajo mensuales donde se realizan análisis y discusión de casos puntuales, permitiendo así, la comunicación clara y fluida. Las mesas de trabajo fueron realizadas el 31 de enero , 28 de febrero de 2023. 
Sobre las solicitudes al INMLCF, el seguimiento se planea organizar inicialmente en la base de datos disponible en el drive y compartida con el INMLCF, donde se diligencian las consultas realizadas y las respuestas del INMLCF como son:
        Procesamiento de toma de muestras biológicas.
        Estado de toma de muestras biológicas a muestradantes, estado de procesamiento de las mismas, cruces con el Banco de perfiles genéticos de personas desaparecidas y sus resultados.
        Ingreso de las tomas de muestras biológicas por parte del INMLCF en el Banco de perfiles genéticos de personas desaparecidas
        Estado del proceso de identificación de cadáveres analizados.
        Búsqueda de información sobre localización del cuerpo analizado.
        Solicitud de cotejo de información genética y no genética, relacionada con orientación de identidad de CNI. 
        Información sobre personas dadas por desaparecidas que reposa en el Registro Nacional de Desaparecidos (SIRDEC).
Sobre la base de solicitudes se planea para el segundo trimestre del 2023, generar unos cambios en la misma, y crear otra exclusivamente para el seguimiento de los cadáveres con probable identidad, propuesta que se encuentra pendiente de discutir con el INMLCF en la próxima reunión programada para el 13 de abril. 
4.Durante el primer trimestre la DTPRI recibió de parte del Instituto Nacional de Medicina Legal y Ciencias Forenses (INMLCF) ocho (8) informes periciales de cuerpos identificados, los cuales se encuentran en proceso de revisión por parte del grupo interno de trabajo de Identificación Humana de la DTPRI. Finalizado este proceso se dará paso a la programación de las entregas dignas.  Adicional, los referentes del grupo de identificación humana participaron en tres entregas dignas en Curvarado Chocó, Granada Meta y Berlín Samaná correspondientes a cuerpos identificados por el INMLCF en el año 2022.
5.Durante el primer trimestre, la DTPRI realizó jornadas para obtener muestras biológicas de referencia para análisis genéticos en el proceso de identificación, garantizando la calidad de la misma y la adecuada selección del muestradante, dentro del marco humanitario y extrajudicial de la Unidad de Búsqueda de Personas dada por Desaparecidas. En total se tomaron 436 muestras biológicas correspondientes a 218 muestradantes - familiares de casos de PDD y PEV:
PRB Occidente del Valle: Bogotá Total muestradantes 1 - Total Muestras tomadas 2
Plan Nacional de Búsqueda: Bogotá Total muestradantes 1 - Total Muestras tomadas 2
PRB Occidente del Valle: Cali Palmira: Total muestradantes 21 - Total Muestras tomadas 42
PRB Sur del Huila: Bogotá: Total muestradantes 1 - Total Muestras tomadas 2
PRB Centro del Cesar: Curumaní César y El Banco Magdalena: Total muestradantes 50 - Total Muestras tomadas 100
PRB Magdalena Medio Caldense: Corregimiento San Diego Samaná – Caldas: Total muestradantes 1 - Total Muestras tomadas 2
PRB del Sarare: Arauca y Tame: Total muestradantes 51 - Total Muestras tomadas 102: 
PRB Caquetá Sur: Bogotá: Total muestradantes 1 - Total Muestras tomadas 2
Plan Nacional de Búsqueda -Cumaca,Tibacuy – Fusagasugá: Total muestradantes 6 - Total Muestras tomadas 12
PRB Bajo Putumayo: Puerto Leguizamo: Total muestradantes 16 - Total Muestras tomadas 32
PRB Valle del Patía y Macizo Colombiano: Popayán, Santa Rosa Cauca: Total muestradantes 28 - Total Muestras tomadas 56
PRB Caquetá Norte: Puerto Rico, San Vicente del Caguán, Doncello, El Paujil, Cartagena del Chaira y Florencia: Total muestradantes 41 - Total Muestras tomadas 82
6.Durante el primer trimestre la DTPRI en articulación con la OAP, apoyo en la construcción y revisión final de los lineamientos del reporte y formato de lo acaecido.
7.Durante el primer trimestre la Dirección Técnica de prospección, recuperación e identificación realizó verificación de identidad a un (1) caso de personas encontrada con vida, Grupo Interno de Trabajo Territorial (GITT) Villavicencio. Resultado cotejo dactiloscópico positivo.
</t>
    </r>
    <r>
      <rPr>
        <rFont val="Arial Narrow"/>
        <b/>
        <color rgb="FF000000"/>
        <sz val="11.0"/>
      </rPr>
      <t>Logros y Dificultades:</t>
    </r>
    <r>
      <rPr>
        <rFont val="Arial Narrow"/>
        <color rgb="FF000000"/>
        <sz val="11.0"/>
      </rPr>
      <t xml:space="preserve"> 
En el marco del proyecto “Impulso al proceso de identificación de cadáveres en condición de no identificados en Colombia”, se presentó dificultad en la consecución de perfiles adecuados y documentación para los profesionales de la fase de análisis de la información de los expedientes de necropsia, bases de datos y otras fuentes de información con el fin de realizar el diagnóstico del proceso de identificación de los cadáveres en condición de no identificados (C.N.I.).
-Se sufrieron demoras en los procesos contractuales debido a la consolidación de los requisitos documentales necesarios para la legalización de los contratos, temas como los exámenes ocupacionales debido a su complejidad ha retrasado el proceso en el entendido que dichos exámenes contemplan aspectos psicológicos que no todas las instituciones o IPS están en capacidad de realizar, dificultando la contratación de los analistas del proyecto.
En el marco del relacionamiento con el INMLCF, se han podido evidenciar algunas dificultades que podrían obedecer a la falta de reconocimiento frente al mandato de la UBPD por parte de esta entidad y su responsabilidad de liderar y articular el sistema nacional de búsqueda y las acciones de búsqueda humanitaria en el país:
-Acciones de identificación de cadáveres hechas por el INMLCF sin reporte o retroalimentación a la UBPD sobre ellas. 
-Abordaje integral de cadáveres esqueletizados y entrega de la información con relación a las necropsias medicolegales: Cruces en el BPGD (mayor cantidad y periodicidad), verificación de coincidencias en el BPGD y realizar cruces técnicos constantes en el SIRDEC.
Para la acción de toma de muestras biológicas de referencia se presentaron los siguientes logros durante el período:
-Se realizaron jornadas de planeación para obtener el plan de trabajo proyectado para la realización de jornadas de tomas de muestras para la vigencia 2023, involucrando los Grupos Interno de Trabajo Territorial que intervienen en el proceso para tener sinergia en la puesta en marcha de los diferentes planes regionales de búsqueda.
-Comunicación continua con familiares y organizaciones que buscan, mediante diálogos virtuales y presenciales
-Actualización y registro en base de datos de toma de muestras de familiares de referencia.
-Registro en el módulo de desaparecidos del SIRDEC de la información de los/as muestradantes en la sección “familiares asociados al desaparecido”.
Finalmente, a corte del 31 de marzo de 2023, se logró el cumplimiento de la meta proyectada, quedando el indicador en óptimo con un avance del 11.0%.</t>
    </r>
  </si>
  <si>
    <t>De acuerdo con el reporte cuantitativo del trimestre, el indicador se encuentra en un nivel de cumplimiento óptimo debido a que se alcanzó el 11% de avance en la estrategia que contribuya a la agilización de procesos de identificación de cuerpos que posiblemente corresponden a personas dadas por desaparecidas, de acuerdo con la programación establecida que se encuentra adjunta a la ficha del indicador.
Según el avance cualitativo y los soportes adjuntados en el seguimiento del periodo, se alcanzaron avances parciales de acuerdo con el plan de trabajo establecido, en cuanto a 7 actividades asociadas con la continuidad de la fase de recolección de información de expedientes de cadáveres no identificados (CNI) de la Regional Noroccidente y Bogotá del INMLCF, así como el inicio del análisis forense respectivo, apoyo técnico en la construcción de proyectos de cooperación relacionados con la estrategia de impulso a la identificación, el seguimiento al proceso de identificación de cadáveres mediante la continuidad en el relacionamiento con el INMLCF así como la revisión de informes periciales de los cuerpos identificados por el INMLCF, continuidad de las jornadas de tomas de muestras biológicas a familiares y acciones relacionadas con PDD y PEV como la revisión de informes de lo acaecido y los informes de verificación de identidad de persona encontrada con vida. 
Los soportes relacionados dan cuenta de los avances reportados.</t>
  </si>
  <si>
    <t>Estrategia 3. Coordinación interinstitucional y alianzas (artículo 5.3.d. y e; y 5.5 del DL 589 de 2017</t>
  </si>
  <si>
    <t>Respuesta 5. Gestionar el acompañamiento psicosocial durante el proceso de búsqueda, en coordinación con las entidades competentes, así como con organizaciones sociales y organismos internacionales.</t>
  </si>
  <si>
    <t>Indicador 11. Personas que buscan, que solicitan o requieren acompañamiento psicosocial, para las cuales la UBPD coordina dicho acompañamiento con entidades competentes así como con organizaciones sociales y organismos internacionales</t>
  </si>
  <si>
    <t>Coordinación con las entidades competentes así como con organizaciones sociales y organismos internacionales, del acompañamiento psicosocial al 100% de las personas que buscan, que solicitan o requieren el apoyo</t>
  </si>
  <si>
    <t>Dirección Técnica de Participación, Contacto con las Víctimas y Enfoques Diferenciales</t>
  </si>
  <si>
    <t>Grupos Internos de Trabajo Territorial</t>
  </si>
  <si>
    <t>En el primer trimestre de 2023, la UBPD dio continuidad a la coordinación y articulación con el Ministerio de Salud y la Unidad para la Atención y Reparación Integral a las Víctimas para gestionar la atención y el acompañamiento ´psicosocial de las personas que hacen parte de los procesos de búsqueda y a su vez que se puedan dar las gestiones para la atención en salud integral por parte del Ministerio de salud y en orientación a las víctimas en procesos de reparación integral.
Dicho fortalecimiento se ha dado en dos vías, la primera de ellas es la concertación de protocolos de relacionamiento con las dos entidades mencionadas para formalizar los acuerdos frente a la atención de las personas que se encuentran en procesos de búsqueda. En ese sentido, en el mes de febrero se firmo el protocolo con la Unidad para las Víctimas y en el mes de marzo culmino el trabajo técnico de concertación del contenido del protocolo con el Ministerio de Salud, por tanto se esta a la espera de las ultimas revisiones de las dos entidades para su firma. 
A su vez, se dio continuidad a las sesiones de la mesa tripartita, realizando una sesión en el mes de marzo, permitiendo el seguimiento a las derivaciones que ha hecho la UBPD a estas dos entidades. En este espacio también se presentaron las inquietudes que han manifestado las personas que buscan acerca de los programas de estas dos entidades, buscando cada vez mayor articulación de sus contenidos con las situaciones que afrontan las personas que buscan.
Al margen de estas actividades de coordinación, la UBPD tiene dispuestos los mecanismos para la derivación de las solicitudes identificadas y en ese sentido derivo doce (12) solicitudes identificadas de acceso a la oferta de atención o acompañamiento psicosocial o en salud integral, siendo remitidas nueve (9) de ellas al Ministerio de Salud y tres de ellas a la Unidad para las Víctimas. En este sentido, se reporta un cumplimiento del 100% de solicitudes de atención o acompañamiento psicosocial identificadas, para las cuales se realizó la coordinación para su atención.
Es importante aclarar que hasta el momento las derivaciones al Ministerio de Salud no han sido atendidas, por ser recientemente remitidas.</t>
  </si>
  <si>
    <r>
      <rPr>
        <rFont val="Arial Narrow"/>
        <b/>
        <color rgb="FF000000"/>
        <sz val="11.0"/>
      </rPr>
      <t>Primera Revisión:</t>
    </r>
    <r>
      <rPr>
        <rFont val="Arial Narrow"/>
        <color rgb="FF000000"/>
        <sz val="11.0"/>
      </rPr>
      <t xml:space="preserve"> Se verifica la base de datos tripartita, en el que se hace seguimiento a las derivaciones de atención o acompañamiento psicosocial con el Ministerio de Salud y la Unidad para las Víctimas con el objetivo de validarlo con el avance cualitativo presentado. En este se dicen que son tres en total, pero luego se explica que es 1 a través del ministerio y tres adicionales a través de la Unidad para las Víctimas. Lo anterior, no deja claro cuánto fue el total de las personas remitidas por la UBPD a esas instituciones para la atención psicosocial. Así mismo, no es claro cuáles son esas 3 o 4 personas que se remitieron al verificar la matriz. Sería muy útil que se subrayara en ese documento las personas que se presentan en este avance, teniendo en cuenta que no se pueden dar datos sensibles en el seguimiento trimestral. Por último, los demás soportes son consecuentes con lo presentado en el avance cualitativo.
</t>
    </r>
    <r>
      <rPr>
        <rFont val="Arial Narrow"/>
        <b/>
        <color rgb="FF000000"/>
        <sz val="11.0"/>
      </rPr>
      <t>Segunda revisión:</t>
    </r>
    <r>
      <rPr>
        <rFont val="Arial Narrow"/>
        <color rgb="FF000000"/>
        <sz val="11.0"/>
      </rPr>
      <t xml:space="preserve"> Una vez discutidas las observaciones con la dirección de participación y verificados los ajustes realizados al seguimiento, se informa que el indicador quedá en avance optimo para este trimestre y que los soportes dan cuenta de las actividades desarrrolladas.</t>
    </r>
  </si>
  <si>
    <t>Respuesta 6. Desarrollar alianzas de trabajo con actores de cooperación internacional para la implementación del Plan Nacional de Búsqueda y los Planes Regionales de Búsqueda</t>
  </si>
  <si>
    <t>Indicador 12. Planes regionales de búsqueda - PRB, incluidos en la priorización territorial de los actores de cooperación internacional, que cuentan con financiación de actividades por parte de la cooperación internacional</t>
  </si>
  <si>
    <t>Acciones de cooperación con financiación de actividades en soporte a diez (10) planes regionales de búsqueda -PRB que se encuentren dentro de la priorización territorial de los actores de cooperación</t>
  </si>
  <si>
    <t>Cooperación y alianzas</t>
  </si>
  <si>
    <t>Subdirección General Técnica y Territorial - Grupos Internos de Trabajo Territorial</t>
  </si>
  <si>
    <t>Acciones de cooperación con financiación de actividades en soporte a cero (0) planes regionales de búsqueda -PRB que se encuentren dentro de la priorización territorial de los actores de cooperación</t>
  </si>
  <si>
    <r>
      <rPr>
        <rFont val="Arial Narrow"/>
        <color rgb="FF000000"/>
        <sz val="11.0"/>
      </rPr>
      <t xml:space="preserve">La consolidación de requerimientos para apoyar acciones humanitarias de búsqueda en los PRBs se presenta en diferentes correos anexos.
Para este primer periodo se presenta avance en el documento estrategia directa de apoyo, desarrollo y consolidación de PRBs aprobados de la UBPD.
Para el primer trimestre, se realizó la formulación de 5 fichas de proyectos así:
1. Construcción de ficha de proyecto denominada “Plan Operativo, Marco lógico y Riesgos La Escombrera_29Marzo” el cual genera un apoyo directo al Plan Regional de Búsqueda Centro de Antioquia - Capítulo Valle de Aburrá
2. Construcción presupuesto proyecto "Apoyo a la implementación del PRB Sur del Huila a través de la caracterización de 4 cementerios en el municipio de Pitalito". el proyecto se ejecutará en municipios pertenecientes al Plan Regional de Sur del Huila
3. Construcción de ficha de proyecto denominada "Estrategia de impulso al proceso de identificación de los cuerpos en condición de no identificados e identificados no entregados en Colombia" el proyecto se ejecutará en municipios pertenecientes a los Planes Regionales de Búsqueda Alto y Medio Atrato y Montes de María y Morrosquillo.
4. Ajuste de ficha “Formulación, actualización e implementación de Planes Regionales de Búsqueda [PRB] con enfoque territorial, diferencial y de género en Colombia para contribuir a la búsqueda, verdad y reparación” el proyecto se ejecutará en municipios pertenecientes a los Planes Regionales de Centro Nariño y Sur de Nariño y Frontera
5. Construcción ficha “Armonización y Sanación del territorio para la realización de acciones humanitarias de búsqueda de personas dadas por desaparecidas en el marco del Plan Regional de Búsqueda del Pacífico Nariñense de la UBPD – Fase I” el proyecto se ejecutará en municipios pertenecientes al Plan Regional de Pacífico Nariñense.
</t>
    </r>
    <r>
      <rPr>
        <rFont val="Arial Narrow"/>
        <b/>
        <color rgb="FF000000"/>
        <sz val="11.0"/>
      </rPr>
      <t xml:space="preserve">Logros y dificultades: 
</t>
    </r>
    <r>
      <rPr>
        <rFont val="Arial Narrow"/>
        <color rgb="FF000000"/>
        <sz val="11.0"/>
      </rPr>
      <t>Con el diligenciamiento de las fichas, se prevé el apoyo directo a 7 PRB quedando pendiente 3 para completar la meta del año. De estas 5 fichas diligenciadas contamos con la pre aprobación de las fichas 3 y 5 y la aprobación del proyecto 4 por la agencia Española de Cooperación.
El periódo de transición que ha tenido la UBPD dado su cambio de dirección, genera la suspensión de apoyo o directo de nueva cooperación, hasta tanto no se tenga en propiedad la persona encargada en la Entidad. Esto implica la modificación y/o no aceptación de espacios bilaterales o multilaterales dónde se presenten los esfuerzos y necesidades de la UBPD.</t>
    </r>
  </si>
  <si>
    <t>El indicador no tiene avance cuantitativo proyectado para el primer periodo, sin embargo si planteaba actividades de orden cualitativo de las cuales presenta reporte así: - Se avanzó en la identificaión de necesidades con grupos de trabajo territorial y con Direcciones técnicas para el apoyo de PRBS específicos. - Se inició el documento de estrategia de apoyo a PRBs - Se presentan 5 fichas de proyecto formuladas, que se espera concluyan en acciones humanitarias de búsqueda en 7PRBS, algunas de las cuales ya tienen preaprobación y se referencia incluso la aprobación de la número 4. (se espera la evidencia de la misma en el segundo periodo para ser contabilizada).</t>
  </si>
  <si>
    <t xml:space="preserve">Respuesta 7. Avanzar en el cumplimiento del Plan Nacional de Búsqueda conjuntamente con las entidades involucradas </t>
  </si>
  <si>
    <t>Indicador 13. Cumplimiento de las actividades del 2023 del Plan Nacional de Búsqueda - PNB, competencia de la UBPD</t>
  </si>
  <si>
    <t>90% de cumplimiento de las actividades del 2023 del Plan Nacional de Búsqueda - PNB, competencia de la UBPD</t>
  </si>
  <si>
    <t>Direcciones Técnicas, 
Oficina Asesora de Planeación, 
Asesor Dirección General para PNB</t>
  </si>
  <si>
    <t>10% de cumplimiento de las actividades del 2023 del Plan Nacional de Búsqueda - PNB, competencia de la UBPD</t>
  </si>
  <si>
    <t>10,2% de cumplimiento de las actividades del 2023 del Plan Nacional de Búsqueda - PNB, competencia de la UBPD</t>
  </si>
  <si>
    <r>
      <rPr>
        <rFont val="Arial Narrow"/>
        <color rgb="FF000000"/>
        <sz val="11.0"/>
      </rPr>
      <t xml:space="preserve">Para el reporte, se analizaron diferentes herramientas, entre las que se encuentran el reporte de seguimiento de las actividades del plan de acción 2023 y el seguimiento al proyecto de inversión de implementación de acciones humanitarias. Lo anterior, para cotejar estos reportes y anidarlos a las actividades del Plan Nacional de Búsqueda. En este análisis, se encontró el avance afirmativo en el primer trimestre de 10 de las 98 actividades, lo que genera un 10,2% de reporte para la ficha de este indicador.
Durante el primer trimestre, se terminaron de construir las fichas de los indicadores del Plan Nacional de Búsqueda. Así mismo, se construyó y adoptó la Resolución 107 de 2023, mediante la cual, se adoptó el Plan Nacional de Búsqueda y se creó su mecanismo de evaluación. Frente a esto, se elaboraron comunicaciones externas para solicitar el seguimiento al PNB. Así mismo, se remitió la versión oficial del Plan Nacional de Búsqueda y la matriz de la prioridación de estrategias (prioridades estratégicas, lineas de acción, actividades clave, fechas proyectadas y responsables)
Estos oficios fueron remitidos oficialmente desde la Dirección General de la UBPD, Frente a lo cual, ya se han recibido avances de seguimiento de algunas de las entidades involucradas en la búsqueda. Avances que serán consolidados durante el segundo trimestre de 2023.
Así mismo, al interior de la UBPD se remitió el memorando UBPD-3-2023-002762 enviado a los directores técnicos el 03 de marzo 2023, de tal forma, que se realizara seguimiento a las actividades e indicadores del Plan Nacional de Búsqueda hasta el 31 de diciembre de 2022.
</t>
    </r>
    <r>
      <rPr>
        <rFont val="Arial Narrow"/>
        <b/>
        <color rgb="FF000000"/>
        <sz val="11.0"/>
      </rPr>
      <t>Logros y dificultades:</t>
    </r>
    <r>
      <rPr>
        <rFont val="Arial Narrow"/>
        <color rgb="FF000000"/>
        <sz val="11.0"/>
      </rPr>
      <t xml:space="preserve">
Adopción del PNB mediante acto administrativo, 2. Creación del Mecanismo de evaluación del PNB. 3. Primer seguimiento formal del PNB interno y externo desde la creación de la UBPD. 4. Definición de enlaces externos dedicados al seguimiento y a la evaluación del PNB y 5. Impresión física del PNB, ademas de su entrega a diferentes organizaciones y partes involucradas en la búsqueda
Es importante indicar que al ser la primera vez que se realiza seguimiento a cada una de las 130 actividades registradas en el PNB y a los 18 indicadores del PNB, esta labor involucra un gran esfuerzo de todos los Grupos Internos de Trabajo Territorial y de las Direcciones Técnicas de la UBPD. Adicionalmente, esta labor está teniendo que ser realizada en herramientas básicas como Excel y no un sistema que consolide toda la traza de información del PNB. Frente a la consolidación, por la premura del tiempo, fue necesario traer la información de otros reportes de plan de acción y del proyecto de inversión. Esto permitió agilizar la consulta y traer el avance de seguimiento del PNB.
Frente a este proceso, es pertinente indicar que debido al proceso de cambio de administración, no se han podido contratar algunos cargos que a la fecha de corte aún se encuentran vacantes, lo cual, no ha permitido acelerar la consolidación del seguimiento y planear el proceso de evaluación que se plasmó en la resolución 107 de 2023. Este proceso de evaluación, tal y como allí quedó consignado, se realizará durante el segundo semestre de 2023.</t>
    </r>
  </si>
  <si>
    <t>El indicador presenta un reporte cuantitativo de 10,2% en el primer periodo, lo que lo ubica en estado "óptimo" de cumplimiento, superando ligeramente la proyección inicial.
Este indicador busca medir el cumplimiento de las actividades del 2023 del Plan Nacional de Búsqueda - PNB, competencia de la UBPD, es importante remarcar dicha situación ya que es una medición interna, no compromete la gestión de otras entidades dentro del PNB, sino solamente aquellas actividades autónomas de la UBPD; las actividades de corto y mediano plazo del PNB son 130, pero cumplen el requisito de ser competencia autónoma de la entidad, solo 98, de estas en el presente informe se reporta avance de 10.
Para no recargar a las dependencias con reprocesos y dobles informes, este indicador basa su reporte en el cumplimiento de indicadores y actividades del plan de acción, así como del seguimiento al proyecto de inversión, por lo que en la hoja anexa "priorización de estrategias" se puede observar el reporte de avance de cada actividad y se relaciona el instrumento del que se toma la información y los respectivos soportes.</t>
  </si>
  <si>
    <t>Estrategia 4. Participación activa e incluyente de las familias, pueblos, comunidades y organizaciones que apoyan la búsqueda (artículo 5.4 DL 589 de 2017)</t>
  </si>
  <si>
    <t>Respuesta 8. Mantener una comunicación periódica con los familiares, organizaciones y personas que buscan</t>
  </si>
  <si>
    <t>Indicador 14. Estrategia de respuesta masiva a las familias y organizaciones (22 mil solicitudes de búsqueda), diseñada y puesta en marcha</t>
  </si>
  <si>
    <t>Una (1) estrategia de respuesta masiva a las familias y organizaciones (22 mil solicitudes de búsqueda), diseñada y puesta en marcha</t>
  </si>
  <si>
    <t>Dirección Técnica de Información, Planeación y Localización para la Búsqueda (Subdirección de Información para la Búsqueda) - Oficina de Tecnologías de Información y Comunicaciones - Oficina Asesora de Comunicaciones y Pedagogía - Subdirección General Técnica y Territorial - Grupos Internos de Trabajo Territorial</t>
  </si>
  <si>
    <t>20% de avance estrategia de respuesta masiva a las familias y organizaciones (22 mil solicitudes de búsqueda), diseñada y puesta en marcha</t>
  </si>
  <si>
    <t>0% de avance estrategia de respuesta masiva a las familias y organizaciones (22 mil solicitudes de búsqueda), diseñada y puesta en marcha</t>
  </si>
  <si>
    <t xml:space="preserve">Como parte del trabajo realizado en el marco de este indicador durante el primer trimestre, fue el diseño de la ruta metodológica para el abordaje y establecer cuales son los insumos para lograr su cumplimiento, en este sentido, desde la Dirección Técnica de Participación se realizó una jornada de planeación donde se revisaron los primeros pasos para avanzar en la construcción de la estrategia y su implementación. 
Como resultado de esa primera jornada de planeación, se realizó una solicitud de información a los administradores al interior de la entidad, con las variables identificadas para poder construir un diagnostico de la situación actual frente a la participación de las personas que buscan y las personas que han recibido algún tipo de respuesta por parte de la entidad. Además, se buscan establecer unos escenarios definidos por la ubicación de las personas, lo que permite definir metodologías que le permitan a la UBPD llegar a todas las personas que tienen una solicitud de búsqueda, para brindar una respuesta.
A su vez, la UBPD avanzó en el mes de febrero en la aprobación de la estrategia de participación, la cual consolida información importante para el fortalecimiento de la UBPD en aras de garantizar las condiciones para la participación de las personas y organizaciones en los procesos de búsqueda. 
Finalmente y frente al cumplimiento de la meta, no se logra obtener el resultado esperado, como avance para el primer trimestre se esperaba contar con un diagnostico de las respuestas ofrecidas y los mecanismos empleados, pero la complejidad de la información que se requería para este diagnóstico, no ha permitido lograr los insumos necesarios y se avanza con la Dirección de Información en la construcción de estos insumos que permitan la construcción del diagnóstico. Por esta razón solo se registra avance cualitativo del indicador para el primer trimestre. </t>
  </si>
  <si>
    <t>De acuerdo con el avance cuantitativo registrado, el indicador queda en un nivel de cumplimiento critico respecto a la meta trimestral establecida. No obstante, se reconoce el esfuerzo y las tareas preparatorias realizadas para avanzar en el primer hito establecido de elaboración de un diagnóstico de las respuestas ofrecidas por la entidad a las personas y organizaciones, correspondiente al 20% de avance del indicador. Los soportes dan cuenta de una línea de trabajo de la Dirección de Participación y constituyen una ruta con acciones concretas que tienen como finalidad la implementación de la estrategia de respuesta masiva de las familias y organizaciones que buscan. Por último, se exhorta a la dirección de participación a agilizar las acciones que permitan cumplir rápido con el hito 1 del indicador, de tal forma que puedan concentrar el resto de tiempo del segundo trimestre en completar el hito 2. de las mesas y construcción de la estrategia.</t>
  </si>
  <si>
    <t>Indicador 15. Balance público periódico (con familiares y organizaciones) de cada plan regional de búsqueda - PRB y planes operativos de PRB</t>
  </si>
  <si>
    <t>Un (1) balance público periódico (con familiares y organizaciones) de cada plan regional de búsqueda - PRB y planes operativos de PRB</t>
  </si>
  <si>
    <t>Subdirección General Técnica y Territorial, Grupos Internos de Trabajo Territorial, Dirección Técnica de Participación, Contacto con las Víctimas y Enfoques Diferenciales</t>
  </si>
  <si>
    <t>Dirección Técnica de Información, Planeación y Localización para la Búsqueda, Dirección Técnica de Prospección, Recuperación e Identificación</t>
  </si>
  <si>
    <t>Cero (0) balance público periódico (con familiares y organizaciones) de cada plan regional de búsqueda - PRB y planes operativos de PRB</t>
  </si>
  <si>
    <r>
      <rPr>
        <rFont val="Arial Narrow"/>
        <color rgb="FF000000"/>
        <sz val="11.0"/>
      </rPr>
      <t xml:space="preserve">Este indicador no tiene avance cuantitativo para el primer trimestre de 2023, no obstante, para poder preparar los balances públicos periódicos (con familiares y organizaciones) de cada Plan Regional de Búsqueda desde la SGTT se viene construyendo una propuesta metodológica para que todos los Grupos Internos de Trabajo Territorial construyan de forma unificada y estandarizada el balance público a presentar para cada uno de los Planes Regionales de Búsqueda a cargo. Para ello, se ha definido una tabla de contenido con los siguientes numerales, los cuales dan la pauta de cómo se realizarán los balances y a su vez, dan un contexto de los pasos esperados para estructurar y presentar cada balance, en todo caso, esta propuesta podría contar con algún ajuste durante su aprobación: 
Introducción
Periodicidad del balance
¿A quiénes van dirigidos?
¿Con quiénes se construye el balance?
Metodología (Estructura y formato del balance) Escenario de presentación
Contenidos del balance
Resultados esperados e impacto en los planes operativos y en los Planes Regionales de Búsqueda
De otra parte, se les remitió un correo electrónico a los Grupos Internos de Trabajo Territorial, mediante el cual se solicitó la fecha en que tenían previsto realizar el balance público. De acuerdo con las respuestas, se proyectó la programación detallada por cada PRB.
</t>
    </r>
    <r>
      <rPr>
        <rFont val="Arial Narrow"/>
        <b/>
        <color rgb="FF000000"/>
        <sz val="11.0"/>
      </rPr>
      <t xml:space="preserve">Logros y dificultades:
</t>
    </r>
    <r>
      <rPr>
        <rFont val="Arial Narrow"/>
        <color rgb="FF000000"/>
        <sz val="11.0"/>
      </rPr>
      <t>1. Se consolidó la ficha del indicador entre la Subdirección General y la Dirección Técnica de Participación.
2. Se consultó a los GITT la fecha de presentación del balance
3. Desde la SGTT se construyó una propuesta de estructura para el lineamiento del balance público que orientará a los GITT.
4. La SGTT realizó una reunión con la Oficina de Gestión del Conocimiento, puntualmente con las dos personas que apoyan el cumplimiento de este indicador: Diana Salamanca y Randolf Laverde. En este espacio se presentaron los avances y el contexto relacionados en este correo.
La profesional que tenía este indicador a cargo renunció a su cargo y el cargo no ha sido suplido a la fecha</t>
    </r>
  </si>
  <si>
    <t>El presente indicador no tiene compromiso de avance cuantitativo para el primer trimestre de la vigencia, sin embargo, la realización de los balances públicos de los 29 PRBs aprobados a 29 de enero, requiere un proceso de preparación y trabajo previo en el cual se debe avanzar, para lo cual se presenta avance de acciones en torno a:
- Construcción conjunta del indicador
- Propuesta de estructura del balance público
- Consulta a GITT que incluye las fechas probables de realización de los balances.
Es importante avanzar urgentemene en las definiciones básicas de trabajo de los balances, así como asignar responsables ante la renuncia de la persona encargada previamente, ya que son 29 balances, un número elevado que implica recursos  y esfuerzso importantes para lograr su debido cumplimiento.</t>
  </si>
  <si>
    <t xml:space="preserve">Indicador 16. Informes sobre los avances de la búsqueda en el marco de los planes regionales de búsqueda -PRB entregados a los familiares (DL 589 de 2017 Art. 5 Nral 6) </t>
  </si>
  <si>
    <t>100% de informes sobre los avances de la búsqueda en el marco de los planes regionales de búsqueda -PRB entregados a los familiares (DL 589 de 2017 Art. 5 Nral 6) (Cuando se cierra el plan de búsqueda (informe de lo acaecido incluyendo conclusiones de la búsqueda masiva e individual) o cuando lo solicita el familiar)</t>
  </si>
  <si>
    <t>Subdirección General Técnica y Territorial, Grupos Internos de Trabajo Territorial (Coordinación y Dupla)</t>
  </si>
  <si>
    <t>Dirección Técnica de Información, Planeación y Localización para la Búsqueda, Dirección Técnica de Prospección, Recuperación e Identificación, Dirección Técnica de Participación, Contacto con las Víctimas y Enfoques Diferenciales</t>
  </si>
  <si>
    <t>16,8% de informes sobre los avances de la búsqueda en el marco de los planes regionales de búsqueda -PRB entregados a los familiares (DL 589 de 2017 Art. 5 Nral 6) (Cuando se cierra el plan de búsqueda (informe de lo acaecido incluyendo conclusiones de la búsqueda masiva e individual) o cuando lo solicita el familiar)</t>
  </si>
  <si>
    <t>16,8% en informes sobre los avances de la búsqueda en el marco de los planes regionales de búsqueda -PRB entregados a los familiares (DL 589 de 2017 Art. 5 Nral 6) (Cuando se cierra el plan de búsqueda (informe de lo acaecido incluyendo conclusiones de la búsqueda masiva e individual) o cuando lo solicita el familiar)</t>
  </si>
  <si>
    <r>
      <rPr>
        <rFont val="Arial Narrow"/>
        <color rgb="FF000000"/>
        <sz val="11.0"/>
      </rPr>
      <t xml:space="preserve">Durante el primer trimestre del 2023, se entregaron a familiares, dos informes de lo acaecido con personas encontradas sin vida, que fueron entregados a los familiares: El Informe de la señora Carmen Rosa Castañeda de cuya entrega digna a sus familiares fue realizada el 23 de enero del 2023, lo cual es el resultado de las acciones realizadas por la familia durante 22 años, así como el acompañamiento de las organizaciones sociales Comisión Colombiana de Juristas (CCJ) ante la Jurisdicción Especial para la Paz (JEP) y por el Equipo Colombiano Interdisciplinario de Trabajo Forense y Asistencia Psicosocial – EQUITAS, El informe entregado a los familiares, se construyó a partir de los Lineamientos Técnicos para la Elaboración del Reporte de lo Acaecido y fue elaborado a partir de los aportes de las Direcciones Misionales de la UBPD y del Grupo Interno de Trabajo Territorial Villavicencio, quienes buscaron integrar los distintos aportes que varios/as servidores/as han realizado a lo largo de tres (3) años de búsqueda conjunta con la familia y las organizaciones. y El informe de entrega digna de lo acaecido frente a la desaparición de Isaac Tuberquia Higuita, el cual integra aspectos relevantes en el proceso de búsqueda que adelantó la UBPD, la Jurisdicción Especial para la Paz -JEP y la Comisión Intereclesial de Justicia y Paz -CIJP y el posterior hallazgo del señor Tuberquia tras efectuar una ruta de investigación humanitaria y extrajudicial, en el marco del  Plan Regional de Búsqueda del Bajo Atrato (en formulación).
Tambien se entrega del informe a lo familiares de una persona encontrada con vida, Lorenzo Montaño Rojas cuyo reporte de lo acacecido en este reencuentro con sus familiares fue realizados el 24 de febrero del 2023,  
24 de febrero 2022. informe se suscribió con la información disponible en la fecha de emisión del mismo, teniendo en cuenta el proceso de investigación extrajudicial y humanitaria desarrollada por la UBPD. Nota aclaratoria: Es preciso señalar que en el informe fueron omitidos datos personales y detalles del proceso de búsqueda de la PQB, así como información susceptible a petición de las personas que participaron en el proceso y teniendo en cuenta las condiciones de seguridad propias de la familia, evitando aumentar los riesgos en su seguridad y bienestar.
Por otra parte la UBPD entregó a familiares quienes solicitaron informacion sobre el proceso de búsqueda, 52 respuestas a traves de la oficina de servicio al ciudadano
Con base en lo anterior la meta se cumple con la entrega de 55 informes a los familiares sobre el proceso de busqueda. 
</t>
    </r>
    <r>
      <rPr>
        <rFont val="Arial Narrow"/>
        <b/>
        <color rgb="FF000000"/>
        <sz val="11.0"/>
      </rPr>
      <t xml:space="preserve">Logros y dificultades:
</t>
    </r>
    <r>
      <rPr>
        <rFont val="Arial Narrow"/>
        <color rgb="FF000000"/>
        <sz val="11.0"/>
      </rPr>
      <t>Como logro se puede refierir que con las entregas dignas y reencuentros realizadas se materialza la busqueda en el ejercicio de aliviar el dolor de quienes buscan a sus familiares, de la misma manera que mediante la entrega de informes de lo acaecido o de los avances en el proceso se contrivuye a la verdad sobre los hechos que ocurrieron al rededor de la desaparición en el marco del conflicto armado. 
Como dificultad se presenta que si bien en el trimestre se realizan más entregas dignas, elaborar el informe final, requiere de una interdiciplinariedad, lo que hace mas demorada la entrega del informe de lo acahecido.</t>
    </r>
  </si>
  <si>
    <t>El reporte presentado del avance en el primer trimestre da cuenta de 55 informes presentados asÍ: 2 Informes de lo acaecido correspondientes a entregas dignas, 1 informe de lo acaecido correspondiente a reencuentros y 52 informes de avance de la búsqueda como respuesta a requerimientos de información de solicitudes de búsqueda inscritas en la UBPD.
Los informes presentados posicionan el avance del indicador en estado óptimo, con un cumplimiento total de la proyeción para el periodo (100% de cumplimiento), 16,8% acumulado, sin embargo, se presentan obervaciones respecto a: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gestionar la aprobación del formato de informe de lo acaecido, dentro del procedimiento mencionado, 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t>
  </si>
  <si>
    <t>Indicador 17. Ruta de fortalecimiento de la estrategia de participación, incorporando resultados de la caracterización de los grupos de interés, diseñada e implementada</t>
  </si>
  <si>
    <t>Una (1) ruta de fortalecimiento de la estrategia de participación, incorporando resultados de la caracterización de los grupos de interés, diseñada e implementada</t>
  </si>
  <si>
    <t>Oficina de Gestión del Conocimiento, Subdirección General Técnica y Territorial, Dirección Técnica de Prospección, Recuperación e Identificación,
Dirección Técnica de Información, Planeación y Localización para la Búsqueda</t>
  </si>
  <si>
    <t>0% de avance ruta de fortalecimiento de la estrategia de participación, incorporando resultados de la caracterización de los grupos de interés, diseñada e implementada</t>
  </si>
  <si>
    <t>Durante el primer trimestre del 2023 no se reportan avances, teniendo en cuenta, que se habían definido avances a partir del segundo trimestre</t>
  </si>
  <si>
    <t>Teniendo en cuenta que para el primer trimestre de la vigencia 2023, no se proyectó un avance cuantitativo, el indicador queda en un estado de cumplimiento de no aplica, dado que no hay un avance concreto. No obstante, sería útil saber si para el hito 2 del indicador: revisión y análisis de los resultados de las caracterizaciones de los actores de interés de  2022, se han realizado alguna actividad preparatoria que sea necesaria contar en el avance cualitativo. Por último, y teniendo en cuenta que no se esperaba un avance concreto, no hay soportes para revisar.</t>
  </si>
  <si>
    <t>Respuesta 9. Planes Regionales de Búsqueda y Planes Operativos construidos con las familias, organizaciones y personas que buscan, incorporando enfoques diferenciales, étnicos y de género</t>
  </si>
  <si>
    <t xml:space="preserve">Indicador 18. Planes Regionales de Búsqueda - PRB y Planes Operativos - PO construidos y retroalimentados participativamente con las familias, organizaciones y personas que buscan, incorporando los Enfoques Diferenciales, Étnicos y de Género </t>
  </si>
  <si>
    <t xml:space="preserve">100 % de Planes Regionales de Búsqueda - PRB y Planes Operativos - PO construidos y retroalimentados participativamente con las familias, organizaciones y personas que buscan, incorporando los Enfoques Diferenciales, Étnicos y de Género </t>
  </si>
  <si>
    <t xml:space="preserve">47% de Planes Regionales de Búsqueda - PRB y Planes Operativos - PO construidos y retroalimentados participativamente con las familias, organizaciones y personas que buscan, incorporando los Enfoques Diferenciales, Étnicos y de Género </t>
  </si>
  <si>
    <r>
      <rPr>
        <rFont val="Arial Narrow"/>
        <color rgb="FF000000"/>
        <sz val="11.0"/>
      </rPr>
      <t xml:space="preserve">En el primer trimestre de 2023, los PRB fueron revisados, analizados y retroalimentados por el Comité de Aprobación y Seguimiento a la implementación de los PRB, el cual tuvo en cuenta el cumplimiento de los criterios tanto de forma como de fondo. Dentro de los criterios de fondo se encuentran el criterio 3. ¿Quiénes se están buscando a las personas dadas por desaparecidas? que implica no sólo conocer a quienes buscan, caracterizarlas (con sus respectivos enfoques diferenciales) y el 9. ¿Con quiénes se hace la búsqueda en la región? la identificación de las organizaciones que tienen trabajo en el territorio, asi como de comunidades y territorios etnicos y los actores institucionales clave y relevantes para la construcción del plan. Tanto los PRB y los PO aprobados en 2022 y el primer trimestre de 2023 incluyen las actividades para la impulsar la participación activa e influyente de las familias que buscan y las organizaciones tanto en la formulación de los Planes Regionales de Búsqueda como en los Planes Operativos con espacios concretos de construcción colectiva, intercambio de experiencias y saberes para la búsqueda.
</t>
    </r>
    <r>
      <rPr>
        <rFont val="Arial Narrow"/>
        <b/>
        <color rgb="FF000000"/>
        <sz val="11.0"/>
      </rPr>
      <t xml:space="preserve">Logros y dificultades: </t>
    </r>
    <r>
      <rPr>
        <rFont val="Arial Narrow"/>
        <color rgb="FF000000"/>
        <sz val="11.0"/>
      </rPr>
      <t xml:space="preserve">
Se cuenta con 28 PRB con sus respectivos PO que han sido construido y cuentan con una identificación y caracterización de las personas que buscan, organizaciones y las instituciones con las que se han generado alianzas para la formulación e implementación conjunta de ambos instrumentos. Cada uno de los PRB identifica los actores involucrados y los PO plantean acciones conjuntas con las organizaciones que van desde ajustes al PRB y su PO como acciones humanitarias en conjunto.
Dentro de las dificultades se advierten algunas situaciones logísticas y operativas para realizar los encuentros colectivos con las familias y las organizaciones y algunos requerimientos para la realización de estos espacios cuando están involucrados dos o mas GITT. </t>
    </r>
  </si>
  <si>
    <t>Para el desarrollo del indicador, se proyecta una distribución trimestral de los 59 PRBs a trabajar (29 aprobados previamente y 30 a aprobar en el 2023), el proceso de construcción y retroalimentación participativa se planteó acumulativamente  así:
Trimestre 1: 28 PRBs
Trimestre 2: 38 PRBs
Trimestre 3: 48 PRBs
Trimestre 4: 59 PRBs
Para el reporte del primer periodo se han entregado las presentaciones de los primero 28 PRBs, cumpliendo la proyección definida, alcanzando un 47% del avance para situar al indicador en estado "cumplido".  Para futuros reportes es necesario contar con acta de la sesión de dicho comité, para poder hacer la verificación adecuadamente.</t>
  </si>
  <si>
    <t>Respuesta 10. Promover el enfoque psicosocial en todo el proceso de búsqueda</t>
  </si>
  <si>
    <t>Indicador 19. Servidores y servidoras de la UBPD cuentan con capacitación en lineamientos de enfoque psicosocial en la ruta de búsqueda y participación</t>
  </si>
  <si>
    <t>100% de los servidores y servidoras de la UBPD cuentan con capacitación en lineamientos de enfoque psicosocial en la ruta de búsqueda y participación</t>
  </si>
  <si>
    <t>Subdirección de Gestión Humana</t>
  </si>
  <si>
    <t>0% de los servidores y servidoras de la UBPD cuentan con capacitación en lineamientos de enfoque psicosocial en la ruta de búsqueda y participación</t>
  </si>
  <si>
    <t>Durante este trimestre se está construyendo el documento "Lineamientos de enfoque psicosocial en la ruta de búsqueda que realiza la UBPD", en este periodo no se reportarán avances.</t>
  </si>
  <si>
    <t>El indicador queda clasificado en nivel optimo, teniendo en cuenta que para este trimestre no se esperaba un avance porcentual. No obstante, es importante que lo reportado respecto a la construcción del documento y en especial de la acción del indicador de "definir lineamientos de enfoque psicosocial en la ruta de búsqueda que realiza la UBPD", para la cual se esperaba algún avance este trismestre, se ponga aquí como avance cualitativo. Para ello será importante la articulación con la Dirección de Participación. En ese sentido, se recomienda anexar el borrador de esos lineamientos de enfoque psicosocial. Es menester informar que dado los tiempos de formulación de la ficha técnica y de las acciones, no se espera que ese documento esté muy adelantado, pero es útil tener un soporte del avance obtenido. Por último, se recomienda que vayan pensando cómo es que se va a realizar la definición de los criterios de priorización y cronograma para la socialización de los lineamientos de enfoque psicosocial en el proceso de búsqueda, que es el siguiente hito de este indicador.</t>
  </si>
  <si>
    <t>Respuesta 11. Facilitar el acceso oportuno a la información sobre los procesos de búsqueda</t>
  </si>
  <si>
    <t xml:space="preserve">Indicador 20. Datos en gobierno de datos (Sistema de Información Misional -SIM en uso, tableros de indicadores asociados a la búsqueda) y modelo de analítica de datos implementado </t>
  </si>
  <si>
    <t>100% de los datos en gobierno de datos (Sistema de Información Misional -SIM en uso, tableros de indicadores asociados a la búsqueda) y modelo de analítica de datos implementado</t>
  </si>
  <si>
    <t>Secretaría General, Subdirección General Técnica y Territorial</t>
  </si>
  <si>
    <t>20% de los datos en gobierno de datos (Sistema de Información Misional -SIM en uso, tableros de indicadores asociados a la búsqueda) y modelo de analítica de datos implementado</t>
  </si>
  <si>
    <r>
      <rPr>
        <rFont val="Arial Narrow"/>
        <color rgb="FF000000"/>
        <sz val="11.0"/>
      </rPr>
      <t xml:space="preserve">Durante el primer trimestre del 2023 se contrataron 2 profesionales especializados con el fin de dar continuidad y operativizar el modelo de gobierno de datos definido para la UBPD, datos maestros en el repositorio tipo Data Lake Storage que consolide altos volúmenes de fuentes de datos misionales.
En virtud de lo anterior, el equipo contratado identificó los procedimientos necesarios para el gobierno de datos y en este orden se identifican 7 procedimientos, que fueron entregados por la consultoría ejecutora del contrato 229-2021 y aprobados por la supervisión y la Dirección Técnica de Información, Planeación y Localziación para la Búsqueda,  donde el Procedimiento_Gestionar_Gob_Datos es el que nos da el lineamiento para los sistemas misionales de la UBPD.
V1_Procedimiento_Gestionar_Gob_Datos_ V4.0_Aprobado
V1_Procedimiento_Gestionar_DatosMaestros_Referencia V4.0_Aprobado
V1_Procedimiento_Gestionar_Arquitectura de información V4.0 Aprobado
V1_Procedimiento_Gestionar_Interoperabilidad_Integración V4.0 Aprobado
V1_Procedimiento_Gestionar_Seguridad_Datos V4.0_Aprobado
V1_Procedimiento_Planear_Gob_Gest_ Datos V4.0_Aprobado 
V1_Procedimiento_Verificar_Actuar_Gob_Gest_ V4.0_Aprobado
Dentro de estos procedimientos se encontraron formatos los cuales  facilitan la gestión de los mismos, tales como:
UBPD_Plantilla_Procedimiento_Gob_y_Gest_problemas
UBPD_Plantilla_Catalogo_de_Necesidades_de_Datos
UBPD_Plantilla_inventario_de_Artefactos_Arq
UBPD_Plantilla_inventario_de_fuentes_Entidades_Atributos
UBPD_Plantilla_Enfoque_Arquitectura
UBPD_Plantilla_Solución_DII
UBPD_Plantilla_EntidadesDatos_DatosCriticos_DatosSensible
UBPD_Plantilla_Regulaciones_GestiónDatos
UBPD_Plantilla_Partes_interesadas
UBPD_Plantilla_Estandares_GestiónDatos
UBPD_Plantilla_Matriz_RACI
UBPD_Plantilla_Evaluación de madurez
UBPD_Plantilla_Plan_Gob_y_Gest_datos
UBPD_Plantilla_Plan_Mejoramiento
Por lo tanto, se realizará el afinamiento de estos procedimientos para la identificación de actores y para su eficiencia  con el fin de remitir posteriormnete a la OAP para ser incluidos y articulados en el Sistema Integrado de Gestión de la UBPD.
</t>
    </r>
    <r>
      <rPr>
        <rFont val="Arial Narrow"/>
        <b/>
        <color rgb="FF000000"/>
        <sz val="11.0"/>
      </rPr>
      <t>Logros y dificultades:</t>
    </r>
    <r>
      <rPr>
        <rFont val="Arial Narrow"/>
        <color rgb="FF000000"/>
        <sz val="11.0"/>
      </rPr>
      <t xml:space="preserve"> 
Al realizar el seguimiento de los procedimientos de gobierno de datos, los contratistas contratados tuvieron inconvenientes en la búsqueda de los formatos, teniendo en cuenta que los repositorios en los cuales estan alojados no cuentan con un correcto proceso de almacenamiento y backup comprometiendo su permanencia en el tiempo, sin embargo con ayuda del equipo de profesionales de la Union Temporal como ejecutora del contrato 229-2021, fueron ubicados en el drive de la UBPD; Todos se encontraron satisfactoriamente y esto ha permitido realizar las labores descritas en el análisis cualitativo de la presente ficha. En este orden y con el fin de resolver los inconvenientes presentados, se procedió a revisar si faltaban documentos y posterior a esta verificación se ubicaron todos los archivos correspondientes en el drive de la UBPD; por lo tanto la información esta segura y cuenta con los procesos de almacenamiento de la información y sus respectivos backups. </t>
    </r>
  </si>
  <si>
    <t xml:space="preserve">De acuerdo con el reporte de avance cuantitativo, el indicador se encuentra en nivel óptimo de cumplimiento al alcanzar el 20% programado para el periodo. Se evidencia la gestión realizada para la identificación de procedimientos del gobierno de datos que son insumo para su operativización. 
Se mencionan las acciones tomadas frente a las dificultades en el almacenamiento de los procedimientos y formatos que habían sido documentados para el gobierno de datos en el marco de la consultoría 229-2021.
</t>
  </si>
  <si>
    <t xml:space="preserve">Indicador 21. Mecanismo de monitoreo y seguimiento del cumplimiento de la política seguridad de la información implementado </t>
  </si>
  <si>
    <t>Un (1) mecanismo de monitoreo y seguimiento del cumplimiento de la política seguridad de la información implementado (asegurar que no se impongan mas restricciones al acceso a la información de las que ya están contempladas)</t>
  </si>
  <si>
    <t>Oficial Seguridad de la Información</t>
  </si>
  <si>
    <t>Todas las dependencias</t>
  </si>
  <si>
    <t>0% de avance  mecanismo de monitoreo y seguimiento del cumplimiento de la política seguridad de la información implementado (asegurar que no se impongan mas restricciones al acceso a la información de las que ya están contempladas)</t>
  </si>
  <si>
    <r>
      <rPr>
        <rFont val="Arial Narrow"/>
        <color rgb="FF000000"/>
        <sz val="11.0"/>
      </rPr>
      <t xml:space="preserve">Se realizó el proceso de actualización del plan de trabajo del Sistema de Seguridad de la Información para la vigencia 2023 con la articulación con la OTIC, la Subdirección de Gestión de Información, Grupo Interno de Trabajo de Gestión Documental, Secretaría General. 
Se construyó el autodiagnóstico utilizando como marco de referencia la ISO 27001:2022,para la medición de implementación del modelo de seguridad de la información de acuerdo a los controles de seguridad definidos para la protección de la información de la UBPD. 
</t>
    </r>
    <r>
      <rPr>
        <rFont val="Arial Narrow"/>
        <b/>
        <color rgb="FF000000"/>
        <sz val="11.0"/>
      </rPr>
      <t xml:space="preserve">Logros y dificultades:
</t>
    </r>
    <r>
      <rPr>
        <rFont val="Arial Narrow"/>
        <color rgb="FF000000"/>
        <sz val="11.0"/>
      </rPr>
      <t>*Definir una ruta de implementación en seguridad de la información la cual se encuentre articulada al plan de acción.
*Definir un instrumento actualizado bajo las normas vigentes en materia de seguridad de la información que permita tener una medición acertada en los controles implementados en pro de la protección de información de la UBPD.
*Se presentaron retrasos en la vinculación de la contratista, debido ajustes en la linea del plan anual de adqusiciones realizada por la Oficina Asesora de Planeación.</t>
    </r>
  </si>
  <si>
    <t>El reporte del trimestre retoma los avances presentados en las actividades asociados a este indicador. Es necesario en todo caso que para el avance cuantitativo diligenciar el 0% de avance. Lo anterior, no afectará el cumplimiento del indicador, pues de acuerdo con lo proyectado, en este trimestre no se esperaba una presentación al comité de seguridad de la información con los avances del autodiagnostico. Adicionalmente, se recomienda  en el caso de los principales logros explicar por qué el retraso en la vinculación de la contratista pudo afectar las actividades a realizar este trimestre. Por último, y como se observa por la OAP en la revisión de las actividades, es importante tener acceso a los enlaces que se dejan como soporte con el objetivo de que se pueda verificar el cumplimiento de lo dicho en el avance cualitativo, o en su defecto se deberá anexar los documentos con el seguimiento ajustado.</t>
  </si>
  <si>
    <t>Estrategia 5. Fortalecimiento Institucional</t>
  </si>
  <si>
    <t>Respuesta 12. Garantizar el soporte al desarrollo de la misión de la UBPD, mediante la articulación organizacional, el cuidado y bienestar de los servidores, el uso eficiente de los recursos (financieros, logísticos, administrativos, documentales y tecnológicos), la atención de las PQRSD en los términos de ley y la preservación y conservación del patrimonio documental</t>
  </si>
  <si>
    <t xml:space="preserve">Indicador 22. Política institucional de género, que incorpore la prevención de violencias basadas en género, aprobada y en implementación </t>
  </si>
  <si>
    <t>Una (1) política institucional de género, que incorpore la prevención de violencias basadas en género, aprobada y en implementación</t>
  </si>
  <si>
    <t>Subdirección de Gestión Humana, Comité Convivencia laboral</t>
  </si>
  <si>
    <t>25% de avance política institucional de género, que incorpore la prevención de violencias basadas en género, aprobada y en implementación</t>
  </si>
  <si>
    <t xml:space="preserve">Este indicador fue definido en 2023 como reflejo de la apuesta institucional por fortalecer a la UBPD en la incorporación del enfoque de género en todas las actividades que desarrolla en el marco de su mandato, además de reconocer y actuar en el cumplimiento a los tratados en Derechos Humanos, específicamente con respecto a los derechos de las mujeres y personas LGBTIQ+, esto implica desarrollar acciones y medidas progresivas que garanticen los derechos de las mujeres a una vida libre de violencias y de discriminación, asimismo que promuevan la equidad.
En este sentido, la UBPD toma la determinación en el mes de febrero de 2023, de adoptar la siguiente política interna de género por medio de la cual la entidad deja plasmado el compromiso de la entidad en implementar acciones, estrategias y programas encaminadas a: (i) avanzar en el cierre de las brechas de género; (ii) materializar la igualdad entre hombres y mujeres; (iii) Aportar a la transformación de patrones socioculturales de conducta de hombres y mujeres para contrarrestar prejuicios y costumbres que se basan en estereotipos de género; (iv) Desarrollar políticas de prevención, sanción y eliminación de la violencia contra las mujeres. (v) Cumplir con la misionalidad de la entidad incorporando el enfoque de género y avanzando en la garantía de derechos para las mujeres y personas LGBTIQ+.
A partir del segundo trimestre, el Grupo Interno de Trabajo Territorial realizará jornadas de socialización con los Grupos Internos de Trabajo Territorial y con las dependencias del nivel central de la entidad, donde se espera ampliar el dialogo alrededor de las estrategias de la política y revisar conjuntamente como se operativiza la política en la cotidianidad y en las acciones que adelanta la UBPD.
Frente al cumplimiento de la meta del indicador para el primer trimestre, se debe resaltar que al aprobar la política se cumple con la actividad definida para el primer trimestre y se logra un cumplimiento del 100% de la meta para el periodo y un avance de 25% en la totalidad de la meta. </t>
  </si>
  <si>
    <t>De acuerdo con los reportes cuantitativos y cualitativos se da cumplimiento al primer hito planteado en este indicador, a saber construcción y aprobación de la política de genero de la UBPD. En ese sentido el indicador queda en un nivel de cumplimiento optimo, teniendo en cuenta que se documentó tanto el proceso de formulación y aprobación, como los objetivos de la política de género. Así mismo, los  soportes dan cuenta tanto de la formulación de esta política como de su socialización. Se espera que el trabajo preparatorio con las Grupos Internos de Trabajo Territorial y las dependencias del nivel central, permita dar cumplimiento en el segundo trimestre al hito de implementación del plan de trabajo de la política y su respectiva socialización.</t>
  </si>
  <si>
    <t>Indicador 23. Avance en el desarrollo e implementación del Programa de Gestión Documental (PGD)</t>
  </si>
  <si>
    <t>100% de avance en el desarrollo e implementación del Programa de Gestión Documental (PGD)</t>
  </si>
  <si>
    <t>Subdirección Administrativa y Financiera</t>
  </si>
  <si>
    <t>15% de avance en el desarrollo e implementación del Programa de Gestión Documental (PGD)</t>
  </si>
  <si>
    <r>
      <rPr>
        <rFont val="Arial Narrow"/>
        <color rgb="FF000000"/>
        <sz val="11.0"/>
      </rPr>
      <t xml:space="preserve">Durante el primer trimestre de la vigencia 2023, se adelantaron las siguientes actividades:
1. Memorando de programación de capacitaciones en materia de Gestión Documental.
Durante el primer trimestre de la actual vigencia, se socializó a toda la UBPD mediante memorando No. UBPD-3-2023-002891 el día 08 de marzo de 2023, la programación de capacitaciones en materia de gestión documental para la vigencia 2023, dando cumplimiento al Plan Institucional de Capacitación. Adicionalmente, se realizaron las siguientes capacitaciones y asistencias técnicas relacionadas con el subproceso de Gestión Documental:
Capacitación del Manual del Sistema Integrado de Conservación
Asistencia Técnica a la Dirección técnica Prospección Recuperación e Identificación
Asistencia Técnica al Grupo interno de Trabajo Territorial en Bogotá
Asistencia Técnica al Grupo interno de Trabajo Territorial en Yopal
Asistencia Técnica al Grupo interno de Trabajo Territorial en Popayán
Asistencia técnica para asociación de guías en el aplicativo SIDOBU Cúcuta
Asistencia técnica para asociación de guías en el aplicativo SIDOBU Arauca
Como evidencia se adjunta memorando UBPD-3-2023-002891 y actas de reunión y listados de asistencia de las capacitaciones y asistencias técnicas realizadas.
2. Memorando de programación de visitas de seguimiento.
Durante el primer trimestre de la actual vigencia se elaboró cronograma de visitas de seguimiento tanto del nivel central como del territorial para la vigencia 2023 el cual se socializó a los Directores(as), Subdirectores(as), Secretaria General, Jefes(as) de Oficina, Coordinadores(as) de Grupos Internos de Trabajo Nivel Central y Territorial de la UBPD y Enlaces de Gestión Documental a través del memorando UBPD-3-2023-002890. Adicionalmente se han realizado visitas de seguimiento a los archivos de gestión, tanto de nivel central como territorial.
Nivel Central.
- Dirección General 02/03/2023
- Subdirección de Gestión Humana 16/03/2023
- Secretaría General 16/03/2023 y 27/03/2023
- Subdirección de Gestión de Información para la Búsqueda 28/03/2023
- Grupo Interno de Trabajo de logística e Inventarios y Almacén 28/03/2023
Nivel Territorial
- Grupo Interno de Trabajo Territorial en Apartadó 03/03/2023
- Grupo Interno de Trabajo Territorial Popayán -Satélite Pasto 10/03/2023
- Grupo Interno de Trabajo Territorial en Arauca 13/03/2023
- Grupo Interno de Trabajo Territorial en Bogotá 22/03/2023
- Grupo Interno de Trabajo Territorial en Florencia 24/03/2023
- Grupo Interno de Trabajo Territorial en Sincelejo 30/03/2023
Como evidencia se adjunta memorando UBPD-3-2023-002890 y actas de reunión y listados de asistencia de las visitas realizadas.
3. Informe técnico bimestral de avance en la implementación del Plan de Conservación Documental.
Durante el primer trimestre de la vigencia 2023, se ejecutaron las siguientes actividades:
a) Programa de capacitación y sensibilización:
- Se realizó la capacitación del Manual del Sistema Integrado de Conservación Documental a los servidores(as) de la UBPD. Como evidencias se presenta el acta de la capacitación y los registros de asistencia.  
- Se realizó capacitación al personal de servicios generales de los pisos 6 y 7 en el tema de limpieza de áreas y documentos, teniendo en cuenta la necesidad que presentaban debido a la acumulación de polvo en el archivador.
- Se elaboró pieza comunicativa en la cual se informó de la publicación en el SIG del Manual del Sistema Integrado de Conservación Documental de la UBPD y de la capacitación del día 31 de marzo de 2023. 
- Teniendo en cuenta que la capacitación en manejo de extintores es responsabilidad de la Subdirección de Gestión Humana, actividad contemplada en el Manual SIC, se realizó la solicitud a la dependencia para conocer la fecha de programación de dicha actividad. 
b) Programa de Monitoreo y Control de Condiciones Ambientales:
- Se elaboró la “Ficha técnica para cotizar bienes y/o servicios”, para el proceso de adquisición de los medidores de humedad, temperatura, iluminación y rayos UV, así como ventilador y deshumidificador para el control de condiciones ambientales. 
Como evidencia se presenta el Informe técnico bimestral de avance en la implementación del Plan de Conservación Documental.
4. Informe técnico bimestral de avance en la implementación del Plan de Preservación Digital a Largo Plazo.
Atendiendo el cronograma de implementación, se realizó la aplicación de la herramienta modelo de madurez de capacidad de preservación digital, a través de mesa de trabajo con el Grupo Interno de Trabajo de Gestión Documental, seguridad digital  y  la Oficina de las Tecnologías de la Información y Comunicaciones, donde se evaluaron 16 categorías.
A partir de esta evaluación es posible generar una hoja de ruta a través de la definición de estrategias que minimicen los riesgos de acceso y obsolescencia de los documentos electrónicos de archivo.
Como evidencia se presenta el Informe técnico bimestral de avance en la implementación del Plan de Preservación Digital a Largo Plazo.
5. Reporte trimestral de incidencias y requerimientos de los usuarios en SIDOBU.
Durante el primer trimestre de la actual vigencia se atendieron 123 casos reportados por los usuarios de la entidad a través de la mesa de servicio de la OTIC. 
Se realizaron dos (2) sesiones de capacitaciones para contratistas que ingresaron a la entidad y se realizaron nueve (9) asistencias técnicas. 
Se realizó el seguimiento y control a las 33 incidencias reportadas en conjunto con el proveedor del sistema SGDEA-SIDOBU de conformidad con las reuniones semanales programadas, en las cuales se solicitó el despliegue de la versión 8.21.3.9 del sistema SIDOBU, con el fin de implementar la solución de 9 casos reportados como parte de la verificación posteriormente se procede a validar el funcionamiento del sistema en ambiente de producción, para lo cual se realizan pruebas de elaboración y radicación de documentos. 
Adicionalmente se realizó la activación e inactivación en el SGDEA de 146 novedades administrativas (incapacidades, retiros, ingresos, actualización de encargos) y 1.821 configuraciones de roles y permisos conforme solicitud de las áreas, oficinas y grupos internos de trabajo de la UBPD.
Finalmente, se realizaron 6 mesas de trabajo con el fin de integrar el aplicativo Gestionemos con el SGDEA-SIDOBU, fortaleciendo el proceso de radicación y trámite de órdenes de pago de los contratistas activos en la UBPD.
Como evidencia, se adjunta reporte trimestral de incidencias y requerimientos de los usuarios en SIDOBU, y los soportes de las demás actividades.
Adicionalmente, se realizaron las siguientes actividades adicionales durante el primer trimestre:
6. La publicación del Manual del Sistema Integrado de Conservación.
El Manual del Sistema Integrado de Conservación Documental de la UBPD fue aprobado por el Comité de Gestión el día 15 de marzo de 2023, por lo cual fue publicado en el Sistema Integrado de Gestión con el código GDO-MN-002_V1 y se puede consultar en el siguiente enlace: https://drive.google.com/drive/folders/1SZ8ykww2oYro5DdZCPvW8-9-BPv2sL49.
5. La elaboración de las tablas de control de acceso.
Se inició con la elaboración del documento "Tablas de Control de Acceso" en donde se estableció el objetivo general del documento, el alcance, definiciones, normatividad y el desarrollo en donde también se estructuró la matriz de tabla de control de acceso donde se establece por serie documental y los campos asociados a los permisos sobre los documentos. Como evidencia, se adjunta el documento "Tablas de Control de Acceso" y el formato de Tabla de Control de Acceso de la UBPD en versión preliminar.
</t>
    </r>
    <r>
      <rPr>
        <rFont val="Arial Narrow"/>
        <b/>
        <color rgb="FF000000"/>
        <sz val="11.0"/>
      </rPr>
      <t>Logros y Dificultades:</t>
    </r>
    <r>
      <rPr>
        <rFont val="Arial Narrow"/>
        <color rgb="FF000000"/>
        <sz val="11.0"/>
      </rPr>
      <t xml:space="preserve"> 1. Como logro significativo se aprobó el Manual del Sistema Integrado de Conservación por parte del comité de gestión el día 15 de marzo de 2023, fue publicado en el Sistema de Gestión el día 27 de marzo de 2023 y finalmente se dio inicio con las actividades de implementación de este documento en la UBPD.
2. Se adelantaron dos (2) actividades correspondientes al reporte del segundo trimestre
3. Se encuentra pendiente de cubrir la vacante de un analista 2 con perfil profesional en el Grupo Interno de Trabajo de Gestión Documental para el cumplimiento de las actividades del grupo.
3. Una dificultad se enmarca en la poca asistencia de los(as) servidores(as) y contratistas de la UBPD a la capacitación brindada el pasado 31 de marzo de 2023 sobre el Manual del Sistema Integrado de Conservación. 
4. Se evidenció un incremento significativo frente a los reportes de incidencias, novedades administrativas y requerimientos asociados al uso y funcionamiento del sistema SIDOBU durante los meses de febrero y marzo. Esto se debe a que en el mes de enero no se contaba con el contratista encargado del soporte técnico del sistema</t>
    </r>
  </si>
  <si>
    <t>De acuerdo con el reporte realizado el indicador queda en nivel de sobrecumplimiento respecto a la meta trimestral programa para el primer periodo. Lo anterior se explica, de acuerdo con lo elaborado en la sección de principales logros, donde se indica que se adelantaron 2 actividades programadas para el segundo trimestre, a saber, publicación del Manual del Sistema Integrado de Conservación y elaboración de las tablas de control de acceso. En ese sentido, es necesario que se revise el avance cuantitativo reportado del indicador, ya que si en el segundo trimestre se espera el 25%, equivalente a 8 actividades, en promedio cada actividad equivaldría al 3,5%, por lo que el avance real sería 15% + 7%= 21%. En caso que cada actividad del segundo trimestre tenga un porcentaje distinto, es importante que se mencione esa diferencia en el avance cualitativo. Respecto a lo demás los avances del indicador son concretos, cumplen con lo prometido para el primer trimestre, adicionalmente son eficientes y cumplen con dos actividades más del segundo trimestre, y los soportes dan cuenta de los avances presentados.</t>
  </si>
  <si>
    <t xml:space="preserve">Indicador 24. Oportunidad en la respuesta de las PQRSD que son atendidas por la UBPD </t>
  </si>
  <si>
    <t>99% de oportunidad en la respuesta de las PQRSD que son atendidas por la UBPD</t>
  </si>
  <si>
    <t>100% de oportunidad en la respuesta de las PQRSD que son atendidas por la UBPD</t>
  </si>
  <si>
    <r>
      <rPr>
        <rFont val="Arial Narrow"/>
        <color rgb="FF000000"/>
        <sz val="11.0"/>
      </rPr>
      <t xml:space="preserve">Atendiendo a lo dispuesto en la Constitución y la Ley, al ser el Derecho de Petición un derecho fundamental que tiene toda persona para presentar solicitudes respetuosas a las autoridades por motivos de interés general o particular y a obtener su pronta resolución; a través de la Subdirección Administrativa y Financiera – Grupo Interno de Trabajo de Servicio al Ciudadano y conforme la Resolución 620 del 24 de junio de 2020 en su artículo 5, se realiza el efectivo seguimiento y control a las peticiones, quejas, reclamos, sugerencias y denuncias (PQRSD) que son formuladas a través de los diferentes canales de atención (presencial, telefónico y virtual), velando por el estricto cumplimiento de los términos de respuesta, de acuerdo con la normativa vigente y la reglamentación interna establecida para tal fin.
En razón a lo anteriormente descrito, bajo los mecanismos de control y seguimiento, el Grupo Interno de Trabajo de Servicio al Ciudadano, realiza de manera mensual un reporte sobre el comportamiento de las peticiones, quejas, reclamos, sugerencias y/o denuncias que recibe la UBPD en el cual se valora: i) un listado de cada una de las dependencias de nivel central o territorial a las cuales les ha sido asignada una PQRSD, ii) El número de peticiones resueltas en términos y fuera de términos, iii) El número de peticiones abiertas o sin respuesta en términos y fuera de términos y por último, iv) los porcentajes acumulados de oportunidad en la respuesta.
Esta información es remitida vía correo electrónico a la Secretaría General y a la Subdirección Administrativa y Financiera los primeros días de cada mes con corte al mes anterior, con un ejecutivo análisis de corte cualitativo y adjunto un reporte cuantitativo. Esta actividad, permite el seguimiento mensual en la oportunidad de las respuestas para la toma de acciones inmediatas. 
Para el presente seguimiento, que corresponde a un corte trimestral de la información del 01/01/2023 al 31/03/2023, la Unidad de Búsqueda de Personas dadas por Desaparecidas, recibió 374 requerimientos que incluyeron peticiones de interés general y particular, peticiones de documentos, peticiones de informacón, peticiones entre autoridades, quejas (Ver columna C y E). 
De las 374 PQRSD, 316 requerimientos fueron gestionados y cuentan con una respuesta (Columna AB). Es preciso indicar que no se presentaron respuestas extemporàneas (Columna AE).
A efecto de determinar el porcentaje de oportunidad de las respuestas, se tomarán los datos de manera consolidada, por lo cual los resultados para el trimestre corresponde al 100%.  
</t>
    </r>
    <r>
      <rPr>
        <rFont val="Arial Narrow"/>
        <b/>
        <color rgb="FF000000"/>
        <sz val="11.0"/>
      </rPr>
      <t>Logros y Dificultades:</t>
    </r>
    <r>
      <rPr>
        <rFont val="Arial Narrow"/>
        <color rgb="FF000000"/>
        <sz val="11.0"/>
      </rPr>
      <t xml:space="preserve"> Se logra el 100% de oportunidad en las respuestas a los derechos de petición formulados en sus diferentes modalidades. El acompañamiento realizado por el Grupo Interno de Trabajo de Servicio al Ciudadano a las dependencias ha sido efectivo, teniendo como resultado una óptima gestión en la materia, así como los mecanismos de control y seguimiento como lo son las alertas a los términos de respuesta de PQRSD han permitido tomar acción preventiva para ser oportuno en dicha gestión. </t>
    </r>
  </si>
  <si>
    <t>De acuerdo con el reporte realizado, el indicador queda en nivel de sobrecumplimiento respecto a la meta del primer trimestre. Este avance muestra un trabajo eficiente y cumplimiento de los mecanismos de control y seguimiento que permitieron la oportunidad de las respuestas a las PQRSD de la UBPD. Finalmente, una vez revisados los soportes entregados, se verifica que estos dan cuenta del avance presentado.</t>
  </si>
  <si>
    <t>Indicador 25. Implementación del plan estratégico de gestión humana</t>
  </si>
  <si>
    <t>100% del plan estratégico de gestión humana implementado</t>
  </si>
  <si>
    <t>Oficina de Gestión del Conocimiento - Grupo Interno de Trabajo de Gestión Administrativa - Equipo Prevención y protección</t>
  </si>
  <si>
    <t>25% de avance plan estratégico de gestión humana implementado</t>
  </si>
  <si>
    <t>23,75% de avance plan estratégico de gestión humana implementado</t>
  </si>
  <si>
    <t xml:space="preserve">Durante el primer trimestre se realizaron las siguientes acciones:
En el Plan Institucional de Capacitación: 
 -El 15 de marzo se presentó el PIC al Comité de Gestión 
 -El 22 de marzo se aprobó el PIC por parte de la Secretaria General. 
 -El 29 de marzo fue subido al Sistema de Gestión y se socializó a través del correo electrónico a los/las servidores/as.
En el Plan de Bienestar Social y estímulos: 
 -El 15 de marzo se presentó el Plan de Bienestar Social y Estímulos al Comité de Gestión 
 -El 22 de marzo se aprobó el Plan de Bienestar Social y Estímulos por parte de la Secretaria General. 
 -El 29 de marzo fue subido al Sistema de Gestión y se socializó a través del correo electrónico a los/las servidores/as.
 -Se comunicó a todos los servidores de la UBPD la Circular N°003 de 2023 Turnos de Semana Santa y compensación de tiempo 
En el Plan de Seguridad y Salud en el trabajo:
 -Se llevó a cabo la auditoría externa al Sistema de Gestión de Seguridad y Salud en el trabajo, la cual arrojo un grado de implementación del 93,5%. 
 -Se aprobó la actualización de la politica del SG-SST. 
 -Se construyo el documento del  reubicación y reintegro laboral.  
 -Se actualizó el profesiograma de la entidad.
 -Se realizaron dos informes técnicos con el apoyo de la ARL orientados a la revisión de las bodegas de la DTPRI.
 -Se llevó a cabo la formulación del programa de excavaciones seguras, ajustado a la entidad 
 -Se realizaron las primeras actividades en conjunto con Bienestar de acondicionamiento físico - rumbaterapia.
En la gestion de comisiones de servicio 
  - Se autorizaron e incluyeron los recursos en el Plan Anual de Adquisiciones para el pago de viáticos de la vigencia 2023, por un valor de $4.259.208.346 
  -Se ha ejecutado el 20% del contrato de tiquetes celebrado con Gold Tours SAS, 301-2022 por un valor de $1.249.005.650
  -A corte del 31 de marzo se radicaron 1028 comisiones y se tramitaron 901 a los diferentes servidores y contratistas de la Unidad.
  -Se dío inicio a la implementación del sistema de información que integra diferentes módulos para la gestión, seguimiento y control de la planeación de los recursos "Gestionemos"
  -El Grupo Interno de Trabajo de Comisiones y viáticos junto con la Subdirección General Técnica y Territorial y la Oficina Asesora de Planeación se encuentran trabajando en la actualizacion de los lineamientos de comisiones y desplazamientos.
En el pago de nómina 
 -Se liquidó, validó y gestionó el pago de las nóminas de los meses de enero, febrero y marzo para los servidores de planta y supernumerarios para el mes de marzo; además, se gestionó el pago de diecisiete (17) liquidaciones definitivas de servidores/as para los meses de enero y febrero y cuatro (4) del mes de marzo, las cuales se encuentran en trámite de notificación para el pago, por renuncia voluntaria
 -Se realizó la revisión y gestionó el pago de tres (3) planillas tipo E con la cotización y aportes a la seguridad social de los empleados de planta y una (1) de supernumerarios.
 -Durante el primer semestre se otorgaron, comunicaron y pagaron vacaciones a cincuenta y seis (56) servidores/as de la UBPD, para lo que se hizo necesario solicitar formatos de programación de vacaciones y hacer seguimiento a recepción y entrega de los formatos de informes de entrega de cargo por vacaciones; se proyectaron cinco (5) resoluciones de interrupción, dos (2) de aplazamiento de vacaciones por necesidad del servicio y una (1) modificación por cambios retiro definitivo de la entidad.
 -Durante el primer trimestre de 2023 le fueron otorgadas a los/as servidores/as noventa y dos (92) incapacidades de 1 y 2 días y un sesenta y tres (63) incapacidades de tres o más días y cuatro (4) licencias de maternidad; de las licencias mayores a tres días y las licencias de maternidad se esta surtiendo en efecto de transcripción, radicación y cobro según corresponda.
En los planes operativos de cuidado: Una vez realizado el ejercicio inicial de identificación de necesidades y priorización de los equipos, los profesionales de la Estrategia han iniciado la concertación de Planes Operativos de Cuidado a través de espacios de escucha con embajadores de Cuidado y jefes/coordinadores de dependencias y Grupos internos de trabajo, para la definición de estrategias de intervención y seguimiento con los equipos de trabajo. A la fecha, se reporta haber tenido acercamiento y una versión inicial de Planes Operativos de Cuidado con los siguientes grupos de trabajo:  -Dirección Técnica de Prospección Recuperación e Identificación; Dirección General; Oficina Asesora de Comunicaciones y Pedagogía; Oficina Asesora de Planeación; Oficina de Control Interno; Oficina de Gestión del Conocimiento; Subdirección Administrativa y Financiera; Subdirección Administrativa y Financiera  / Grupo de Servicio al Ciudadano; Subdirección de Análisis, Planeación y Localización para la Búsqueda; Subdirección General Técnica y Territorial; GITT Apartadó; GITT Arauca; GITT Barrancabermeja; GITT Barranquilla; GITT Barranquilla / Valledupar; GITT Bogotá; GITT Florencia; GITT Ibagué; GITT Mocoa; GITT Montería; GITT San José del Guaviare; GITT Yopal.
En el plan de vinculacion: 
 -Se revisaron y tramitaron 23 hojas de vida para los cargos vacantes del periodo requerido 
 -Se tramitaron y gestionaron 4 entrevistas 
 -Se enviaron 3 correos informando a la SGH las vacantes mes a mes
 -Se tramitó 1 solicitud por correo electrónico de hojas de vida a las dependencias para cubrir vacantes
 -Se proyectaron y tramitaron 14 memorandos de viabilidad de candidatos/as, para la realización del estudio de confiabilidad a los/as candidatos/as – Ver expediente de historia laboral o no Tramitada
 -Se proyectaron e imprimieron 7 acreditaciones de requisitos para trámite de firma, en lo relacionado con ingresos – Ver historia laboral
 -Recibieron e imprimieron los estudios de confiabilidad de 3 servidores/as antiguos – Ver historia laboral
</t>
  </si>
  <si>
    <t>De acuerdo con el avance cualitativo y cuantitativo presentado, el indicador queda en nivel de cumplimiento optimo. Lo anterior, se debe al cumplimiento de las actividades proyectadas en los componentes del plan estratégico de gestión humana, como se presenta detalladamente en el avance cualitativo. Adicionalmente, la metodología de cálculo formulada y diligenciada nos muestra el avance desagregados de cada componente. Respecto a los soportes, estos dan cuenta del avance presentado.</t>
  </si>
  <si>
    <t>Indicador 26. Ejecución presupuestal (Funcionamiento e inversión en términos de obligación)</t>
  </si>
  <si>
    <t>90% de ejecución presupuestal (Funcionamiento e inversión en términos de obligación)</t>
  </si>
  <si>
    <t>Secretaría General</t>
  </si>
  <si>
    <t>Subdirección Administrativa y Financiera - Oficina Asesora de Planeación - Todas las dependencias</t>
  </si>
  <si>
    <t>16% de ejecución presupuestal (Funcionamiento e inversión en términos de obligación)</t>
  </si>
  <si>
    <t>14% de ejecución presupuestal (Funcionamiento e inversión en términos de obligación)</t>
  </si>
  <si>
    <r>
      <rPr>
        <rFont val="Arial Narrow"/>
        <color rgb="FF000000"/>
        <sz val="11.0"/>
      </rPr>
      <t xml:space="preserve">FUNCIONAMIENTO: Durante el primer trimestre de la vigencia se reporta un porcentaje de cumplimiento de la meta de un 19,58% en los recursos de funcionamiento, La meta establecida para el Primer trimestre corresponde al 16%, sobre el total de recursos de funcionamiento e inversión.
Por lo cual, es importante dar claridad que  la meta trimestral del 16%, esta dada para el total de la Ejecución de los recursos de la UBPD, mas no para los recursos de Funcionamiento, toda vez que la ficha del indicador fue diseñada para mostrar la ejecución del total de los recursos de la entidad.
En razón a lo anterior, frente a alos recursos de Funcioniamiento se presenta una diferencia de $659,519.193; por debajo de lo proyectado,la cual se tenia  $18,021,618,857  y se ejecuto realmente $ 17,362.099,644; que frente a la apropiacion presupuestal de los recursos de funcionamiento de la presente vigencia, los cuales corresponden a  $88,669,400,000, lo cual representa un porcentaje de ejecución 19,58%.
INVERSIÓN: Del total de la apropiación vigente para el presupeusto de inversión la cual asciende a $71.396.536.336, se obligaron $5.090.444.933, lo que corresponde al 7,13% de la apropiación  
Por lo anterior,  del total del presupuesto vigente para la UBPD que corresponde a $161.065.936.336, con corte al primer trimestre se obligaron $22.452.544.597, lo que equivale al 13,97% de la ejecución presupuestal a nivel de obligaciones.
</t>
    </r>
    <r>
      <rPr>
        <rFont val="Arial Narrow"/>
        <b/>
        <color rgb="FF000000"/>
        <sz val="11.0"/>
      </rPr>
      <t xml:space="preserve">Logros y Dificultades: </t>
    </r>
    <r>
      <rPr>
        <rFont val="Arial Narrow"/>
        <color rgb="FF000000"/>
        <sz val="11.0"/>
      </rPr>
      <t xml:space="preserve">
-Se evidencia que dentro de la ejecución presupuestal del Primer trimestre, solo se ejecuta los contratos de tracto sucesivo, por lo cual se evidencia que la ejecución de obligaciones presupuestales no es alta en comparacion con los proximos meses del año, ya que en estos se eestarán ejecutando los contratos que resulten de las estapas contractuales dependiendo de sus modalidades.
-De igual manera en este mismo trimestre, se evidencia el inicio de  los procesos de contratacion de adquisicion de bienes y servicios requeridos por la entidad, por lo cual la  ejecución de obligaciones presupuestales, se vera reflejada en los trimetres posteriores, una vez los bienes y servicios se reciban a satistaccion (contraprestación).</t>
    </r>
  </si>
  <si>
    <t>El avance de ejecución presupuestal reportado, respecto a la meta trimestral establecida, deja a este indicador en nivel de cumplimiento: riesgo. No obstante, lo expuesto en la sección de principales dificultades, justifica bien las razones del avance obtenido. Así mismo, se observa que el avance obtenido se encuentra aún muy cerca de la senda establecida en las metas trimestrales del indicador. En ese sentido, se recomienda que para el segundo trimestre se hagan más presentes los controles al presupuesto ejecutado, en especial del presupuesto de inversión del proyecto misional, los cuales se esperan logren subir el nivel de cumplimiento del indicador. Respecto a los soportes, estos cumplen con lo establecido, y como señalaron, están incluidos en este documento. Por último, se recomienda para el siguiente trimestre, revisar la redacción y ortografía del reporte, pues si bien, estas fueron corregidas en la revisión que hizo la OAP, siempre es necesario que el texto reportado sea comprensible.</t>
  </si>
  <si>
    <t>Indicador 27. Ruta de fortalecimiento del relacionamiento entre el nivel central y territorial, incorporando resultados de la caracterización de los GITT y los resultados del modelo de relacionamiento, diseñada e implementada</t>
  </si>
  <si>
    <t>Una (1) ruta de fortalecimiento del relacionamiento entre el nivel central y territorial, incorporando resultados de la caracterización de los GITT y los resultados del modelo de relacionamiento, diseñada e implementada</t>
  </si>
  <si>
    <t>Direcciones Técnicas, Oficina de Gestión del Conocimiento, Subdirección de Gestión Humana</t>
  </si>
  <si>
    <t xml:space="preserve">10% de avance ruta de fortalecimiento del relacionamiento entre el nivel central y territorial, incorporando resultados de la caracterización de los GITT y los resultados del modelo de relacionamiento, diseñada e implementada </t>
  </si>
  <si>
    <r>
      <rPr>
        <rFont val="Arial Narrow"/>
        <color rgb="FF000000"/>
        <sz val="11.0"/>
      </rPr>
      <t xml:space="preserve">Como avance para este indicador, se partió de la socializacion del documento resultado de caracterización de los  grupos internos de trabajo y reflexion frente a los hallazgos y posibilidades de mejora en el relacionamiento interno, mediante reunion conjunta entre la Oficina de gestión del conocimeinto y la Subdirección General técnica y Territorial.
Por otra parte se realizó una revision detallada del documento de modelo de relacionamiento el cual se compartió mediante reunion con la Oficina de Gestión del Conocimiento, quienes elaboraron el borrador del mismo, lo que permitió tener reflexiones frente a la propuesta de modelo, identificando que era necesario conocer el estado del arte del proceso hasta la fecha para retomar una priopuesta de ruta a la nueva direccion de la UBPD.
Se construye carpeta del estado del arte, que da cuenta de los documentos existentes con los que se trabajó el modelo de relacionamiento.
</t>
    </r>
    <r>
      <rPr>
        <rFont val="Arial Narrow"/>
        <b/>
        <color rgb="FF000000"/>
        <sz val="11.0"/>
      </rPr>
      <t xml:space="preserve">Logros y Dificultades:
</t>
    </r>
    <r>
      <rPr>
        <rFont val="Arial Narrow"/>
        <color rgb="FF000000"/>
        <sz val="11.0"/>
      </rPr>
      <t>Conocer el resultado del documento de caracterización.
Cambio de directivas dificulta el avance del proceso ya  que esta ruta de relacionamiento es clave para el funcionamiento de la SGTT y el proceso de busqueda y requiere de decisiones directivas.</t>
    </r>
  </si>
  <si>
    <t>El avance proyectado para el indicador en el primer periodo se basaba en adelantar  reuniones con las áreas asociadas para revisar las diferentes propuestas de articulacion, revisando principalmente documentos como las caracterizaciones de los grupos internos de trabajo, lo cual permite conocer el estado de avance de este proceso e iniciar la construcción del documento ruta. 
Se presenta evidencia de las reuniones y revisiones adelantadas, aun entendiendo las posibles demoras que puede ocasionar el cambio de administración que vive actualmente la Unidad, pues se deben tener algunas definiciones para continuar el trabajo.  Para el segundo periodo se espera contar con el documento elaborado.
El indicador, con el avance cuantitativo del 10% se presenta en estado óptimo para el periodo.</t>
  </si>
  <si>
    <t>Indicador 28. Implementación del PETI de acuerdo con lo planeado en la vigencia 2023</t>
  </si>
  <si>
    <t>100% de implementación del PETI de acuerdo con lo planeado en la vigencia 2023</t>
  </si>
  <si>
    <t>Oficina de Tecnologías de Información y Comunicaciones</t>
  </si>
  <si>
    <t>Secretaría General -
Subdirección General Técnica y Territorial</t>
  </si>
  <si>
    <t>10% de avance  implementación del PETI de acuerdo con lo planeado en la vigencia 2023</t>
  </si>
  <si>
    <r>
      <rPr>
        <rFont val="Arial Narrow"/>
        <color rgb="FF000000"/>
        <sz val="11.0"/>
      </rPr>
      <t xml:space="preserve">PRY 16: Se actualizó el Plan Estategico de Tecnologias de la Información en la Version 2,0 del periodo 2021-2024, se inioas mesa de trabajo con la SGIB con el fin de medir el avance del nivel de madurez de los Domiions de la estrategia de TI. Eeste proyecto tambien contempla la entrega de los infomes mensuales para estre trimetres como son SPI, PAC, Plan e accion y Riesgos de Gestión.  
PYR 24: El proyecto se gestiona bajo el desarrollo de las actividades planificadas, lo cual evidencia un 21% de avance real, el cual se evidencia en la herramient Plan view de gestion de proyectos
PYR 30: 
PRY 31: 
PRY 35:  Se gestionan las lineas del PAA por parte de cada responsable asignado y se evidencian avances reales en los informes EX02 Y EX03 de la herramienta de Gestión de Proyectos de OTIC.
</t>
    </r>
    <r>
      <rPr>
        <rFont val="Arial Narrow"/>
        <b/>
        <color rgb="FF000000"/>
        <sz val="11.0"/>
      </rPr>
      <t xml:space="preserve">Logros y Dificultades: 
</t>
    </r>
    <r>
      <rPr>
        <rFont val="Arial Narrow"/>
        <color rgb="FF000000"/>
        <sz val="11.0"/>
      </rPr>
      <t>PRY 16: Pesentación del PETI en el Comite de Gestión relizado el pasado 16 de marzo de 2023
PYR 24: Logros:El proyecto se gestiona bajo el desarrollo de las actividades planificadas, lo cual evidencia un 21% de avance real, con soporte en la herramient Plan view de gestion de proyectos
Dificultades:
PYR 30: 
PRY 31: Se realiza la entrega del ambiente productivo de autocuidado con ajustes solicitados. Se soportan los diferentes ambientes productivos en la UBPD. Se sigue con el proceso de estabilización de Gestionemos.
PRY 35:  Logros: Realizar la gestión contractual de las adquisiciones que hacen parte del PRY por parte de cada responsable asignado, de acuerdo con las fechas planificadas en Plan view.
Dificultades: Demoras en la validación de Estudios previos y de resultados de estudios de mercado
Reprocesos en la validación y registro de información jurídica posterior a la radicación de los mismos y en consecuencia demoras en la publicación del proceso en SECOP</t>
    </r>
  </si>
  <si>
    <t>De acuerdo con la proyección de metas por proyecto del PETI, se esperaba en el primer trimestre el avance de los proyectos 16,24,30,31 y 35. De acuerdo con el avance cualitativo, no hubo avances para el proyecto 30 y 31 del PETI. En ese sentido, el avance cuantitativo real a reportar debería ser 4,1% y no 9,6%. Se recomiendo además darle una mayor integralidad a los reportes cualitativos por proyecto, en la medida que explique cómo esto aporta al cumplimiento de los objetivos del PETI o se relaciona con este plan, y no solo se explique los avances de la gestión de los proyectos. Así mismo, es necesario que se revise los principales logros, y se pregunten si ¿la presentación del PETI en comité de gestión es en sí un logro? y sino, lo que más bien sería útil elaborar son los resultados presentados en ese comité. La respuesta a la pregunta ¿Cuáles son los resultados presentados? es lo que debería escribirse en la sección de logros. Por otro lado, es necesario que se diga concretamente qué significa el 21% de avance real según el plan view. La cifra por sí sola no dice el logro material obtenido. Por último, se recomienda revisar la ortografía y redacción del texto reportado. Dado lo anterior, se solicita hacer los ajustes y revisar los elementos retroalimentados.</t>
  </si>
  <si>
    <t>Estrategia 6. Visibilizar la búsqueda</t>
  </si>
  <si>
    <t xml:space="preserve">Respuesta 13. Reconocimiento y dignificación de la búsqueda de Personas dadas por Desaparecidas </t>
  </si>
  <si>
    <t xml:space="preserve">Indicador 29. Implementación de la estrategia de comunicaciones y pedagogía para visibilizar el reconocimiento del derecho a buscar y la dignificación de la lucha de los familiares por la exigencia de este derecho </t>
  </si>
  <si>
    <t>100 % de implementación de la estrategia de comunicaciones y pedagogía para visibilizar el reconocimiento del derecho a buscar y la dignificación de la lucha de los familiares por la exigencia de este derecho</t>
  </si>
  <si>
    <t>Oficina Asesora de Comunicaciones y Pedagogía</t>
  </si>
  <si>
    <t>Dirección General - Subdirección General Técnica y Territorial - Dirección Técnica de Información, Planeación y Localización para la Búsqueda - Dirección Técnica de Prospección, Recuperación e Identificación - Dirección Técnica de Participación, Contacto con las Víctimas y Enfoques Diferenciales - Oficina de Gestión del Conocimiento</t>
  </si>
  <si>
    <t>10% de avance en implementación de la estrategia de comunicaciones y pedagogía para visibilizar el reconocimiento del derecho a buscar y la dignificación de la lucha de los familiares por la exigencia de este derecho</t>
  </si>
  <si>
    <t>Durante el primer trimestre de la vigencia, el equipo de la Oficina Asesora de Comunicaciones y Pedagogia trabajó en la construcción y consolidación del documento de Estrategia, que es el que se presenta como soporte a este reporte. Sin embargo, es importante dejar la claridad de que será necesaria la revisión y aprobación por parte de la nueva jefatura de la Oficina de Comunicaciones de este documento cuando se efectue su nombramiento.
Durante el primer trimestre de la vigencia, el equipo de la Oficina Asesora de Comunicaciones y Pedagogia trabajó en la construcción y consolidación del documento de Estrategia, que es el que se presenta como soporte a este reporte. 
El objetivo general de esta estrategia es "Contribuir a la comprensión y apropiación de la metodología de búsqueda masiva, humanitaria y extrajudicial y a la visibilización de los avances y resultados en la búsqueda para promover y reconocer la participación de las personas que buscan y los demás grupos de interés." Así mismo se definieron 6 objetivos estratégicos que apuntan a grandes rasgos a facilitar la comprensión del mandato y metodología de la Unidad, la divulgación de avances y resultados, la visibilización de la magnitud de la desaparición en el país, la promoción del reconocimiento y dignificación de las personas que buscan, el fomento al reconocimiento interno de la labor realizada y la difusión de los aprendizajes de la labor de búsqueda tanto al interior como al exterior de la entidad. En dicho documento también se dejaron proyectados los mensajes claves que se posicionarían en las comunicaciones y los mensajes que se busca dejar instalados.
Sin embargo, es importante dejar la claridad de que será necesaria la revisión y aprobación por parte de la nueva jefatura de la Oficina de Comunicaciones de este documento cuando se efectue su nombramiento.</t>
  </si>
  <si>
    <t>Se presenta el documento "Estrategia de Comunicaciones y Pedagogía UBPD 2023", como entregable comprometido en la planeación del periodo, lo cual cumple con la proyección planteada y el indicador tendría un estado de avance "óptimo" con el 10% acumulado del año. Sin embargo, se plantea la alerta por el contexto actual de la entidad, ya que debido al cambio de administración, este documento primero debe ser revisado nuevamente y posiblemente modificado, lo cual impacta directamente en los tiempos esperados para las actividades de socialización, apropiación, divulgación y fomento que se espera que inicien a partir del segundo periodo y cuya ejecución es el enfoque nfundamental de la estrategia. Por esto se hace un llamado a la dependencia para gestionar urgentemene el avance definitivo del documento para lograr el cumplimiento de la planeación realizada.</t>
  </si>
  <si>
    <t>Indicador 30. Política de registro y divulgación de información audiovisual, sonora y fotográfica de las acciones humanitarias de búsqueda de la UBPD y Política de comunicaciones internas y externas, formuladas e implementadas</t>
  </si>
  <si>
    <t>Una (1) política de registro y divulgación de información audiovisual, sonora y fotográfica de las acciones humanitarias de búsqueda de la UBPD y una (1) política de comunicaciones internas y externas, formuladas e implementadas</t>
  </si>
  <si>
    <t xml:space="preserve">Comité Política Divulgación Audiovisual, Comité de Gestión </t>
  </si>
  <si>
    <t xml:space="preserve">25% de avance en la política de registro y divulgación de información audiovisual, sonora y fotográfica de las acciones humanitarias de búsqueda de la UBPD y la política de comunicaciones internas y externas, formuladas e implementadas </t>
  </si>
  <si>
    <r>
      <rPr>
        <rFont val="Arial Narrow"/>
        <color rgb="FF000000"/>
        <sz val="11.0"/>
      </rPr>
      <t xml:space="preserve">El 2 de marzo de 2023, se remitió a la Oficina Asesora de Planeación el documento finalizado de la Política institucional de Comunicaciones Internas y Externas con los últimos ajustes solicitados en el Comité de Gestión del 1 de febrero, para que se realizara su publicación en el Sistema Integrado de Gestión. El día 6 de marzo se realizó la socialización por correo masivo a todas las personas que trabajan en la UBPD. Se adjuntan como soportes los pdf de los correos mencionados.
El documento final de la Política de registro y divulgación de información audiovisual, sonora y fotográfica de las acciones humanitarias de búsqueda de la UBPD fue aprobado por el Comité Audiovisual el día 4 de enero de 2023. Se adjunta como soporte captura de pantalla de la reunión citada en meet, dado que el Comité se reune de manera presencial.
</t>
    </r>
    <r>
      <rPr>
        <rFont val="Arial Narrow"/>
        <b/>
        <color rgb="FF000000"/>
        <sz val="11.0"/>
      </rPr>
      <t xml:space="preserve">Logros y Dificultades: 
</t>
    </r>
    <r>
      <rPr>
        <rFont val="Arial Narrow"/>
        <color rgb="FF000000"/>
        <sz val="11.0"/>
      </rPr>
      <t>La Política de Comunicaciones Internas y Externas ordena las actuaciones públicas e internas comunicativas y establece los parámetros de actuación de las servidoras, servidores y contratistas de la UBPD en concordancia con la misión, visión y objetivos de la entidad y su carácter humanitario y extrajudicial.
Por su parte, la Política de Registro y Divulgación de Información Audiovisual, Sonora y Fotográfica de las Acciones Humanitarias de Búsqueda de la UBPD establece los criterios, lineamientos y requisitos para el registro y/o divulgación del material audiovisual, sonoro y fotográfico que se llegue a recabar en el desarrollo de las acciones humanitarias de la UBPD, por parte de las personas que buscan, organizaciones o comunicadoras/es, colectivos o plataformas, o que sea registrado por la UBPD para ser entregado a terceros, garantizando que la respectiva documentación y divulgación se dé en el marco del respeto a los derechos de las víctimas; propendiendo por la seguridad e integridad de las personas que participan en el proceso de búsqueda y la protección de la información con que cuente o produzca la entidad; y en general, salvaguardando el carácter humanitario y extrajudicial de la UBPD.
Estos dos instrumentos son una base para la labor del equipo de Comunicaciones y Pedagogía como de las demás servidoras, servidores y contratistas que hacen parte de la UBPD.</t>
    </r>
  </si>
  <si>
    <r>
      <rPr>
        <rFont val="Arial Narrow"/>
        <color rgb="FF000000"/>
        <sz val="11.0"/>
      </rPr>
      <t xml:space="preserve">Para el indicador se presenta un reporte de avance que cumple con el planteamiento definido para el primer periodo, es decir, el nivel de cumplimiento es "óptimo" al alcanzar el 25% acumulado del año, que reiteramos fue el dato numérico comprometido.  El avance se detalla así:
- Construcción, aprobación y publicación en SIG del documento CEP-PC-002 V1 Política de Divulgación de Informaci…Humanitarias de Búsqueda de la UBPD el 4 de enero de 2023 (Se puede consultar en el SIG)
- Construcción, aprobación y publicación en SIG del documento CEP-PC-001 V1 Política de Comunicaciones Internas y Externas el 1 de febrero de 2023 (Se puede consultar en el SIG)
- Socialización a la UBPD de la Política de Comunicaciones Internas y Externas el 6 de marzo de 2023, a través del correo del SIG.
- Publicación de la Política de Comunicaciones Internas y Externas en la página WEB de la UBPD </t>
    </r>
    <r>
      <rPr>
        <rFont val="Arial Narrow"/>
        <color rgb="FF1155CC"/>
        <sz val="11.0"/>
        <u/>
      </rPr>
      <t>https://ubpdbusquedadesaparecidos.co/wp-content/uploads/2023/03/Poli%CC%81tica-de-Comunicaciones-Internas-y-Externas-01-02-2023.pdf</t>
    </r>
  </si>
  <si>
    <t>ACTIVIDADES</t>
  </si>
  <si>
    <t>Seguimientos trimestrales 2023</t>
  </si>
  <si>
    <t>Actividades</t>
  </si>
  <si>
    <t>Dependencia responsable</t>
  </si>
  <si>
    <t>Dependencia Asociada</t>
  </si>
  <si>
    <t>Fecha Inicial</t>
  </si>
  <si>
    <t>Fecha Final</t>
  </si>
  <si>
    <t>Avance cualitativo
 1er trimestre 2023</t>
  </si>
  <si>
    <t>Retroalimentación OAP 
1er trimestre 2023</t>
  </si>
  <si>
    <t>Avance cualitativo
 2do trimestre 2023</t>
  </si>
  <si>
    <t>Retroalimentación OAP 
2do trimestre 2023</t>
  </si>
  <si>
    <t>Avance cualitativo 3er trimestre 2023</t>
  </si>
  <si>
    <t>Retroalimentación OAP 
3er trimestre 2023</t>
  </si>
  <si>
    <t>Avance cualitativo 4to trimestre 2023</t>
  </si>
  <si>
    <t>Retroalimentación OAP 
4to trimestre 2023</t>
  </si>
  <si>
    <t>Logros y dificultades 2023</t>
  </si>
  <si>
    <t>1. Diseñar metodológicamente y de manera conjunta el contenido de las capacitaciones con una perspectiva integral</t>
  </si>
  <si>
    <t>Subdirección General Técnica y Territorial, Dirección Técnica de Información, Planeación y Localización para la Búsqueda, Dirección Técnica de Participación, Contacto con las Víctimas y Enfoques Diferenciales, Dirección Técnica de Prospección, Recuperación e Identificación</t>
  </si>
  <si>
    <t xml:space="preserve">Durante el primer trimestre del año se realizó una reunión entre la DTPRI, DTIPLOB, DTPCVED, SGH, SGTT y OGC el día 27 de febrero. En esta reunión se acordó revisar la propuesta técnica de capacitación de la DTPRI respecto al plan de capacitación integral con enfoque forense para el año 2023. Dentro de los requerimientos técnicos previos a la capacitación se solicitó por parte de la DTPRI que las personas a capacitar tengan acceso completo a la plataforma SIRDEC, que es administrada por el Instituto Nacional de Medicina Legal y Ciencias Forenses. La ejecución del Plan se acordó a partir del segundo trimestre del año 2023.      
Se anexan los siguientes soportes:
Convocatoria reunión.
Acta de reunión 27 de febrero 2023.
Ficha de contenidos Plan de Capacitación Integral 2023.
</t>
  </si>
  <si>
    <t>Retroalimentación Indicador 1:
Se observa el cumplimiento de las acciones proyectadas, pues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sesiones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t>
  </si>
  <si>
    <t>2. Implementar el plan de capacitación integral en los territorios y en las áreas administrativas</t>
  </si>
  <si>
    <t>Retroalimentación Indicador 1:
Se observa el cumplimiento de las acciones proyectadas, pues se se presenta la ficha del Plan con los contenidos y su estructuración, objetivos, definición de la metodología, duración de las sesiones, logística y capacitadores; es importante definir con la SGTT la agenda de trabajo con todos los equipos, pues en el segundo periodo se debe iniciar la ejecución de dichas sesiones de capacitación de acuerdo con la programación del indicador. 
En las dificultades se identifica la necesidad de incluir los requisitos para acceso al SIRDEC en las agendas de trabajo de alto nivel entre la UBPD y el Instituto Nacional de Medicina Legal, lo cual se presenta como una alerta para el cumplimiento efectivo de la programación de segundo y tercer periodo.
El indicador se encuentra en estado óptimo de cumplimiento ya que adelanta la ponderación esperada acumulada para el primer trimestre de 20% de ejecución total del plan, la "construcción de metodología, estructuración y contenidos", el cumplimiento es del 100% en el periodo.
La fecha de la actividad debería iniciar una vez se tenga el plan diseñado metodológicamente, estructurados los contenidos y definidas las agendas de trabajo, como se ha dicho, se espera que sea para el segundo trimestre.</t>
  </si>
  <si>
    <t>3. Realizar un balance de la implementación del plan de capacitación integral en los territorios</t>
  </si>
  <si>
    <t>No aplica</t>
  </si>
  <si>
    <t>1. Definir la cobertura territorial de los planes regionales de búsqueda - PRB según priorización del Plan Nacional de Búsqueda - PNB</t>
  </si>
  <si>
    <t>Subdirección General Técnica y Territorial, Grupos Internos de Trabajo Territorial, Dirección Técnica de Prospección, Recuperación e Identificación, Dirección Técnica de Participación, Contacto con las Víctimas y Enfoques Diferenciales</t>
  </si>
  <si>
    <t>Se remitió memorando UBPD-3-2023-003329  del 16 de marzo, por parte de la DTIPLOB, a las coordinaciones de los GITT a los servidores de la SAPLB recordando la necesidad de cumplir con esta acción, y se revisaron los PRB que deberán formularse en esta vigencia.</t>
  </si>
  <si>
    <t xml:space="preserve">El Plan Nacional de Búsqueda PNB contempla en su priorización territorial, una matriz de priorización de municipios a ser abordados en el corto plazo (2022 y 2023). A partir de dicha matriz, en 2022 la DTIPLB realizó el ejercicio de depuración de los municipios con cobertura de GITT y se estableció el total de municipios que deberán incluirse en un PRB. Actualmente, se dispone de la matriz de municipios priorizados por la fase II del PNB depurada, integrando solamente los municipios que aún no cuentan con PRB en 2023  y que sí tienen cobertura de GITT, incluyendo las propuestas de nombres de los PRB. Lo anterior permite tener claridad de la cobertura territorial de los PRB que se deberán formular en el transcurso de la vigencia. 
Asimismo, se destaca la comunicación formal dirigida a los GITT con el fin de promover la agilización de la formulación de PRB. 
</t>
  </si>
  <si>
    <t>2. Diseñar los planes regionales de búsqueda - PRB a partir del análisis de la información</t>
  </si>
  <si>
    <t>Para este primer trimestre se reportan los siguientes PRB propuestos con cobertura de 13 municipios priorizados en el PNB, así: - PRB Suroriente de Cundinamarca - 12 municipios: aprobado. - PRB San José del Guaviare - 1 municipio: aprobado.</t>
  </si>
  <si>
    <t>Con base en los criterios de aprobación y seguimiento a la implementación de los Planes Regionales de Búsqueda definidos desde 2022 para estandarizar la formulación y aprobación de PRB, durante el trimestre fueron aprobados por el Comité respectivo 5 nuevos PRB (PRB Sur Oriente de Cundinamarca y Bogotá, PRB San José del Guaviare, PRB de Valle del Magdalena y Nevados, PRB Canal del Dique y Norte de Bolívar y PRB Occidente del Valle) de los cuales 2 PRB (PRB Sur Oriente de Cundinamarca y Bogotá, PRB San José del Guaviare) comprenden 13 municipios priorizados en el corto plazo en el PNB. Lo anterior, permite avanzar en el cumplimiento de cobertura de la priorización territorial del PNB.</t>
  </si>
  <si>
    <t>3. Definir estrategia para formular planes regionales de búsqueda - PRB en los municipios priorizados en el corto plazo en el Plan Nacional de Búsqueda - PNB, sin cobertura de grupos internos de trabajo territorial - GITT</t>
  </si>
  <si>
    <t>Dirección Técnica de Información, Planeación y Localización para la Búsqueda, Dirección Técnica de Participación, Contacto con las Víctimas y Enfoques Diferenciales, Dirección Técnica de Prospección, Recuperación e Identificación, Grupos Internos de Trabajo Territorial</t>
  </si>
  <si>
    <t>El Comité de Aprobación y Seguimiento a la implementación de los PRB aprobó 5 PRB: Occidente del Valle, Canal del Dique y Norte de Bolívar, Valle del Magdalena y Nevados, San José del Guaviare y SurOriente de Cundinamarca, de acuerdo a los criterios definidos para la aprobación de los PRB, los cuales corresponden a los aspectos mínimos que se deben incluir, así como los elementos o variables cualitativas y cuantitativas que los conforman y, que permiten identificar la coherencia, suficiencia y completitud de la información, conocer de dónde surgen los análisis y la definición de estrategias de investigación.</t>
  </si>
  <si>
    <t xml:space="preserve">Si bien el reporte da cuenta de los 5 PRB aprobados en el trimestre, no se hace  referencia a la estrategia para formular PRB en los municipios priorizados en el PNB que no cuentan con cobertura de GITT. Por lo anterior, es recomendable que en el siguiente trimestre se avance en clarificar cómo se va a garantizar institucionalmente la formulación de PRB que cubran las zonas sin cobertura de GITT priorizadas en el PNB que, según lo informado por DTIPLB, corresponden principalmente a Vichada y Eje Cafetero.
</t>
  </si>
  <si>
    <t>1. Diseñar, concertar y poner en marcha las rutas de trabajo con aportantes de información</t>
  </si>
  <si>
    <t xml:space="preserve">Se acuerda ruta de trabajo con la Fundación Comité de Reconciliación, la cual agrupa cerca de 2700 integrantes de la fuerza pública. 
En virtud de ello, se remitió memorando UBPD-3-2023-001755  sobre el relacionamiento con aportantes de fuerza pública y antiguos integrantes de las AUC.
Como parte de esta ruta se han realizado en el presente año, dos encuentros con miembros de dicha Fundación. A su vez, se han planeado los próximos encuentros para el segundo trimestre, ya como parte de la implementación de la ruta con este grupo de aportantes.
Finalmente, en el marco de la ruta de trabajo, se ha proyectado una ficha para ser financiada por la cooperación con el fin de financiar actividades para el aporte de información que contribuye a la búsqueda.
A su vez, como parte de la construcción de la ruta de aporte de información con exintegrantes de las AUC se han realizado espacios de trabajo con dos fundaciones que agrupan exintegrantes del Bloque Central Bolívar y del Bloque Norte, en aras de la comprensión del mandato de la UBPD, sensibilización sobre la búsqueda y aporte de información. 
Finalmente, se cuenta con la Propuesta de ruta de prevención y protección para el trabajo con aportantes de información, la cual se socializó con los aportantes los días 23 y 24 de marzo. En este primer trimestre del año, se implementaron actividades para incorporar el componente de Prevención y Protección en la ruta de aporte de información de los Ex AUC, Fuerza Pública y EX FARC. (Reunión con el equipo de Prevención y Protección y el Director Técnico de Información y la Subdirectora para hacer en encudre de las necesidades). Posterior a este espacio se dió inicio a la elaboración del documento de ruta de prevención y protección para aportantes de información y en el mes de marzo se realiza una presentación de la misma en el espacio con aportantes de las EX AUC. </t>
  </si>
  <si>
    <t>Se observa el avance en la definición y puesta en marcha de la ruta con aportantes de información de la Fuerza Pública y el avance en el abordaje de una segunda ruta asociada con exintegrantes de las AUC. Asimismo, se destaca la elaboración de lineamientos para el relacionamiento con este tipo de aportantes, estableciendo algunos criterios mínimos con miras a mantener articuladas las acciones y procesos con dichos aportantes que permitan tener resultados en cuanto a la recolección de información sobre hechos de desaparición, los contextos y brinden elementos para dar cuenta de lo acaecido; ubicación y acotación de lugares de interés forense para la búsqueda; identidad e identificación de las víctimas; posibles respuestas a las preguntas de las personas que buscan y para las OCMPC; y la identificación de otras fuentes de información -documentales o testimoniales.
Para próximos reportes y con el ánimo de brindar mayor información que facilite la comprensión de la gestión desarrollada, se recomienda describir de manera general la metodología estandarizada para las agendas de trabajo con aportantes que permita evidenciar el proceso de diseño y concertación de las rutas. 
También es importante resaltar la construcción de la ruta de prevención y protección para el trabajo con aportantes, describiendo los pasos a seguir para cada uno de los momentos de relacionamiento con aportantes de tal forma que se ofrezcan condiciones adecuadas que permitan mitigar riesgos que afecten a la vida, libertad e integridad de los servidores y servidoras de la UBPD y de los aportantes de información.</t>
  </si>
  <si>
    <t>2. Realizar seguimiento a la implementación de rutas y elaborar reportes de avance</t>
  </si>
  <si>
    <t>Esta actividad inicia desde el segundo trimestre de la vigencia.</t>
  </si>
  <si>
    <t>Para próximos reportes se recomienda hacer una descripción general de los posibles logros que se vayan obteniendo en el desarrollo de las rutas con aportantes que se adelanten, en relación con el tipo de información aportada, la utilidad de la información obtenida y su contribución al proceso de investigación humanitaria y extrajudicial.</t>
  </si>
  <si>
    <t>3. Promover la apropiación de la identificación de riesgos para personas y organizaciones que buscan, aportantes de información y terceros participantes en el marco del proceso de búsqueda humanitaria</t>
  </si>
  <si>
    <t xml:space="preserve">En el periodo de tiempo reportado, se ha promovido la apropiación de la identificación de riesgos para personas y organizaciones que buscan, aportantes de información y terceros participantes en el marco del proceso de búsqueda humanitaria en cinco (5) oportunidades. En tres (3) de estos casos obedeció al acompañamiento de firmantes de paz que cuentan con esquema de seguridad o tienen riesgos latentes. Los otros dos (2) casos guardan relación con la participación de familiares u organizaciones acompañantes. En todos los casos estos formatos han sido diligenciado de la mano con los duplas que integran los GITT. https://drive.google.com/drive/folders/1SZM8TdMedn7RKKkN43KAaGP-lEVHEiQM?usp=sharing </t>
  </si>
  <si>
    <t>Se reportan 5 casos, para los cuales se diligencia el formato de identificación de riesgos, los cuales cuentan con su respectivo soporte diligenciado con los GITT.
Aunque el reporte es completo y detalla los casos trabajados en el periodo, se sugiere realizar y relacionar actividades adicionales  que "promuevan la apropiación de la identificación de riesgos", el cual es el objetivo final de la actividad.</t>
  </si>
  <si>
    <t>4. Brindar asesoría técnica para la activación de la ruta interna de protección y recomendaciones en el marco de los lineamientos de actuación con relación a riesgos y amenazas, y en el caso de la materialización de los riesgos identificados para los aportantes, en el marco del trabajo conjunto</t>
  </si>
  <si>
    <t>Para este trimestre se brindó asesoría técnica para la activación de la ruta interna de protección y recomendaciones en el marco de los lineamientos de actuación, con relación a riesgos y amenazas identificados para un aportante de información. Esta solicitud se tramitó bajo el radicado interno UBPD-1-2023-001477</t>
  </si>
  <si>
    <t>Se observa el avance en la actividad mediante el reporte de la solicitud para la activación de la ruta interna de protección identificada para un aportante de información y tramitada con radicado interno UBPD-1-2023-001477, el cual se adjunta en los soportes.</t>
  </si>
  <si>
    <t>1. Diseñar y concertar una ruta de aportantes de información con comparecientes JEP no determinantes ni máximos responsables</t>
  </si>
  <si>
    <t>Si bien durante el trimestre no se avanzó en el diseño y concertación de esta ruta de aportantes, en el avance reportado en la ficha del indicador sí se hizo referencia a la articulación con la JEP para acceder al dato del universo de personas que suscribieron acta de compromiso y sometimiento. Este dato permite tener un punto de partida para dar continuidad a la definición de criterios que permitan establecer quién puede ser un aportante para la búsqueda. Asimismo, se destaca la conformación del equipo de trabajo que diseñará esta ruta.
Se recomienda que para el próximo reporte se haga referencia de manera general a las características que se consideraron relevantes para establecer quién del universo de no determinantes ni máximos responsables puede ser un aportante para la búsqueda.</t>
  </si>
  <si>
    <t>1. Realizar un diagnóstico del estado de la información</t>
  </si>
  <si>
    <t xml:space="preserve">Durante este trimestre los esfuerzos se concentraron en la culminación de la guia de recolección de información y su respectiva revisión con el fin de garantizar la identificación de los puntos relevantes para la construcción de la ruta. Así como la identificación de las fuentes de información más importantes para recolección durante el corto, mediano y largo plazo. </t>
  </si>
  <si>
    <t xml:space="preserve">En coherencia con el avance en el cumplimiento de la meta del indicador No. 5, durante el periodo se esperaba avanzar en la identificación de las necesidades de información de la UBPD, lo cual se describe en el reporte de avance del indicador haciendo referencia a la identificación de 21 fuentes de información entre las cuales se encuentran fuentes asociadas con Archivo General de la Nación y Fuerza Pública. El área responsable aclara que este proceso de identificación de necesidades de información o fuentes para la ruta de priorización es continuo. 
En el próximo reporte se recomienda hacer referencia al resultado del diagnóstico del estado de la información. </t>
  </si>
  <si>
    <t>2. Elaborar una hoja de ruta para la revisión de información</t>
  </si>
  <si>
    <t xml:space="preserve">Durante este trimestre los esfuerzos se concentraron en la culminación de la guia de recolección de información y su respectiva revisión con el fin de garantizar la identificación de los puntos relevantes para la construcción de la ruta. Asi como la identificación de las fuentes de información más importantes para recolección durante el corto, mediano y largo plazo. </t>
  </si>
  <si>
    <t>De acuerdo con el avance reportado y en coherencia con lo informado en el avance del cumplimiento de la meta del indicador No. 5, se observa un avance importante frente a la hoja de ruta para revisión de la información, representado en el documento guía para la recolección de fuentes de información y su respectiva revisión, elaborado por la Subdirección de Gestión de Información para la Búsqueda y compartido con las diferentes áreas de interés (Secretaria General, Grupo Interno de Gestión Contractual y Grupo Interno de Gestión Documental ), el cual incluye información de las orientaciones para la recolección, revisión y descripción de las fuentes de información que puede aportar a la ruta de priorización. Su utilidad se da en la medida en la que permite determinar cómo se recolecta la información y cómo se procesa (revisa y describe) la información agregada al archivo de gestión centralizado.
En el próximo reporte se recomienda hacer referencia a la disponibilidad de la guía definitiva y los avances en su implementación, indicando el impacto que tiene en el tratamiento de la gran cantidad de información que se recibe permanentemente en la entidad.</t>
  </si>
  <si>
    <t>3. Construir participativamente la ruta de priorización de las fuentes de información</t>
  </si>
  <si>
    <t>Se recomienda agilizar el avance de la actividad teniendo en cuenta que se dispone de un gran avance en la guía de recolección y revisión de información como punto de partida para su priorización.</t>
  </si>
  <si>
    <t>4. Iniciar la implementación de la ruta de priorización de las fuentes de información</t>
  </si>
  <si>
    <t>Esta actividad inicia desde el tercer trimestre de la vigencia.</t>
  </si>
  <si>
    <t>1. Desarrollar una agenda de relacionamiento de la UBPD, definiendo los aspectos claves y realizando seguimiento permanente</t>
  </si>
  <si>
    <t>Para el desarrollo de la agenda de relacionamiento de la UBPD, se partió de la revisión de las diferentes alianzas que la UBPD tiene con actores relacionadas con información para la búsqueda, logrando identificar algunos convenios interadministrativos firmados como con FGN, INMLCF, RNEC y Alta Consejería para la Paz, los cuales dentro de sus objetos están relacionados con el acceso a la información para la búsqueda.</t>
  </si>
  <si>
    <t>Retroalimentación Indicador 6:
Se presenta el documento "Estado del arte del relacionamiento Institucional para la Búsqueda", el cual relaciona los actores con los que se requiere gestionar información relevante para la búsqueda,  así como aquellos que cumplen dicho requisito pero con los cuales ya se han adelantado convenios, acuerdos alianzas y demás, además, el estado de avance de dichos relacionamientos.
El indicador se encuentra en estado óptimo, cumpliendo la proyección para el periodo (100% de cumplimiento), 10% acumulado, sin embargo, es necesario generar una alerta, pues para el segundo trimestre se deben concretar agendas de trabajo con instituciones e inclusive iniciar el trabajo con las mismas, lo que no depende solo de la UBPD sino del relacionamiento de alto nivel que se desarrolle con las mismas.
Asímismo, resaltamos la importancia de vincular y/o trabajar conjuntamente con la DTIPLB pues el diagnóstico del subregistro de información sienta las bases para identificar las necesidades de información, y dicha actividad está bajo responsabilidad de este equipo, por lo cual es urgente que se programe una mesa de trabajo que concrete los pasos para dicha acción.</t>
  </si>
  <si>
    <t>2. Establecer la estrategia para disponer de la información faltante (subregistro) para consolidar el Universo de PDD, de acuerdo con el diagnóstico de la completitud de la información</t>
  </si>
  <si>
    <t>Dirección Técnica de Información, Planeación y Localización para la Búsqueda, Subdirección General Técnica y Territorial</t>
  </si>
  <si>
    <t>Dirección Técnica de Prospección, Recuperación e Identificación, Dirección Técnica de Participación, Contacto con las Víctimas y Enfoques Diferenciales, Grupos Internos de Trabajo Territorial</t>
  </si>
  <si>
    <r>
      <rPr>
        <rFont val="Arial Narrow"/>
        <b/>
        <color rgb="FF000000"/>
        <sz val="11.0"/>
      </rPr>
      <t>DTIPLB:</t>
    </r>
    <r>
      <rPr>
        <rFont val="Arial Narrow"/>
        <color rgb="FF000000"/>
        <sz val="11.0"/>
      </rPr>
      <t xml:space="preserve"> Se avanzó en el cruce de información entre el Universo de personas dadas por desaparecidas -versión 3- y el módulo de cadáveres del INMLCF-SIRDEC. Lo anterior con el fin de completar información sobre la situación actual del desaparecido. El resultado del cruce no se ha completado pero se encuentra en la fase 3 del procedimiento de integración de datos.
Asimismo, se solicitó a la OTIC que realice la consulta de los documentos de identificación del Universo de Personas dadas por Desaparecidas en las bases de datos de la Registraduría Nacional del Estado Civil, con el fin de validar los documentos de identificación disponibles en el Universo y, en los casos de coincidencia, completar campos faltantes como: fecha y lugar de nacimiento, sexo asignado al nacer, grupo sanguíneo y RH, estatura y grupo familiar.
</t>
    </r>
    <r>
      <rPr>
        <rFont val="Arial Narrow"/>
        <b/>
        <color rgb="FF000000"/>
        <sz val="11.0"/>
      </rPr>
      <t xml:space="preserve">SGTT: </t>
    </r>
    <r>
      <rPr>
        <rFont val="Arial Narrow"/>
        <color rgb="FF000000"/>
        <sz val="11.0"/>
      </rPr>
      <t>Como base para establecer la estrategia de disponer información faltante para el registro, se revisaron las relatorías de las reuniones bilaterales realizadas entre la la UBPD y entidades como Mindefensa, Minsalud, Mininterior, INMLCF, Comisión de la Verdad, ART; UIA JEP, UARIV, FGN, Alta Consejería, ANT, CNMH, en dichas relatorias se identificó las necesidades en cuanto a acceso a información relevante para la búsqueda, con lo que se podría crear un primer avance para el establecimiento de dicha estrategia.</t>
    </r>
  </si>
  <si>
    <t>Se observa avances en el cruce de información para actualizar el Universo de personas dadas por desaparecidas y contribuir a la mitigación del subregistro completando información proveniente del módulo de cadáveres del SIRDEC. Asimismo, se destaca la iniciativa de promover la consulta de bases de datos de la Registraduría Nacional del Estado Civil para completar datos faltantes de identificación de las personas incluidas en el Universo de personas dadas por desaparecidas. 
Si bien estas acciones son significativas porque impactan directamente la construcción del Universo y contribuyen a mitigar el subregistro en alguna medida, actualmente no se presentan como parte de una estrategia definida para tal fin, por lo cual se recomienda a la Direcciones de Información, Planeación y Localización para la Búsqueda articularse con la Subdirección General Técnica y Territorial para el establecimiento de dicha estrategia.</t>
  </si>
  <si>
    <t>1. Caracterizar técnicamente el Universo mediante el análisis conjunto de la información existente, contemplando enfoques diferenciales, étnicos y de género (con la información disponible)</t>
  </si>
  <si>
    <t>Dirección Técnica de Prospección, Recuperación e Identificación, Dirección Técnica de Participación, Contacto con las Víctimas y Enfoques Diferenciales, Subdirección General Técnica y Territorial -
Grupos Internos de Trabajo Territorial</t>
  </si>
  <si>
    <t xml:space="preserve">Si bien la actividad se encuentra programada para el segundo trimestre, en el reporte de avance de cumplimiento del indicador se hace referencia a la gestión desarrollada frente a la revisión y ajuste del procedimiento para el establecimiento del Universo y la consolidación de información sobre la situación actual de la persona desaparecida. Se considera que estos avances son positivos para agilizar la construcción del documento de análisis del Universo de personas dadas por desaparecidas, previsto para la vigencia. 
Se recomienda que en coherencia con la programación trimestral del indicador No. 7, se solicite el ajuste de tiempos de ejecución de las actividades que conllevarán a la construcción de un documento que presente las características de la información disponible del Universo de personas desaparecidas y el contexto de las variables que involucra, así como la complejidad de las múltiples fuentes y bases de datos que han sido utilizadas para su conformación. </t>
  </si>
  <si>
    <t>2. Divulgar y socializar la caracterización del Universo</t>
  </si>
  <si>
    <t>Oficina Asesora de Comunicaciones y Pedagogía - Oficina de Gestión del Conocimiento</t>
  </si>
  <si>
    <t>1. Aprobar el manual de intervención de cementerios de la UBPD (incluyendo criterios para priorización de cementerios en el marco de los PRB)</t>
  </si>
  <si>
    <t>Dirección Técnica de Prospección, Recuperación e Identificación - Dirección Técnica de Información, Planeación y Localización para la Búsqueda</t>
  </si>
  <si>
    <r>
      <rPr>
        <rFont val="Arial Narrow"/>
        <b/>
        <color rgb="FF000000"/>
        <sz val="11.0"/>
      </rPr>
      <t xml:space="preserve">SGTT: </t>
    </r>
    <r>
      <rPr>
        <rFont val="Arial Narrow"/>
        <color rgb="FF000000"/>
        <sz val="11.0"/>
      </rPr>
      <t>En el primer trimestre de 2023, a partir de la propuesta de Manual Metodológico sobre intervención de cementerios elaborado por la DTIPLB y la DTPRI, la SGTT realizó una primera revisión del documento a la luz de su articulación y armonización con los planes regionales de búsqueda, líneas de investigación, procesos y procedimientos necesarios para la comprensión e implementación del Manual y de otros aspectos técnicos, operativos, metodológicos y pedagógicos para su oportuna y adecuada apropiación. Estos cambios fueron incluidos en la propuesta metodológica por ambas direcciones, no obstante, con el fin de que esta metodología cuente con una visión integral y holística de todas las estrategias para la búsqueda, el documento fue enviado a la DTPCVED para su revisión, análisis, aportes y comentarios. Por tal razón no fue posible contar con la aprobación definitiva del Manual para el 31 de marzo de 2023. Actualmente, se cuenta con una primera versión que consolida los aportes y construcciones de la DTIPLB, DTPRI y SGTT. De igual manera, el documento será fortalecido con la visión del Equipo de Prevención y Protección, la OACP y la OGC, que apoyarán más adelante su abordaje desde el territorio, la estrategia de gestión y apropiación del conocimiento de esta metodología y la construcción de los dispositivos pedagógicos.</t>
    </r>
  </si>
  <si>
    <t>Se observan los avances alcanzados en la preparación del documento Manual Metodológico sobre Intervención de Cementerios, construido inicialmente por la DTIPLB y la DTPRI. Se destaca el interés de revisar el documento de manera articulada con los planes regionales de búsqueda, líneas de investigación, procesos y procedimientos necesarios para su completamiento y adecuada apropiación. Sin embargo, es necesario que se avance lo antes posible en la culminación de esta actividad de la cual depende en gran medida el cumplimiento de la meta del indicador y la ejecución de las demás actividades asociadas, considerando que es insumo fundamental para estandarizar y establecer prioridades en la búsqueda de personas dadas por desaparecidas en los cementerios del país.</t>
  </si>
  <si>
    <t>2.Divulgar y promover la apropiación de los lineamientos para la intervención de cementerios</t>
  </si>
  <si>
    <t>Subdirección de Gestión Humana, Oficina de Gestión del Conocimiento</t>
  </si>
  <si>
    <r>
      <rPr>
        <rFont val="Arial Narrow"/>
        <b/>
        <color rgb="FF000000"/>
        <sz val="11.0"/>
      </rPr>
      <t xml:space="preserve">SGTT: </t>
    </r>
    <r>
      <rPr>
        <rFont val="Arial Narrow"/>
        <color rgb="FF000000"/>
        <sz val="11.0"/>
      </rPr>
      <t>Considerando la importancia de adelantar la divulgación y promover la apropiación del Manual Metodológico y la gestión del conocimiento de esta metodología, la SGTT convocó a la OGC enterándola del proceso y proponiendo la incorporación de un espacio de divulgación dentro de la parrilla de capacitaciones de la UBPD.</t>
    </r>
  </si>
  <si>
    <t>Se entiende que los lineamientos para la intervención de cementerios se encuentran contenidos en el Manual Metodológico sobre Intervención de Cementerios que se encuentra aún en revisión por parte de las Direcciones Técnicas. Sin embargo, se valora que se haya adelantado el acercamiento con la Oficina de Gestión del Conocimiento para la incorporación de su socialización al interior de la UBPD. 
Es necesario que se de cumplimiento a esta actividad lo antes posible para que se promueva el conocimiento de los lineamientos y criterios que ofrece el Manual y que los mismos sean utilizados en el análisis de los PRB para avanzar en su implementación.</t>
  </si>
  <si>
    <t>3. Analizar para cada PRB la estrategia de intervención de cementerios</t>
  </si>
  <si>
    <t>Esta actividad se reportará para el seguimiento del segundo trimestre de 2023</t>
  </si>
  <si>
    <t>4. Desarrollar espacios de construcción participativa del plan de intervención de los cementerios en el marco de los PRB (incluyendo organizaciones, Ministerio del Interior y otras entidades que intervienen cementerios)</t>
  </si>
  <si>
    <t>Dirección Técnica de Información, Planeación y Localización para la Búsqueda, Dirección Técnica de Prospección, Recuperación e Identificación, Dirección Técnica de Participación, Contacto con las Víctimas y Enfoques Diferenciales, Grupos Internos de Trabajo Territorial</t>
  </si>
  <si>
    <t>A pesar de que la actividad estaba prevista para iniciar en el mes abril, desde la SGTT se envió la primera versión del Manual Metodológico de Intervención en cementerios para la búsqueda de personas dadas por desaparecidas a la Dirección de Participación para su revisión y ajuste a la luz de los lineamientos frente a la incorporación de los lineamientos de Participación y Enfoques Diferenciales, con el fin de armonizar la metodología propuesta por el Manual con la necesidad de garantizar la participación activa e incluyente de las personas y organizaciones.</t>
  </si>
  <si>
    <t>Se reporta avance en las actividades a pesar de tener fecha de inicio en el segundo trimestre, el avance, "un documento metodológico de intervención de cementerios", es coherente con el avance presentado para el indicador 8, dicho manual debe completarse con lineamientos de participación y enfoques para poder iniciar actividades de implementación en los PRBs, con la integración de los grupos internos de trabajo territorial.
Se recomienda agilizar lo pertinente para permitir la construcción participativa del plan de intervención de cementerios que se encuentre articulado con la formulación de nuevos PRB y la gestión de PRB que se encuentran aprobados.</t>
  </si>
  <si>
    <t>5. Socializar públicamente el plan de intervención de cementerios</t>
  </si>
  <si>
    <t>Oficina Asesora de Comunicaciones y Pedagogía - Subdirección General Técnica y Territorial</t>
  </si>
  <si>
    <t xml:space="preserve">En el primer trimestre de 2023, la Subdirección General Técnica y Territorial apoyó la revisión del Manual Metodológico sobre Intervención de cementerios para la búsqueda de personas de personas dadas por desaparecidas elaborado por la DTIPLB y la DTPRI, el cual se plantea como una metodología interdisciplinaria para caracterizar de una manera multidimensional los cementerios con el fin de establecer el número de CNI y CINR ingresados históricamente a los cementerios, así como su posible ubicación, y formular estrategias de intervención forense que posibiliten la recuperación de aquellos que correspondan a personas dadas por desaparecidas en el marco del conflicto armado, con fines de identificación y entrega digna. Este Manual será el insumo para el Plan de Intervención de Cementerios que se propone elaborar en conjunto con las personas que buscan, organizaciones y entidades con competencia en la temática de cementerios como lo es Ministerio de Interior </t>
  </si>
  <si>
    <t>Al igual que en la actividad inmediatamente anterior, se reportan acciones de avance en el desarrollo del manual técnico que será insumo para el Plan de intervención de cementerios, sin embargo, actividades específicas de socialización tienen como fecha de inicio el cuarto trimestre de la actual vigencia.</t>
  </si>
  <si>
    <t>6. Implementar el plan de intervención de cementerios en conjunto con organizaciones, familias, comunidades y personas que buscan</t>
  </si>
  <si>
    <t>Dirección Técnica de Prospección, Recuperación e Identificación - Dirección Técnica de Información, Planeación y Localización para la Búsqueda - Dirección Técnica de Participación, Contacto con las Víctimas y Enfoques Diferenciales</t>
  </si>
  <si>
    <t>Subdirección General Técnica y Territorial-Grupos Internos de Trabajo Territorial</t>
  </si>
  <si>
    <r>
      <rPr>
        <rFont val="Arial Narrow"/>
        <b/>
        <color rgb="FF000000"/>
        <sz val="11.0"/>
      </rPr>
      <t>DTPRI:</t>
    </r>
    <r>
      <rPr>
        <rFont val="Arial Narrow"/>
        <color rgb="FF000000"/>
        <sz val="11.0"/>
      </rPr>
      <t xml:space="preserve"> Durante el primer trimestre del año se intervinieron 42 lugares en cementerios mediante acciones de prospección y recuperación asociados a Planes Regionales de búsqueda, autos proferidos por la JEP y Plan Nacional de búsqueda:
1.        Plan Nacional de Búsqueda: Cementerio Central de Neiva: 1 lugar intervenido.
2.        PRB sabana, San Jorge y Mojana (En formulación) Cementerio de Sucre: 7 lugares intervenidos.
3.        PRB sabana, San Jorge y Mojana (En formulación) Cementerio Corozal - Sucre: 3 lugares intervenidos.
4.        PRB centro y sur de Magdalena y noroccidente del Cesar (en Formulación) - Medidas cautelares (Auto 114 del 3 de agosto de 2020) decretadas por la JEP: Cementerio Alterno del Copey César: 30 lugares intervenidos.
5.        PRB Meta: Cementerio Veredal de Campo Alegre - Vista Hermosa Meta: 1 lugar intervenido.
Como resultado, la DTPRI realizó 31 prospecciones, 11 acciones de recuperación y 11 cuerpos recuperados.</t>
    </r>
  </si>
  <si>
    <t xml:space="preserve">Se observa la continuidad de las acciones humanitarias de prospección y recuperación adelantadas por la UBPD en cementerios, a pesar de no contar aún con un plan de intervención de cementerios definido a la luz del Manual metodológico de intervención de los mismos.
Se recomienda que una vez completada la construcción del plan de intervención de cementerios, se actualice el plan de intervención que está siendo ejecutado por la Dirección Técnica de Prospección, Recuperación e Identificación para la búsqueda con el fin de incorporar el análisis de criterios y la priorización respectiva para el abordaje de este tipo de escenarios. </t>
  </si>
  <si>
    <t>7. Mantener actualizada la información del RNFCIS en lo correspondiente a cementerios</t>
  </si>
  <si>
    <t>Dirección Técnica de Información, Planeación y Localización para la Búsqueda -Subdirección de Información para la Búsqueda, Grupos Internos de Trabajo Territorial</t>
  </si>
  <si>
    <t>En la matriz de lugares intervenidos en Cementerios se detalla la calificación de los 42 lugares intervenidos durante el primer trimestre de la vigencia en el RNFCIS:  2 lugares quedaron como presuntos, 11 confirmados y 29 descartados, los cuales se encuentran en proceso de registro dentro del RNFCIS</t>
  </si>
  <si>
    <t>El avance reportado da cuenta de la calificación de los 42 lugares intervenidos en cementerios en el trimestre,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Al respecto, se recuerda que es necesario mantener actualizada la información del RNFCIS con el fin de dotar de oportunidad y confiabilidad a este instrumento.
En próximos reportes es recomendable que se aporte evidencia que permita verificar que la herramienta RNFCIS ha sido actualizada, y que se realice la gestión necesaria para evitar el rezago en el registro de la información.</t>
  </si>
  <si>
    <t>8. Desarrollar una estrategia con cementerios para la disposición, preservación y dignificación de cadáveres no identificados en Colombia</t>
  </si>
  <si>
    <t>Subdirección General Técnica y Territorial - Dirección Técnica de Prospección, Recuperación e Identificación</t>
  </si>
  <si>
    <t>Secretaría General - Oficina Asesora Jurídica - Dirección Técnica de Información, Planeación y Localización para la Búsqueda - Dirección Técnica de Participación, Contacto con las Víctimas y Enfoques Diferenciales</t>
  </si>
  <si>
    <r>
      <rPr>
        <rFont val="Arial Narrow"/>
        <b/>
        <color rgb="FF000000"/>
        <sz val="11.0"/>
      </rPr>
      <t>OAJ:</t>
    </r>
    <r>
      <rPr>
        <rFont val="Arial Narrow"/>
        <color rgb="FF000000"/>
        <sz val="11.0"/>
      </rPr>
      <t xml:space="preserve"> La Oficina Asesora Jurídica, a través de Memorando UBPD-3-2023-000009 del 2 de enero de 2023, emitió concepto respecto a las consideraciones a tener en cuenta para el acceso a cementerios por parte de la UBPD para el desarrollo de su mandato, de acuerdo al marco normativo vigente. Este concepto tiene por propósito contribuir en el diseño del plan de intervención de cementerios.
</t>
    </r>
    <r>
      <rPr>
        <rFont val="Arial Narrow"/>
        <b/>
        <color rgb="FF000000"/>
        <sz val="11.0"/>
      </rPr>
      <t xml:space="preserve">
SGTT: </t>
    </r>
    <r>
      <rPr>
        <rFont val="Arial Narrow"/>
        <color rgb="FF000000"/>
        <sz val="11.0"/>
      </rPr>
      <t>En el primer trimestre de 2023, la Subdirección General Técnica y Territorial apoyó la revisión del Manual Metodológico sobre Intervención de Cementerios para la búsqueda de personas dadas por desaparecidas elaborado por la DTIPLB y la DTPRI, el cual se plantea como una metodología interdisciplinaria para caracterizar de una manera multidimensional los cementerios con el fin de establecer el número de cuerpos no identificados - CNI y cuerpos identificados no reclamados - CINR ingresados históricamente a los cementerios, así como su posible ubicación, y formular estrategias de intervención forense que posibiliten la recuperación de aquellos que correspondan a personas dadas por desaparecidas en el marco del conflicto armado, con fines de identificación y entrega digna. 
Por otra parte, con el fin de abordar una estrategia que involucre a los cementerios del país para la disposición, preservación y dignificación de CNI en Colombia, la UBPD ha venido insistiendo en la realización de un espacio con el Ministerio de Interior para analizar conjuntamente las líneas propuestas por la UBPD para la estructuración de un convenio que permita no sólo el acceso a la información de los análisis multidimensionales, sino a los cementerios y los actores involucrados en la disposición de los cuerpos tales como sepultureros, administradores de cementerios, etc.</t>
    </r>
  </si>
  <si>
    <t>Aunque la actividad está programada en el plan de acción para iniciarse en el segundo trimestre, se presenta reporte de acciones por parte de la OAJ:  Concepto sobre acceso a cementerios y por parte de la SGTT: desarrollo del "Manual Metodológico sobre Intervención de Cementerios".
Es necesario aclarar si la estrategia con cementerios para la disposición, preservación y dignificación de cadáveres no identificados en Colombia, hace parte de la gran estrategia que mide el indicador denominada "Plan de intervención de cementerios", o debe desarrollarse en otro documento y plan de trabajo.</t>
  </si>
  <si>
    <t>1. Elaborar los planes de intervención de lugares de interés forense (planes operativos antropológicos forenses) para la recuperación de cuerpos</t>
  </si>
  <si>
    <t>Subdirección General Técnica y Territorial, Grupos Internos de Trabajo Territorial, Dirección Técnica de Información, Planeación y Localización para la Búsqueda, Dirección Técnica de Participación, Contacto con las Víctimas y Enfoques Diferenciales, Equipo Prevención y protección</t>
  </si>
  <si>
    <r>
      <rPr>
        <rFont val="Arial Narrow"/>
        <b/>
        <color rgb="FF000000"/>
        <sz val="11.0"/>
      </rPr>
      <t>DTPRI:</t>
    </r>
    <r>
      <rPr>
        <rFont val="Arial Narrow"/>
        <color rgb="FF000000"/>
        <sz val="11.0"/>
      </rPr>
      <t xml:space="preserve"> Durante el primer trimestre la DTPRI ha participado activamente aportando su conocimiento técnico forense, en el desarrollo de los diferentes Planes Regionales de Búsqueda y medidas cautelares, mediante la elaboración de planes de intervención de lugares de interés forense (planes operativos antropológicos forenses) para la recuperación de cuerpos:
- PRB de Sabanas de Arauca y Norte de Casanare: vereda Santa Bárbara, Hato Corozal y San Luis de Palenque, Casanare 
- Plan Nacional de Búsqueda: Resguardo indígena Sikuani del Alto Únuma y vereda Puerto Oriente, Cumaribo, Vichada.  
- PRB Pacífico Nariñense: Vereda Bellavista, Zona rural del municipio de Tumaco (Nariño).
- PRB del Oriente Antioqueño: Vereda Buenos Aires, Municipio de Argelia. Cementerio de El Santuario (osarios).
- PRB en Bajo Putumayo: Vereda El Cairo del municipio del Valle del Guamuez y corregimiento la Carmelita del municipio de Puerto Asís, Putumayo
- PRB del Nordeste Antioqueño (en formulación): La Vereda Tabacal, Municipio de Anorí, Antioquia
- PRB de Cordillera Oriental: Cementerio Central de Neiva- Huila
- PRB del Meta, subregión Alto y Medio Ariari: zona rural del municipio de Lejanías, Meta
- PRB- Cordillera Central: Cementerio Corregimental de Dantas y finca El Genil.Tolima
</t>
    </r>
    <r>
      <rPr>
        <rFont val="Arial Narrow"/>
        <b/>
        <color rgb="FF000000"/>
        <sz val="11.0"/>
      </rPr>
      <t>Equipo de Prevención y Protección:</t>
    </r>
    <r>
      <rPr>
        <rFont val="Arial Narrow"/>
        <color rgb="FF000000"/>
        <sz val="11.0"/>
      </rPr>
      <t xml:space="preserve"> Estamos a la espera de la convocatoria de la nueva reunión por parte de la DTPRI, con el fin de conocer el estado de avance en el que se encuentra el documento de plan de intervención de lugares de interés forense, y de esta manera hacer los respectivos aportes desde el equipo de Prevención y Protección.</t>
    </r>
  </si>
  <si>
    <t xml:space="preserve">Se observa la continuidad en la formulación de planes de intervención de lugares de interés forense diferentes a cementerios, destacando el trabajo articulado con los planes regionales de búsqueda aprobados y en formulación, y las medidas cautelares. 
En coherencia con el plan de trabajo establecido para dar cumplimiento a la meta del indicador No. 9, es importante que estos planes de intervención de lugares se articulen con los resultados del diagnóstico del proceso de intervención de lugares que se adelanta, así como la determinación de lugares que cuentan con insumos necesarios para ser intervenidos.
</t>
  </si>
  <si>
    <t>2. Prospectar e intervenir lugares de interés forense para la recuperación de cuerpos, incorporando la participación de familias y organizaciones, llevando el respectivo registro de las acciones humanitarias desarrolladas y sus resultados.</t>
  </si>
  <si>
    <t>Subdirección General Técnica y Territorial, Grupos Internos de Trabajo Territorial, Oficina Asesora Jurídica, Secretaría General, Equipo Prevención y protección</t>
  </si>
  <si>
    <r>
      <rPr>
        <rFont val="Arial Narrow"/>
        <b/>
        <color rgb="FF000000"/>
        <sz val="11.0"/>
      </rPr>
      <t>DTPRI:</t>
    </r>
    <r>
      <rPr>
        <rFont val="Arial Narrow"/>
        <color rgb="FF000000"/>
        <sz val="11.0"/>
      </rPr>
      <t xml:space="preserve"> Durante el primer trimestre del año se intervinieron 11 lugares distintos a cementerios mediante acciones de prospección y recuperación asociados a Planes Regionales de búsqueda y Plan Nacional de búsqueda:
1.Plan Nacional de Búsqueda: La Salina -  Casanare: 1 lugar intervenido.
2.PRB Centro de Antioquia:  Urrao Antioquia: 1 lugar intervenido.
3.PRB del Sarare Samore Toledó - Norte de Santander: 2 lugares intervenidos.
4.PRB Meta  Lejanías – Meta: 1 lugar intervenido.
5.PRB Meta: San Juanito -Meta: 1 lugar intervenido.
6.PRB Centro de Nariño Tumaco Nariño: 4 lugares intervenidos
7.PRB Norte del Magdalena Medio  (En formulación): San Martín César:1 lugar intervenido.
Como resultado, la DTPRI realizó 5 prospecciones, 9 acciones de recuperación y 9 cuerpos recuperados.
Adicionalmente, el Equipo de Prevención y protección de la UBPD  elaboro 9 planes de contingencia para el desarrollo de acciones humanitarias de prospección y recuperación en territorios complejos. Estos fueron: Santa Isabel - Urrao (Antioquia); cementerio de El Copey (Cesar) se llevó a cabo en dos fases, por tal razón hay dos planes de contingencia; Toledo - Samoré (Norte de Santander); Campo Alegre y Angosturas - Vistahermosa y Lejanías (Meta); San Roque - San Juanito (Meta); Corregimientos Minas y San José de las Américas - San Martín (Cesar); vereda La Capilla - Samaniego (Nariño); CC Río Mejicano (Tumaco).
Es de señalar que en ninguna de estas acciones se presentaron riesgos a la vida, libertad e integridad que requirieran la activación de los planes de contingencia
.https://drive.google.com/drive/folders/1F3LoBX32XZv8rO1_MoMJZFWky8aTIGs1
</t>
    </r>
    <r>
      <rPr>
        <rFont val="Arial Narrow"/>
        <b/>
        <color rgb="FF000000"/>
        <sz val="11.0"/>
      </rPr>
      <t>Equipo de Prevención y Protección:</t>
    </r>
    <r>
      <rPr>
        <rFont val="Arial Narrow"/>
        <color rgb="FF000000"/>
        <sz val="11.0"/>
      </rPr>
      <t xml:space="preserve"> Durante el primer trimestre de 2023 se elaboraron 9 planes de contingencia para el desarrollo de acciones humanitarias de prospección y recuperación en territorios complejos. Estos fueron: Santa Isabel - Urrao (Antioquia); cementerio de El Copey (Cesar) se llevó a cabo en dos fases, por tal razón hay dos planes de contingencia; Toledo - Samoré (Norte de Santander); Campo Alegre y Angosturas - Vistahermosa y Lejanías (Meta); San Roque - San Juanito (Meta); Corregimientos Minas y San José de las Américas - San Martín (Cesar); vereda La Capilla - Samaniego (Nariño); CC Río Mejicano (Tumaco).
Es de señalar que en ninguna de estas acciones se presentaron riesgos a la vida, libertad e integridad que requirieron la activación de los planes de contingencia.
</t>
    </r>
    <r>
      <rPr>
        <rFont val="Arial Narrow"/>
        <color rgb="FF1155CC"/>
        <sz val="11.0"/>
        <u/>
      </rPr>
      <t>https://drive.google.com/drive/folders/1F3LoBX32XZv8rO1_MoMJZFWky8aTIGs1</t>
    </r>
  </si>
  <si>
    <t xml:space="preserve">Se observa la continuidad de las acciones humanitarias de prospección y recuperación adelantadas por la UBPD en lugares de interés forense diferentes a cementerios, a pesar de no contar aún con el resultado del diagnóstico del proceso de intervención de lugares que se adelanta, así como la determinación de lugares que cuentan con insumos necesarios para ser intervenidos, que hacen parte de la estrategia de abordaje de lugares diferentes a cementerios.
Es necesario que una vez se disponga del resultado del diagnóstico en mención y el análisis de los lugares de interés forense que cuentan con las condiciones requeridas para ser intervenidos, se actualicen los planes de intervención de lugares distintos a cementerios, de tal forma que respondan al plan de trabajo de la estrategia de abordaje de la que trata el indicador No. 9. </t>
  </si>
  <si>
    <t>3. Analizar y depurar la información del RNFCIS</t>
  </si>
  <si>
    <t>4. Mantener actualizada la información del RNFCIS de los lugares que se intervienen (distintos a cementerios)</t>
  </si>
  <si>
    <t>Dirección Técnica de Prospección, Recuperación e Identificación, Grupos Internos de Trabajo Territorial</t>
  </si>
  <si>
    <t>En la matriz de lugares intervenidos se detalla la calificación de los 11  lugares intervenidos durante el primer trimestre de la vigencia:  5 lugares quedaron como presuntos y 6 confirmados  los cuales se encuentran en proceso de registro dentro del RNFCIS</t>
  </si>
  <si>
    <t>El avance reportado da cuenta de la calificación de los 11 lugares intervenidos en el trimestre diferentes a cementerios, ya sea como presunto, confirmado o descartado. Se adjunta como soporte una matriz en la cual se detalla cada lugar intervenido y su calificación. Se destaca que todos los lugares intervenidos en el trimestre cuenten con una clasificación respectiva, sin embargo, también se informa que el registro de estas calificaciones en la herramienta del RNFCIS se encuentra en proceso.
Al respecto, se recuerda que es necesario mantener actualizada la información del RNFCIS con el fin de dotar de oportunidad y confiabilidad a este instrumento.
En próximos reportes es recomendable que se aporte evidencia que permita verificar que la herramienta RNFCIS ha sido actualizada, y que se realice la gestión necesaria para evitar el rezago en el registro de la información.</t>
  </si>
  <si>
    <t>5. Desarrollar metodologías para planificar y ejecutar las intervenciones en escenarios complejos (esteros, ríos, vertederos, escombreras, cementerios, osarios, entre otros)</t>
  </si>
  <si>
    <t>Subdirección General Técnica y Territorial, Dirección Técnica de Participación, Contacto con las Víctimas y Enfoques Diferenciales, Dirección Técnica de Prospección, Recuperación e Identificación</t>
  </si>
  <si>
    <t>Con respecto al convenio 287-2022 del Estero San Antonio se prorrogó hasta el 30 de abril de 2023 y se adicionó por valor de 50 millones para continuar con las labores de caracterización desde los saberes ancestrales. 
Se cuenta con la ficha técnica para el proceso de prospección geofísica. 
Se realizó la audiencia con la JEP el 17 de marzo en esta audiencia se presentó el polígono para realizar la prospección geofísica.</t>
  </si>
  <si>
    <t>El avance da cuenta de la gestión llevada a cabo para la definición de la metodología de intervención del Estero San Antonio. Debido a que estas acciones se vienen desarrollando desde vigencias anteriores, es importante que en el próximo reporte se realice una contextualización sobre el abordaje de este escenario complejo, comentando los avances que se han logrado hasta el momento, en qué paso del proceso de intervención se encuentra y qué se espera obtener al final de esta vigencia. De esta manera, se podrá realizar un seguimiento más objetivo a esta actividad. 
Asimismo, en el próximo reporte se debe informar si se desarrollarán metodologías para otro tipo de escenarios como los que menciona la actividad en su descripción.</t>
  </si>
  <si>
    <t>1. Continuar con las gestiones para la reforma del decreto para que la UBPD tenga acceso al Banco de Perfiles Genéticos de Desaparecidos, integrar el Comité Interinstitucional de Genética Forense, así como ajustar las funciones de ese Comité de cara a las necesidades de la búsqueda humanitaria y extrajudicial</t>
  </si>
  <si>
    <t xml:space="preserve">Subdirección General Técnica y Territorial - Oficina Asesora Jurídica </t>
  </si>
  <si>
    <t>Dirección Técnica de Prospección, Recuperación e Identificación - Oficina de Tecnologías de Información y Comunicaciones</t>
  </si>
  <si>
    <r>
      <rPr>
        <rFont val="Arial Narrow"/>
        <b/>
        <color rgb="FF000000"/>
        <sz val="11.0"/>
      </rPr>
      <t xml:space="preserve">SGTT: 
</t>
    </r>
    <r>
      <rPr>
        <rFont val="Arial Narrow"/>
        <color rgb="FF000000"/>
        <sz val="11.0"/>
      </rPr>
      <t xml:space="preserve">En el marco de las gestiones tendientes a impulsar la reforma normativa del capítulo 1 del título 2 del Decreto 1066 de 2015 “Decreto Único Reglamentario del Sector Administrativo del Interior, en lo relacionado con el funcionamiento del Banco de Perfiles Genéticos de Desaparecidos, la integración del Comité Interinstitucional de Genética Forense y, se dictan otras disposiciones”, específicamente en lo relacionado con el funcionamiento del Banco de Perfiles Genéticos de Desaparecidos y la integración de la UBPD en el Comité Interinstitucional de Genética Forense, se relacionan a continuación los documentos soportes:
a. Anexo 1 - Proyecto de Decreto - Modificación capítulo 1 título 2 del Decreto 1066 de 2015
b. Anexo 2 - Memoria justificativa de la modificación normativa
c. Consulta  al Director de Participación, Transparencia y Servicio al Ciudadano (E) del Departamento Administrativo de la Función Pública -DAFP respecto a la viabilidad de modificar un trámite existente – Artículo 2.2.2.1.16 del Decreto 1066 de 2015.
d. Oficio MJD-OFI23-0000474-DJ10400 del 12 de enero de 2023 [comentarios de Ministerio de Justicia y del Derecho al Proyecto de reforma normativa].
e. Oficio 20235750000111 del 17 de febrero de 2023 [ Observaciones a Proyecto de Decreto Banco de Perfiles Genéticos de Desaparecidos, radicado Orfeo 20236170003415].
f. Remisiones de los citados documentos a las entidades con competencia:
Ministerio del Interior
Ministerio de Justicia y del Derecho 
Instituto Nacional de Medicina Legal y Ciencias Forenses (INMLCF).
Fiscalía General de la Nación (FGN)
Policía Nacional de Colombia - Directora de Investigación Criminal e INTERPOL
g.Oficio 2023-2-001402-011963 del 29 de marzo de 2023, a través del cual el Ministerio del Interior efectúa observaciones al Proyecto de Decreto.
En respuesta a ello, el 17 de febrero de 2023 la Subdirección de Política Criminal y Articulación de la Fiscalía General de la Nación mediante el Oficio 20235750000111, en el marco del trámite de concertación con las entidades involucradas en la materia (INMLCF y Policía Nacional), emitió observaciones al Proyecto de Decreto precisando que:
1. La UBPD no tiene funciones forenses; y, 
2. La Unidad de Búsqueda no cuenta con laboratorios propios debidamente acreditados ni almacenes de evidencia para la custodia de muestras de referencia y óseas; 
En razón a ello, estiman que la UBPD no debe acceder de forma ilimitada al Banco de Perfiles Genéticos de Desaparecidos como tampoco debe integrar el Comité Interinstitucional de Genética Forense.
Por otra parte, la FGN aduce de forma equivocada que la modificación normativa debe efectuarse al Decreto 303 de 2015 y no sobre el Decreto Único Reglamentario 1066 de 2015, ya que el artículo 3.1.1 del Decreto 1066 de 2015 señala que quedan derogadas todas las disposiciones de naturaleza reglamentaria, entre ellas, el Decreto 303 de 2015.
En este contexto, se pretende realizar una sesión de trabajo para resolver las observaciones presentadas y garantizar una mayor comprensión del objetivo de la mencionada reforma normativa. Para ello, la Unidad de Búsqueda propuso a las entidades involucradas como fecha para la realización del espacio, el pasado 06 de marzo de la presente anualidad, sin embargo, no fue posible concertar las agendas interinstitucionales.
Finalmente, la UBPD se encuentra concertando posibles fechas para avanzar con el espacio propuesto y continuar con el trámite correspondiente. 
A continuación se remite el link con la información disponible: https://drive.google.com/drive/u/0/folders/1xq-MaNaJAREVHZy6mo-J07k_hRGPUNiD </t>
    </r>
    <r>
      <rPr>
        <rFont val="Arial Narrow"/>
        <b/>
        <color rgb="FF000000"/>
        <sz val="11.0"/>
      </rPr>
      <t xml:space="preserve">
</t>
    </r>
    <r>
      <rPr>
        <rFont val="Arial Narrow"/>
        <color rgb="FF000000"/>
        <sz val="11.0"/>
      </rPr>
      <t xml:space="preserve">
</t>
    </r>
    <r>
      <rPr>
        <rFont val="Arial Narrow"/>
        <b/>
        <color rgb="FF000000"/>
        <sz val="11.0"/>
      </rPr>
      <t xml:space="preserve">OAJ: </t>
    </r>
    <r>
      <rPr>
        <rFont val="Arial Narrow"/>
        <color rgb="FF000000"/>
        <sz val="11.0"/>
      </rPr>
      <t>El 7 de febrero de 2023, la Oficina Asesora Jurídica proyectó para firma de la Directora General, las comunicaciones dirigidas a: (i) Ministerio del Interior; (ii) Ministerio de Justicia y del Derecho; (iii) Fiscalía General de la Nación; (iv) Instituto Nacional de Medicina Legal y Ciencias Forenses; (v) Policía Nacional; a través de las cuales remitió para observaciones el Proyecto de Decreto que busca modificar el Capítulo 1 del Título 2 del Decreto 1066 de 2015, en lo relacionado con el funcionamiento de Banco de Perfiles Genéticos de Desaparecidos y la integración del Comité Interinstitucional de Genética Forense junto con la memoria justificativa.
En este contexto, la Fiscalía General de la Nación efectuó observaciones a la propuesta de reforma normativa. De este modo, el 25 de febrero de 2023, la Oficina Asesora Jurídica proyectó para firma de la Directora General (E) las comunicaciones mediante las cuales se invita a una sesión de trabajo a las entidades concernientes para abordar las referidas observaciones.
La sesión de trabajo se tiene proyectada para el mes de abril de 2023, de conformidad con las agendas de las entidades.</t>
    </r>
  </si>
  <si>
    <t>Las gestiones para reforma del decreto se presentan como una actividad de carácter permanente, que depende tanto del accionar de la UBPD como de otras entidades.
Es por esto que se presenta reporte de avance jurídico y de relacionamiento donde se busca poder acceder  al banco de Perfiles Genéticos de Desaparecidos, integrar el Comité Interinstitucional de Genética Forense y modificar dicho comité  ante las necesidades de la búsqueda humanitaria y extrajudicial.  Para este objetivo se presentó propuesta para el proyecto de decreto a las entidades relacionadas, obteniendo inicialmente comentarios no positivos por parte del MInisterio de Justicia y la FGN.  Ante dicha respuestas se ha planteado realizar mesas de trabajo conjunto con estas y otras entidades durante el segundo trimestre de la vigencia y así poder continuar avanzando en el desarrollo de la actividad.
Se presentan soportes de las acciones relatadas.</t>
  </si>
  <si>
    <t>2. Gestionar convenios con universidades o laboratorios privados que cuenten con laboratorios de genética, debidamente acreditados, conforme lo exige la Ley 1408 de 2010, para que cooperen y aporten en la identificación de cuerpos recuperados por la UBPD</t>
  </si>
  <si>
    <t>Subdirección General Técnica y Territorial - Oficina de Gestión del Conocimiento</t>
  </si>
  <si>
    <t>Secretaría General - Oficina Asesora Jurídica - Dirección Técnica de Prospección, Recuperación e Identificación - Dirección Técnica de Información, Planeación y Localización para la Búsqueda - Dirección Técnica de Participación, Contacto con las Víctimas y Enfoques Diferenciales - Cooperación y Alianzas</t>
  </si>
  <si>
    <r>
      <rPr>
        <rFont val="Arial Narrow"/>
        <b/>
        <color rgb="FF000000"/>
        <sz val="11.0"/>
      </rPr>
      <t xml:space="preserve">OGC: </t>
    </r>
    <r>
      <rPr>
        <rFont val="Arial Narrow"/>
        <color rgb="FF000000"/>
        <sz val="11.0"/>
      </rPr>
      <t xml:space="preserve">Durante el primer trimestre se llevaron a cabo dos reuniones de preparación por parte del personal de la UBPD de la SGTT, la DTPRI y la OGC para retomar los diálogos con universidades que cuenten con programas de formación forense, en medicina, antropología, odontología, genética y afines. Estas reuniones se llevaron a cabo los días 8 y 21 de marzo. Como objetivo inicial se planteó el diálogo con la Universidad Nacional. Previo al contacto con la entidad, se acordó por parte del equipo de trabajo revisar las necesidades que tiene la UBPD frente a los laboratorios de las universidades. También se acordó iniciar la revisión sistemática de los programas académicos de las universidades respecto a temas forenses, su capacidad instalada en cuanto a laboratorios forenses y en general un estudio de mercado respecto a las disciplinas. Esta revisión se piensa clave para el desarrollo del proyecto puesto que con los datos que brinde, se tendrán parte de los insumos pertinentes para la consolidación y ejecución de los convenios con las universidades y laboratorios privados. 
Se anexan los siguientes soportes:
*Acta reunión 8 de marzo de 2023.
*Acta reunión 21 de marzo de 2023.
*Árbol y cadena de valor necesidades de identificación.
Problemáticas de identificación.
</t>
    </r>
  </si>
  <si>
    <t>Actividad de gestión permanente, que busca fortalecer los procesos de identificación de cuerpos recuperados, para el periodo se reportan reuniones de identificación de necesidades y posibles instituciones participantes.
Se presentan reportes de reuniones y análisis de la situación, pero no se usaron los formatos de acta de la UBPD, por lo que no es fácil identificar los participantes, compromisos y no se tienen las firmas que validen la información y asistencia.</t>
  </si>
  <si>
    <t>3. Explorar una estrategia interinstitucional para el impulso al proceso de identificación de cadáveres no identificados en Colombia (Laboratorio de antropología de la UBPD, entre otras acciones)</t>
  </si>
  <si>
    <t xml:space="preserve">Durante el primer trimestre la SGTT en articulación con la DTPRI formuló proyecto de estrategia de impulso al proceso de identificación con el fin de apoyar al INMLCF en las siguientes actividades:
1.Ampliación de los sistemas de los perfiles genéticos de familiares que se encuentran en el BPGD (Aproximadamente 4000 en 4 laboratorios de genética del INMLCF) y verificación y registro en el SIRDEC de las muestras tomadas por el INMLCF que no hayan sido incluidas previamente.
2. Grupos de familiares de PDD unificados (en el módulo de pedigree), completos en el BPGD e ingresados al SIRDEC
3.Verificación de coincidencias genéticas a partir de los cruces del BPGD, realizados de manera frecuente y sistemática (El INMLCF realiza 2 auto búsquedas al año y a demanda): 
4. Procesamiento de muestras de familiares y muestras óseas, a partir de: 1. muestras de familiares tomadas por la UBPD, 2 Cuerpos recuperados por la UBPD y 3. Muestras registradas.
5.Ingreso de información de CNI al SIRDEC y al instrumento de diagnóstico de la UBPD- Retrospectivo. Regionales Noroccidente, Bogotá y Sur - algunas unidades básicas – inicialmente.
6.Cruces técnicos referenciales en el SIRDEC a partir del proyecto de impulso y del universo de PDD, realizados de manera frecuente y sistemática (El INMLCF los hace a demanda)
7. Localización y procesamiento de necrodactilias a partir del instrumento de diagnóstico, SIRDEC, y otras fuentes.
8.Sitio de análisis médico legal y de almacenamiento de cuerpos esqueletizados (posible Bogotá).
Dicho Proyecto será presentado al INMLCF el próximo 13 de abril de 2023.
</t>
  </si>
  <si>
    <t xml:space="preserve">Se observan acciones en el desarrollo de la actividad, a pesar de que la misma tiene fecha de inicio en el segundo trimestre de la vigencia; se presenta el desarrollo de un proyecto de impulso al proceso de identificación en actividades específicas con el INMLCF, el cual se presentará al Instituto durante el segundo periodo.
Se presentan los soportes de las actividades reportadas.
</t>
  </si>
  <si>
    <t>4. Incorporar los enfoques diferenciales, étnicos y de género, así como estrategias de investigación participativa con familiares y organizaciones para agilizar los procesos de identificación</t>
  </si>
  <si>
    <t>Actualización de los procedimientos identificando las necesidades para la incorporación de los enfoques diferenciales con una visión interdisciplinaria entre lo técnico y lo social :
- Procedimiento Jornada integral de Toma de Muestras Biológicas de Referencia. V4
- Procedimiento Seguimiento a la Identificación. V3
- Procedimiento Verificación de Identidad de Personas Encontradas Vivas. V3</t>
  </si>
  <si>
    <t>De acuerdo con el avance, la incorporación de los enfoques diferenciales, étnicos y de género para la agilización de procesos de identificación se está gestionando a partir de la actualización de procedimientos de toma de muestras biológicas, seguimiento a la identificación y verificación de identidad de personas encontradas con vida.  Sin embargo, no es fácilmente identificable cuales son las condiciones o componentes de estos procedimientos que están siendo incorporados para garantizar dichos enfoques en la ejecución de los mismos. 
Por lo tanto, se recomienda que en el siguiente reporte se haga referencia a los apartes de los procedimientos mediante los cuales se está garantizando que en su implementación se incorporen enfoques diferenciales, étnicos y de género. No olvidar que la actividad también hace referencia a la incorporación de estrategias de investigación participativa con familiares y organizaciones para agilizar procesos de identificación.</t>
  </si>
  <si>
    <t xml:space="preserve">5. Continuar adelantando las acciones que permitan la recolección y aporte de muestras biológicas de los familiares para complementar el Banco de Perfiles Genéticos de Desaparecidos. </t>
  </si>
  <si>
    <t xml:space="preserve"> Subdirección General Técnica y Territorial - Grupos Internos de Trabajo Territorial </t>
  </si>
  <si>
    <t>Durante el primer trimestre la DTPRI,  realizó jornadas para obtener muestras biológicas de referencia para análisis genéticos en el proceso de identificación, garantizando la calidad de la misma y la adecuada selección del muestradante, dentro del marco humanitario y extrajudicial de la Unidad de Búsqueda de Personas dada por Desaparecidas.
En total se tomaron 436 muestras biológicas correspondientes a 218 muestradantes - familiares de casos de PDD y PEV:</t>
  </si>
  <si>
    <t>Se observa la continuidad en la realización de jornadas de toma de muestras, articulado con los planes regionales de búsqueda. 
Se destacan los logros informados por el área responsable en el reporte de avance del indicador asociados con: i. Plan de trabajo proyectado para la realización de jornadas de tomas de muestras para la vigencia 2023, involucrando los Grupos Interno de Trabajo Territorial que intervienen en el proceso para tener sinergia en la puesta en marcha de los diferentes planes regionales de búsqueda, ii. Comunicación continua con familiares y organizaciones que buscan, mediante diálogos virtuales y presenciales, iii. Actualización y registro en base de datos de toma de muestras de familiares de referencia, iv. registro en el módulo de desaparecidos del SIRDEC de la información de los/as muestradantes en la sección “familiares asociados al desaparecido”.
En próximos reportes se sugiere hacer referencia a la gestión adelantada frente a la actualización del Banco de Perfiles Genéticos con la información obtenida en la toma de muestras.</t>
  </si>
  <si>
    <t>6. Iniciar la socialización con las Entidades del Estado (Fiscalía General -FGN, Instituto de Medicina Legal y Ciencias Forenses - INMCLF, Ministerio de Justicia, Ministerio del Interior) de los planes de acción para el impulso a la identificación de los cadáveres no identificados en Colombia producto del análisis del Proyecto Impulso implementado entre las vigencias 2019 a 2022.</t>
  </si>
  <si>
    <t>Durante el primer trimestre la DTPRI,  gestiono con el INMLCF reunión para el próximo 14 de abril con el fin de socializar los resultados y  los planes de acción para el impulso a la identificación de los cadáveres no identificados en Colombia producto del análisis del Proyecto Impulso implementado entre las vigencias 2019 al 2022.
Como evidencia se aporta el Oficio de invitación al INMLCF y la presentación "Presentación Análisis Proyecto impulso INMLCF 31 de marzo 2023".</t>
  </si>
  <si>
    <t xml:space="preserve">Si bien esta actividad estaba programada para iniciar en el segundo trimestre, ya se presentan avances en cuanto a la preparación del análisis de la estrategia de impulso a la identificación y el agendamiento de una reunión con el INMLCF para socializar los resultados de las fases adelantadas en el marco de dicha estrategia. </t>
  </si>
  <si>
    <t>7. Realizar la gestión necesaria con el INMLCF, para que la UBPD reciba base de datos de cuerpos identificados no reclamados y no entregados a las familias, y realizar el cruce de información con el Universo de personas dadas por desaparecidas</t>
  </si>
  <si>
    <t>Dirección Técnica de Prospección, Recuperación e Identificación y Dirección Técnica de Información, Planeación y Localización para la Búsqueda</t>
  </si>
  <si>
    <t>Durante el primer trimestre la DTPRI,  gestionó con el INMLCF reunión para el próximo 14 de abril con el fin de socializar los resultados y  los planes de acción para el impulso a la identificación de los cadáveres no identificados en Colombia producto del análisis del Proyecto Impulso implementado entre las vigencias 2019 al 2022.
Como evidencia se aporta el Oficio de invitación al INMLCF y la presentación "Presentación Análisis Proyecto impulso INMLCF 31 de marzo 2023".</t>
  </si>
  <si>
    <t>Si bien esta actividad fue incorporada en el Plan de Acción 2023 a partir de la aprobación de la solicitud de inclusión presentada por la Dirección de Prospección, Recuperación e Identificación presentada ante el Comité de Gestión del 22 de marzo, en dicha sesión, el Comité solicitó que se agilizara la solicitud ante el INMLCF de la base de datos de cuerpos identificados no reclamados y no entregados a las familias para poder avanzar en el cruce de información respectiva con el Universo de personas dadas por desaparecidas. Por lo tanto, en el próximo reporte deben presentarse los avances al respecto.</t>
  </si>
  <si>
    <t>8. Solicitar al INMLCF o a quien corresponda, la información para la ubicación de los cuerpos resultado del cruce anterior.</t>
  </si>
  <si>
    <t>La presente actividad fue incluida en el plan de acción el pasado 22 de marzo, sin embargo la DTPRI gestionó reunión con el INMLCF para el próximo 14 de abril con el fin de solicitar la información para la ubicación de los cuerpos resultado del cruce anterior.</t>
  </si>
  <si>
    <t>Esta actividad fue incorporada en el Plan de Acción 2023 a partir de la aprobación de la solicitud de inclusión presentada por la Dirección de Prospección, Recuperación e Identificación presentada ante el Comité de Gestión del 22 de marzo. Los avances en esta actividad están sujetos a los avances de la actividad anterior.</t>
  </si>
  <si>
    <t>9. Divulgar la información del hallazgo de los cuerpos y, en caso en que se encuentre a los familiares, realizar el contacto respectivo</t>
  </si>
  <si>
    <t>Oficina Asesora de Comunicaciones y Pedagogía y Dirección Técnica de Participación, Contacto con las Víctimas y Enfoques Diferenciales</t>
  </si>
  <si>
    <t>La presente actividad fue incluida en el plan de acción el pasado 22 de marzo, por lo tanto no hubo avance para el periodo</t>
  </si>
  <si>
    <t>Esta actividad fue incorporada en el Plan de Acción 2023 a partir de la aprobación de la solicitud de inclusión presentada por la Dirección de Prospección, Recuperación e Identificación presentada ante el Comité de Gestión del 22 de marzo. Los avances en esta actividad están sujetos a los avances de las dos actividades anteriores.</t>
  </si>
  <si>
    <t>Respuesta 5. Gestionar el acompañamiento psicosocial durante el proceso de búsqueda, en coordinación con las entidades competentes, así como con organizaciones sociales y organismos internacionales</t>
  </si>
  <si>
    <t xml:space="preserve">1. Desarrollar estrategia de fortalecimiento de los equipos técnicos operativos para brindar apoyo psicosocial que garantice la participación de las personas en los procesos de búsqueda </t>
  </si>
  <si>
    <t>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t>
  </si>
  <si>
    <r>
      <rPr>
        <rFont val="Arial Narrow"/>
        <b/>
        <color rgb="FF000000"/>
        <sz val="11.0"/>
      </rPr>
      <t xml:space="preserve">SGTT: </t>
    </r>
    <r>
      <rPr>
        <rFont val="Arial Narrow"/>
        <color rgb="FF000000"/>
        <sz val="11.0"/>
      </rPr>
      <t>Durante el primer trimestre, los equipos técnicos de la UBPD y el Ministerio de Salud y Protección Social elaboraron la propuesta técnica de Protocolo de Articulación entre ambas entidades para la atención psicosocial y salud integra de las personas que participan en el proceso de búsqueda humanitaria y extrajudicial. Esta propuesta técnica se encuentra en revisión por parte de las directivas de ambas entidades. En el marco de esta propuesta se incluyen varias acciones para fortalecer a los GITT para impulsar el apoyo psicosocial que garantice la participación las cuales comprenden la gestión de la atención psicosocial y salud integral de las personas que participan en el proceso de búsqueda humanitaria y extrajudicial, cuyos casos hayan sido derivados al PAPSIVI y teniendo en cuenta los territorios donde se implementa este programa para cada vigencia.</t>
    </r>
  </si>
  <si>
    <t>Se observa el documento "PROTOCOLO DE ARTICULACIÓN ENTRE EL MINISTERIO DE SALUD Y PROTECCIÓN SOCIAL Y LA UNIDAD DE BÚSQUEDA DE PERSONAS DADAS POR DESAPARECIDAS EN EL CONTEXTO Y EN RAZÓN DEL CONFLICTO ARMADO (UBPD) PARA LA ATENCIÓN PSICOSOCIAL Y SALUD INTEGRAL DE LAS PERSONAS QUE PARTICIPAN EN EL PROCESO DE BÚSQUEDA HUMANITARIA Y EXTRAJUDICIAL", el cual se entiende como una propuesta técnica de trabajo conjunto entre las dos entidades, que buscarán también fortalecer los GITT.
Es importante conocer cuáles son los pasos a seguir dentro de la estrategia para poder realizar un efectivo seguimiento de futuras actividades.</t>
  </si>
  <si>
    <t>2. Implementar protocolos de coordinación para el acompañamiento psicosocial con UARIV y MinSalud, o con organizaciones sociales y organismos internacionales, cuando se requiera</t>
  </si>
  <si>
    <t>Subdirección General Técnica y Territorial, Cooperación y Alianzas</t>
  </si>
  <si>
    <t>En el marco de la coordinación que debe realizar la UBPD para el acompañamiento y atención psicosocial de las personas que hacen parte de los procesos de búsqueda, se ha articulado con el Ministerio de Salud y Protección Social y la Unidad para la Atención y Reparación Integral a las Víctimas para el acceso a los programas de estas dos entidades competentes en la materia. A partir de esta articulación, se vio la necesidad de construir protocolos de relacionamiento entre la UBPD y estas dos entidades, que permitieran formalizar los acuerdos y orientaran el trabajo de coordinación. En este sentido, el protocolo con la Unidad para las Víctimas fue firmado en el mes de enero de 2023 y el protocolo con el Ministerio de Salud se encuentra en etapa de aprobaciones y validaciones institucionales para su firma. 
 Considerando que los protocolos buscan formalizar acuerdos ya hechos y acciones que se venían adelantando con anterioridad; mucho de la implementación de los protocolos tiene que ver con lo que se ha venido trabajando. Como parte de esas acciones que venían desarrollándose se dio continuidad a las sesiones de la mesa tripartita, realizando una nueva sesión en el mes de marzo de 2023, permitiendo el seguimiento a las derivaciones que ha hecho la UBPD a estas dos entidades. En este espacio también se presentaron las inquietudes que han manifestado las personas que buscan acerca de los programas de estas dos entidades, buscando cada vez mayor articulación de sus contenidos con las situaciones que afrontan las personas que buscan.
 Al margen de estas actividades de coordinación, la UBPD tiene dispuestos los mecanismos para la derivación de las solicitudes identificadas y en ese sentido derivo la única solicitud identificado de acceso a la oferta de atención psicosocial, siendo remitida al Ministerio de Salud.</t>
  </si>
  <si>
    <t>Esta actividad es primordial para el avance y cumplimiento del indicador 11. Lo reportado para el primer trimestre es consecuente con el avance presentado por el responsable para el indicador. Se felicita que durante este trimestre se haya logrado formalizar el convenio con la UARIV y se haya avanzado bastante con el del Ministerio de Salud. La implementación de los protocolos y acciones de estos convenios, permitirán una mayor cobertura y calidad de la atención psicosocial de las personas que buscan. Los soportes de esta acción son compartidos con los allegados para el indicador, respecto a los convenios gestionados.</t>
  </si>
  <si>
    <t>1. Formular y hacer seguimiento a los acuerdos, convenios, proyectos y alianzas con actores de la Cooperación Internacional para apoyo al Plan Nacional de Búsqueda -PNB y a los planes regionales de búsqueda-PRB.</t>
  </si>
  <si>
    <t>Para el primer trimestre, se realizó la formulación de 5 fichas de proyectos así:
1. Construcción de ficha de proyecto denominada “Plan Operativo, Marco lógico y Riesgos La Escombrera_29Marzo” el cual genera un apoyo directo al Plan Regional de Búsqueda Centro de Antioquia - Capítulo Valle de Aburrá
2. Construcción presupuesto proyecto "Apoyo a la implementación del PRB Sur del Huila a través de la caracterización de 4 cementerios en el municipio de Pitalito". el proyecto se ejecutará en municipios pertenecientes al Plan Regional de Sur del Huila
3. Construcción de ficha de proyecto denominada "Estrategia de impulso al proceso de identificación de los cuerpos en condición de no identificados e identificados no entregados en Colombia" el proyecto se ejecutará en municipios pertenecientes a los Planes Regionales de Búsqueda Alto y Medio Atrato y Montes de María y Morrosquillo.
4. Ajuste de ficha “Formulación, actualización e implementación de Planes Regionales de Búsqueda [PRB] con enfoque territorial, diferencial y de género en Colombia para contribuir a la búsqueda, verdad y reparación” el proyecto se ejecutará en municipios pertenecientes a los Planes Regionales de Centro Nariño y Sur de Nariño y Frontera
5. Construcción ficha “Armonización y Sanación del territorio para la realización de acciones humanitarias de búsqueda de personas dadas por desaparecidas en el marco del Plan Regional de Búsqueda del Pacífico Nariñense de la UBPD – Fase I” el proyecto se ejecutará en municipios pertenecientes al Plan Regional de Pacífico Nariñense.</t>
  </si>
  <si>
    <t>Retroalimentación Indicador 12:
El indicador no tiene avance cuantitativo proyectado para el primer periodo, sin embargo si planteaba actividades de orden cualitativo de las cuales presenta reporte así: - Se avanzó en la identificación de necesidades con grupos de trabajo territorial y con Direcciones técnicas para el apoyo de PRBS específicos. - Se inició el documento de estrategia de apoyo a PRBs - Se presentan 5 fichas de proyecto formuladas, que se espera concluyan en acciones humanitarias de búsqueda en 7PRBS, algunas de las cuales ya tienen preaprobación y se referencia incluso la aprobación de la número 4. (se espera la evidencia de la misma en el segundo periodo para ser contabilizada).</t>
  </si>
  <si>
    <t>1. Impulsar con las entidades involucradas en el Plan Nacional de Búsqueda - PNB la implementación de las prioridades, estrategias y actividades de corto plazo</t>
  </si>
  <si>
    <t>Subdirección General Técnica y Territorial - 
 Asesor de la Dirección General encargado de PNB</t>
  </si>
  <si>
    <t>Dirección Técnica de Prospección, Recuperación e Identificación, Dirección Técnica de Información, Planeación y Localización para la Búsqueda, Dirección Técnica de Participación, Contacto con las Víctimas y Enfoques Diferenciales</t>
  </si>
  <si>
    <t xml:space="preserve">Durante el primer trimestre, se terminaron de construir las fichas de los indicadores del Plan Nacional de Búsqueda. Así mismo, se construyó y adoptó la Resolución 107 de 2023, mediante la cual, se adoptó el Plan Nacional de Búsqueda y se creó su mecanismo de evaluación. Frente a esto, se elaboraron comunicaciones externas para solicitar el seguimiento al PNB. Así mismo, se remitió la versión oficial del Plan Nacional de Búsqueda y la matriz con las prioridades estratégicas (estrategias, actividades
Estos oficios fueron remitidos oficialmente desde la Dirección General de la UBPD, Frente a lo cual, ya se han recibido avances de seguimiento de algunas de las entidades involucradas en la búsqueda. Avances que serán consolidados durante el segundo trimestre de 2023.
Así mismo, al interior de la UBPD se remitió el memorando UBPD-3-2023-002762 enviado a los directores técnicos el 03 de marzo 2023, de tal forma, que se realizará seguimiento a las actividades e indicadores del Plan Nacional de Búsqueda hasta el 31 de diciembre de 2022
Frente a este proceso, es pertinente indicar que debido al proceso de cambio de administración, no se han podido contratar algunos cargos que a la fecha de corte aún se encuentran vacantes, lo cual, no ha permitido acelerar la consolidación del seguimiento y planear, a su vez, el proceso de evaluación que se plasmó en la resolución 107 de 2023. Este proceso de evaluación, tal y como allí quedó consignado, se realizará durante el segundo semestre de 2023.
</t>
  </si>
  <si>
    <t>Se observa el avance de la actividad, en diferentes líneas:
- Finalización fichas de indicadores PNB
- Adopción de la resolución 107 de 2023, mediante la cual se adopta el PNB
- Comunicaciones externas para solicitar seguimiento al PNB por parte de las diferentes entidades con responsabilidades
- Memorando interno de solicitud de seguimiento a actividades de corto plazo dirigido a las Direcciones Técnicas
Se aportan los soportes detallados en el reporte de avance, los cuales dan cuenta del desarrollo de las acciones relatadas.</t>
  </si>
  <si>
    <t>2. Desagregar las metas del Plan Nacional de Búsqueda - PNB en anualidades al 2030 (valores absolutos) con las entidades involucradas</t>
  </si>
  <si>
    <t>Asesor de la Dirección General encargado de PNB, 
 Oficina Asesora de Planeación</t>
  </si>
  <si>
    <t xml:space="preserve">Aunado a la actividad anterior, en las comunicaciones externas enviadas se solicitó a cada entidad involucrada lo siguiente:
1.        Realizar las proyecciones (denominadores) de los indicadores en los cuales contribuya o que se encuentren a su cargo, desde el 2023 y hasta el 2030.
Así mismo, al interior de la UBPD se remitió el memorando UBPD-3-2023-002762 enviado a los directores técnicos el 03 de marzo 2023, de tal forma, que se realizara la proyección de metas y la desagregación de las mismas en anualidades hasta el 2030.
Frente a este proceso, es pertinente indicar que debido al proceso de cambio de administración, no se han podido contratar algunos cargos que a la fecha de corte aún se encuentran vacantes, lo cual, no ha permitido acelerar la consolidación del seguimiento y planear a su vez, el proceso de evaluación que se plasmó en la resolución 107 de 2023. Este proceso de evaluación, tal y como allí quedó consignado, se realizará durante el segundo semestre de 2023.
</t>
  </si>
  <si>
    <t>Se avanza en la desagregación de metas, por anualidades (valores absolutos), ya que en las solicitudes se pide definir los indicadores proyectados de los diferentes indicadores.
Sin embargo se resalta que se debe trabajar en conjunto el relacionamiento con dichas entidades, para que den la atención a dichas solicitudes y se puedan construir la proyección y estado de avance conjuntamente; dicha gestión se torna urgente ya que la actividad tiene fecha límite en el segundo periodo.</t>
  </si>
  <si>
    <t>3. Formular el presupuesto requerido para el Plan Nacional de Búsqueda - PNB al 2030 de acuerdo con las metas de las entidades involucradas</t>
  </si>
  <si>
    <t>Subdirección General Técnica y Territorial - Oficina Asesora de Planeación</t>
  </si>
  <si>
    <r>
      <rPr>
        <rFont val="Arial Narrow"/>
        <b/>
        <color rgb="FF000000"/>
        <sz val="11.0"/>
      </rPr>
      <t xml:space="preserve">SGTT: </t>
    </r>
    <r>
      <rPr>
        <rFont val="Arial Narrow"/>
        <color rgb="FF000000"/>
        <sz val="11.0"/>
      </rPr>
      <t xml:space="preserve">Durante el primer trimestre se ha trabajado en el tipo de metodología que se utilizará para desarrollar el costeo por productos, se han venido desarrollando los supuestos necesarios y se ha realizado levantamiento de información revisando diferentes fuentes e instrumentos como lo son:
* Instructivos y procedimientos del Sistema Integrado de Gestión de la entidad, de allí hemos extraído información relacionada con los tipos de recursos humanos, perfiles y actividades realizadas en cada uno de los procesos.
* Propuesta económica y estudio previo del proceso de operador logístico de la entidad; documentos que permitieron identificar 6 diferentes categorías previstas en el país, asociados a municipios, veredas y ciudades capitales, de acuerdo a su densidad poblacional y facilidad de acceso, igualmente, costos asociados a los servicios que provee en el marco del contrato y su porcentaje de intermediación, que en todo caso afecta los costos de las actividades del PNB.
* Categorización de municipios elaborada por la Contaduría General de la Nación.
* Matriz de priorización y cobertura de los Planes Regionales de Búsqueda aprobados, lo que nos aportó el cruce de los municipios priorizados en el PNB incluidos en cada uno de los PRB.
* Matriz anual de gastos de personal para los diferentes cargos de los funcionarios que tiene la entidad, ya que para formular los costos del PNB no solo se tendrá en cuenta la asignación salarial sino sus prestaciones sociales y contribución inherentes a la nómina.
Estos insumos que se han levantado en el primer trimestre de 2023, conforman el primer escalón para terminar de construir la metodología de costos del PNB, el cual, en todo caso, busca consolidar y evaluar el costo total real de un Plan Regional de Búsqueda, así como del Plan Nacional de Búsqueda en su corto, mediano y largo plazo; construcción que por su complejidad, será llevada a cabo durante toda la vigencia 2023. </t>
    </r>
  </si>
  <si>
    <t>Se reporta el avance de la actividad con el alistamiento y recolección de información básica y necesaria para la formulación del presupuesto  requerido para el PNB 2023, el cual incluye a todas las entidades involucradas.
Aunque se relatan las diferentes fuentes de información recolectados, los mismos no se adjunta, y como evidencias se proponen las reuniones internas de trabajo, sin embargo, en estas últimas solo se aporta el pantallazo de las reuniones sostenidas, más no actas o listados de asistencia, que en los formatos del Sistema Integrado de gestión permiten obtener mayores detalles de asistencia, participación, contenidos, compromisos etc-...</t>
  </si>
  <si>
    <t>4. Hacer seguimiento y evaluación a la implementación del Plan Nacional de Búsqueda - PNB</t>
  </si>
  <si>
    <t>Asesor de la Dirección General encargado de PNB, Dirección Técnica de Prospección, Recuperación e Identificación, Dirección Técnica de Información, Planeación y Localización para la Búsqueda, Dirección Técnica de Participación, Contacto con las Víctimas y Enfoques Diferenciales</t>
  </si>
  <si>
    <t>A pesar de que esta actividad se encuentra prevista para que inicie el mes de mayo, esta actividad se encuentra nutrida con las primeras 2 actividades de este indicador. Lo anterior, considerando que ya se solicitó el seguimiento con corte al 31 de diciembre de 2022 (interno y externo), insumos que serán consolidados en el segundo trimestre de 2023 y la evaluación será realizada en el segundo trimestre 2023 tal y como lo indica la resolución 107/2023</t>
  </si>
  <si>
    <t>Actividad proyectada para dar inicio en el segundo trimestre, sin embargo se adelantan acciones iniciales, como la solicitud para diligenciar el seguimiento interno y externo y el planteamiento de la evaluación de acuerdo con la resolución mencionada.
Los soportes adjuntos dan cuenta de las actividades relacionadas.</t>
  </si>
  <si>
    <t>5. Avanzar en el proceso de formulación de un documento CONPES de búsqueda de personas dadas por desaparecidas, con asesoría del Departamento Nacional de Planeación - DNP</t>
  </si>
  <si>
    <t>Oficina Asesora de Planeación, Subdirección General Técnica y Territorial, Dirección General</t>
  </si>
  <si>
    <r>
      <rPr>
        <rFont val="Arial Narrow"/>
        <b/>
        <color rgb="FF000000"/>
        <sz val="11.0"/>
      </rPr>
      <t xml:space="preserve">OAP: </t>
    </r>
    <r>
      <rPr>
        <rFont val="Arial Narrow"/>
        <color rgb="FF000000"/>
        <sz val="11.0"/>
      </rPr>
      <t xml:space="preserve">Durante el mes de marzo se iniciaron las mesas de trabajo para analizar el contenido del artículo 158 del Proyecto de Ley del Plan Nacional de Desarrollo "Colombia Potencia Mundial de la Vida", según el cual se crea el Sistema Nacional de Búsqueda de Personas dadas por Desaparecidas en contexto y en razón del conflicto armado.  Las mesas de trabajo fueron desarrolladas el 24 y el 30 de marzo, conjuntamente con el Ministerio de Justicia y del Derecho,en la cuales se estableció un plan de trabajo para dar cumplimiento al artículo en mención y cronogramas de reuniones para la construcción de la política pública de búsqueda de personas dadas por desaparecidas. Se anexan las listas de asistencia correspondientes y el acta de la reunión del 30 de marzo.
</t>
    </r>
    <r>
      <rPr>
        <rFont val="Arial Narrow"/>
        <b/>
        <color rgb="FF000000"/>
        <sz val="11.0"/>
      </rPr>
      <t xml:space="preserve">SGTT: </t>
    </r>
    <r>
      <rPr>
        <rFont val="Arial Narrow"/>
        <color rgb="FF000000"/>
        <sz val="11.0"/>
      </rPr>
      <t>Esta actividad se encuentra relacionada con el trabajo que se viene realizando de la mano con el Ministerio de Justicia y del Derecho. Trabajo asociado a la construcción y puesta en marcha del Sistema Nacional de Búsqueda, el cual se encuentra en el articulado (en curso) del Plan Nacional de Desarrollo. 
Para la formulación del CONPES en el marco del PND, en principio, se han realizado las siguientes tareas:
1. Reuniones bilaterales entre el MInisterio de Justicia y del Derecho
2. Propuesta de matriz para analizar la capacidad institucional del Estado Colombiano
Adicional a las tareas ya mencionadas, se logró incluir en el marco del protocolo de relacionamiento con el Comité Internacional de la Cruz Roja, una meta en el plan de acción conjunto actualizado a 2023, en el componente 5 de coordinación interinstitucional, cuyo resultado pretende que "Las Instituciones estatales encargadas de la búsqueda construyen una visión común y un marco de coordinación para la respuesta estatal a la problemática". Dicha meta pretende dos acciones: a) Preparación de insumos que sirvan para la formulación del CONPES de búsqueda y la creación del Sistema Nacional de Búsqueda; y b.  El CICR participa  y asesora en reuniones para la formulación del CONPES de Búsqueda bajo invitación de la UBPD.</t>
    </r>
  </si>
  <si>
    <t>Se presenta reporte conjunto de la actividad, que inicia con las mesas de trabajo desarrolladas en marzo con el objetivo de analizar el artículo 158 ya mencionado.  Adicionalmente, es una acción conjunta con el Ministerio de Justicia con el cual ya se estableció un Plan de Trabajo.
Se sugiere relacionar los pasos a seguir, lo cual permitirá el efectivo seguimiento de las acciones adelantadas en el desarrollo y formulación del documento CONPES.</t>
  </si>
  <si>
    <t>6. Fortalecer el relacionamiento con otras entidades teniendo en cuenta los resultados de la caracterización de los grupos de interés institucionales realizado por la Oficina de Gestión del Conocimiento</t>
  </si>
  <si>
    <t>Dirección Técnica de Prospección, Recuperación e Identificación, Dirección Técnica de Información, Planeación y Localización para la Búsqueda, Dirección Técnica de Participación, Contacto con las Víctimas y Enfoques Diferenciales y Grupos Internos de Trabajo Territorial</t>
  </si>
  <si>
    <t>Como punto de partida para fortalecer el relacionamiento con otras entidades, se realizó la revisión de los documentos dispuestos como resultados de la caracterización de grupos de interes( https://intranet.ubpdbusquedadesaparecidos.co/mapa-de-relaciones-de-la-ubpd-con-los-grupos-de-interes/ ), identificando las recomendaciones claves con los principales actores institucionales, por otra parte, como aporte al ejercicio de diagnostico  se tomó como referencia las relatorias de las reuniones bilaterales con entidades para la formulación del documento de operativización del PNB en 2021, revisando principalmente los acuerdos, compromisos y recomendaciones realizadas asi como los cuellos de botella identificados, finalmente se incorpora al análisis los documentos denominados estrategia de relacionamiento para los PRB construidos en 2022 con los GITT y todos estos insumos aportan en la elaboración del documento denominado "Estado del Arte del relacionamiento institucional desde la SGTT".
Por otra parte se adelantó un ejercicio de contacto con  entidades, mediante comunicaciones enviadas durante el primer trimestre 2023 a las entidades involucradas en la búsqueda, con esta se busca el relacionamiento, interlocución y reporte avances del PNB, en dichas comunicaciones se solicitó a cada entidad delegar a un/a servidor/a del nivel asesor o directivo de dependencias encargadas de procesos misionales para participar activamente en el proceso de evaluación del PNB. Esto en el marco del artículo 3 de la resolución 107/2023, en la cual se indica como se integrará el Mecanismo de Evaluación del PNB, el cual estará conformado por un(a) delegado(a) de cada entidad del Estado, además de otros participantes entre los que se encuentran organizaciones de la sociedad civil y Consejo Asesor, entre otros.</t>
  </si>
  <si>
    <t>Se presenta el documento "Estado del arte del relacionamiento Institucional para la Búsqueda", el cual relaciona los actores con los que se requiere gestionar información relevante para la búsqueda,  así como aquellos que cumplen dicho requisito pero con los cuales ya se han adelantado convenios, acuerdos alianzas y demás, además, el estado de avance de dichos relacionamientos.
El documento relaciona la información relevante extraída de:
-Caracterizaciones de grupos de interés
- Reuniones bilaterales con entidades para la operativización del PNB
- Documentos de relacionamiento construidos con los GITT</t>
  </si>
  <si>
    <t>1. Implementar y poner en marcha la ruta de apropiación y divulgación de estrategia de participación.</t>
  </si>
  <si>
    <t>La estrategia de participación fue aprobada en el mes de febrero de 2023, lo que no había permitido iniciar los procesos de socialización, sin embargo, la Dirección Técnica de Participación, Contacto con las Víctimas y Enfoques Diferenciales construyó una ruta para la socialización y apropiación de la estrategia, con el fin de realizar un proceso de apropiación para lograr los mejores resultados posibles. Esta ruta será implementada a partir del segundo trimestre. Se anexan la estrategia de participación y la ruta de apropiación y divulgación de la estrategia</t>
  </si>
  <si>
    <t>Parte de las actividades para poner en marcha una estrategia masiva a las familias y organizaciones que buscan, es la implementación de la estrategia de participación y su divulgación. En ese sentido, la información reportada y sus anexos son consecuentes con la actividad programada y conforme a la fecha de finalización, aún se espera que la implementación se dé en los trimestres posteriores. Por último, efectivamente se anexa la estrategia de participación y la ruta de apropiación y divulgación en un solo documento.</t>
  </si>
  <si>
    <t>2. Diseñar por fases la estrategia de respuesta masiva (Partir de la guía de solicitudes de búsqueda, balance de solicitudes sin respuesta institucional, herramientas del sistema de información misional, incorporar periodicidad y temáticas incluyendo identificación)</t>
  </si>
  <si>
    <t>Subdirección General Técnica y Territorial, Dirección Técnica de Información, Planeación y Localización para la Búsqueda, Dirección Técnica de Prospección, Recuperación e Identificación, Servicio al Ciudadano</t>
  </si>
  <si>
    <t>En el primer trimestre la UBPD avanzó en el diseño de la ruta metodológica para el abordaje de la estrategia de participación y en establecer cuáles son los insumos para lograr su cumplimiento, en este sentido, desde la Dirección Técnica de Participación se realizó una jornada de planeación donde se revisaron los primeros pasos para avanzar en la construcción de la estrategia y su implementación. 
 Como resultado de esa primera jornada de planeación, se realizó una solicitud de información a los administradores al interior de la entidad, con las variables identificadas para poder construir un diagnóstico de la situación actual frente a la participación de las personas que buscan y las personas que han recibido algún tipo de respuesta por parte de la entidad. Además, se busca establecer unos escenarios definidos por la ubicación de las personas que buscan, para definir medios o mecanismos que le permitan a la UBPD llegar a todas las personas que tienen una solicitud de búsqueda, para brindar una respuesta.</t>
  </si>
  <si>
    <t>Se reportan las primeras acciones que se llevaron para el diseño de la estrategia de respuesta masiva, que representa el primer paso para el cumplimiento del indicador. Si bien, no se ha avanzado como se espera para este indicador, el documento anexo nombrado "Pautas para la operativización del indicador" si muestra un adelanto respecto a lo que se espera de esta acción. Se exhorta, teniendo en cuenta la fecha de finalización del primer semestre, que en el segundo se acelere el proceso de diseño de la estrategia, pues un atraso más podría afectar la etapa de implementación que es la más importante en este indicador. En ese orden de ideas, el reporte de la acción cumple con los criterios esperados.</t>
  </si>
  <si>
    <t>3. Implementar gradualmente la estrategia de respuesta masiva</t>
  </si>
  <si>
    <t>Subdirección General Técnica y Territorial - Dirección Técnica de Información, Planeación y Localización para la Búsqueda - Dirección Técnica de Prospección, Recuperación e Identificación - Oficina Asesora de Comunicaciones y Pedagogía - Servicio al Ciudadano</t>
  </si>
  <si>
    <t>Esta actividad iniciará su ejecución en el mes de julio y será reportada en el tercer trimestre</t>
  </si>
  <si>
    <t>Esta actividad iniciará su ejecución en el mes de julio y será reportada en el tercer trimestre por parte del responsable</t>
  </si>
  <si>
    <t>4. Monitorear y hacer seguimiento permanente a la implementación de la estrategia de respuesta masiva</t>
  </si>
  <si>
    <t>Subdirección General Técnica y Territorial - Dirección Técnica de Información, Planeación y Localización para la Búsqueda - Dirección Técnica de Prospección, Recuperación e Identificación - Servicio al Ciudadano</t>
  </si>
  <si>
    <t>5. Dar accesibilidad a la información que requieren las familias y organizaciones en sus procesos de búsqueda</t>
  </si>
  <si>
    <t>Subdirección de Gestión de Información para la Búsqueda</t>
  </si>
  <si>
    <t>Dirección Técnica de Información, Planeación y Localización para la Búsqueda - Dirección Técnica de Participación, Contacto con las Víctimas y Enfoques Diferenciales - Oficina de Tecnologías de Información y Comunicaciones - Oficial Seguridad de la Información</t>
  </si>
  <si>
    <t xml:space="preserve">Se han brindado respuestas a peticiones con información del universo, planes regionales de búsqueda, estado de solicitudes de Búsqueda y demás datos que han sido requeridos. </t>
  </si>
  <si>
    <t>El sentido de esta actividad es facilitar la atención de las necesidades de acceso y consulta de información de las personas y organizaciones que buscan, que ya han sido identificadas y definidas con anterioridad. La accesibilidad a la que se hace referencia va más allá de la atención de peticiones, quejas, reclamos y solicitudes de información que interpongan los familiares y víctimas ante la UBPD, que ya es gestionada de manera obligatoria mediante el sistema de PQRSD de la entidad.
Por lo tanto, los avances esperados en esta actividad corresponden más a la disponibilidad de herramientas interactivas que le permitan a las personas y organizaciones que buscan, consultar de manera autónoma el estado de la información de su interés. Así se deben orientar los avances que se continúen reportando en esta actividad.</t>
  </si>
  <si>
    <t>6. Realizar las entregas dignas de acuerdo con los lineamientos, el protocolo y procedimiento de la UBPD</t>
  </si>
  <si>
    <t>Dirección Técnica de Participación, Contacto con las Víctimas y Enfoques Diferenciales - Grupos Internos de Trabajo Territorial</t>
  </si>
  <si>
    <t>Durante el primer trimestre de 2023 la UBPD logró realizar en el rol de coordinación tres (3) entregas dignas en los municipios de Granada y Villavicencio en el departamento del Meta y una más en Medellín Antioquia. Además, se realizaron tres (3) entregas dignas más en el rol de dirección, en los municipios de Carmen del Darién Chocó, Granada Meta y Samaná en el departamento de Caldas, es de resaltar que la entrega digna realizada en el departamento de Chocó se garantizó enfoque étnico de Pueblos y comunidades negras afrodescendientes raizales y palenqueras. En total, durante el primer trimestre se realizaron seis (6) entregas dignas.</t>
  </si>
  <si>
    <t>Esta es una de las actividades recurrentes de la Dirección de Participación y que  busca en consecuencia con este indicador, seguir brindando respuesta a las familias, es específico sobre entregas dignas. En consecuencia. los informes y actas de asistencia anexadas, dan cuenta del total de entregas dignas logradas en el primer trimestre, es decir de las tres (3) entregas dignas en Meta (2) (Granada y Villavicencio)  (1) en Antioquia (Medellín); y otras tres entregas dignas en el rol de dirección, en los municipios de Carmen del Darién Chocó, Granada Meta y Samaná en el departamento de Caldas. Se recomienda para los futuros reportes, unificar los soportes y dejar (en lo posible) los informes o actas las entregas Dignas,  ya que estos muestran otros elementos importantes de la acción.</t>
  </si>
  <si>
    <t>7. Articular con otras entidades las acciones requeridas para la entrega e inhumación digna.</t>
  </si>
  <si>
    <t>En materia de relacionamiento interinstitucional para las entregas dignas, la UBPD debe coordinar principalmente con el Grupo Interno de Trabajo de Búsqueda, Identificación (GRUBE) de la Fiscalía General de la Nación, con el cual se tiene una mesa técnica de seguimiento a los casos de posibles entregas dignas y a las que se van realizando en coordinación con esta entidad. A su vez, se coordinan acciones en el marco de las entregas con el Instituto Nacional de Medicina Legal, Unidad para la Atención y Reparación a las Víctimas, la JEP y el Ministerio de Salud, entre otras, además, en algunos casos, se ha contado con la participación de las entidades territoriales (Alcaldías y Gobernaciones).
 Estas acciones de articulación corresponden a las necesidades de cada una de las solicitudes, posibilitando las condiciones para el desarrollo de las entregas y garantizando la participación de los familiares en los actos solemnes de entrega e inhumación. Adicional, se ha trabajado al lado de las organizaciones de la sociedad civil que han acompañado a estas personas en su proceso de búsqueda, para que acompañen estas entregas y en algunos casos apoyen el trabajo de acompañamiento psicosocial que se adelanta con los familiares, para el caso del primer trimestre de 2023 las organizaciones que han participado son EQUITAS, FUNDECOS, CEDAT y Comisión Intereclesial de Justicia y Paz. 
 Es de resaltar que este primer semestre el trabajo articulado con el GRUBE de la Fiscalía para las entregas dignas realizadas ha fluido mucho mejor desde que se integro a la mesa técnica de seguimiento a las entregas e inhumaciones dignas, al Instituto Nacional de Medicina Legal y Ciencias Forenses, lo cual facilita el obtener respuestas más detalladas de los procesos de identificación.</t>
  </si>
  <si>
    <t>Se abona el hecho de explicar todo el proceso de articulación con las entidades que intervienen con el objetivo de llegar a la entrega e inhumación digna. Sin embargo, en el último párrafo es necesario que se explique por qué se dice el primer semestre, cuando lo que estamos reportando es el primer trimestre. Por otro lado, ¿Cuáles en concreto han sido las mejoras o el fluido trabajo con el GRUDE y la Fiscalía este trimestre que han permitido avanzar en las entregas dignas? Quizá valga la pena decir allí, qué es lo que permite la participación de esas entidades este trimestre, ¿Mejoró las seis entregas dignas documentadas en las acciones anteriores? Por último, es importante que se anexen soportes sobre las acciones documentadas con las organizaciones reportadas, aún cuando estás solo hayan aportado una parte del proceso de entrega digna. Igualmente, se espera un anexo para lo corregido en último párrafo.</t>
  </si>
  <si>
    <t>8. Realizar los reencuentros de acuerdo con los lineamientos y procedimiento de la UBPD</t>
  </si>
  <si>
    <t>Durante el primer trimestre de 2023 la UBPD ha seguido avanzando en las gestiones para la realización de los reencuentros. En este sentido, se continúa con el seguimiento de las solicitudes que podrían derivar en reencuentro, con lo cual se identifican las acciones y gestiones que se deben adelantar en el marco de cada una de estas solicitudes. 
 En el primer trimestre de 2023 se realizó un reencuentro en la ciudad de Bogotá, llegando a 11 reencuentros desde el inicio de actividades de la UBPD, de acuerdo con los lineamientos para los reencuentros.</t>
  </si>
  <si>
    <t>Esta es una de las actividades recurrentes de la Dirección de Participación y que busca, en consecuencia con este indicador, seguir brindando respuesta a las familias, es específico a través de los reencuentros. Se anexa como soporte, el informe de lo acaecido respecto al señor Reyes, lo que es consecuente con el reporte realizado, y el avance total en este aspecto que ha tenido la UBPD.</t>
  </si>
  <si>
    <t>9. Implementar la estrategia de participación para familiares en el exterior</t>
  </si>
  <si>
    <t>Subdirección General Técnica y Territorial -Grupos Internos de Trabajo Territorial, Dirección Técnica de Prospección, Recuperación e Identificación, Dirección Técnica de Información, Planeación y Localización para la Búsqueda</t>
  </si>
  <si>
    <t>En el marco de la estrategia de abordaje de solicitudes de búsqueda de familiares en el exterior, la UBPD, en aras de dar una respuesta integral a las necesidades y expectativas de las familias y organizaciones que acompañan procesos de búsqueda desde el exterior, en 2020 conformó un Equipo Interdirecciones del Exterior – EIEXT – para estructurar la forma en que la UBPD abordaría e impulsaría las solicitudes de búsqueda del exterior; este equipo en 2023 ha promovido la participación de las personas en el exterior en las mismas condiciones que tienen los familiares que residen en el territorio nacional, con aplicación de los enfoques diferenciales y de género, a través de espacios pedagógicos, diálogos colectivos y mesas de trabajo con organizaciones de familiares del exterior en aras de fortalecer su participación que les permita tomar decisiones informadas en sus procesos de búsqueda.
 Los avances más significativos en este trabajo, durante el primer trimestre de 2023, son:
 A partir de la jornada integral y de toma de muestras biológicas con personas que buscan desde el exterior, realizada en Barcelona en noviembre de 2022, se adelantó relacionamiento con el Instituto Aranzadi y la Agencia Vasca de Cooperación, para articularse en clave de evaluar la posibilidad de adelantar un Plan Piloto de toma de muestras a personas en España.
 En el mes de marzo de 2023 se sostuvo Diálogo colectivo con la organización de familiares en el exterior ABYA YALA con el fin de hacer un balance del plan de trabajo 2022 y la formulación plan de trabajo para la vigencia 2023
 Se realizó una toma de muestras biológicas en Colombia, a una familiar residente en Chile, que viajó a Colombia.</t>
  </si>
  <si>
    <t>Esta es una de las actividades recurrentes de la Dirección de Participación y que busca, en consecuencia con este indicador, seguir brindando respuesta a las familias, a través de estrategias de participación para familias en el exterior. Se verifica las acciones adelantadas como el relacionamiento con el Instituto Aranzadi y la Agencia Vasca de Cooperación, para articularse en clave de evaluar la posibilidad de adelantar un Plan Piloto de toma de muestras a personas en España, el Diálogo colectivo con la organización de familiares en el exterior ABYA YALA para la formulación plan de trabajo para la vigencia 2023, y la toma de muestras biológicas en Colombia, a una familiar residente en Chile, que viajó a nuestro país. No obstante, no se observa ningún soporte asociado a estas actividades. En ese sentido, se solicita al responsable relacionar los documentos que dan sustento de esas tres grandes acciones realizadas en el primer trimestre.</t>
  </si>
  <si>
    <t>10. Realizar las diferentes acciones de participación individuales y/o colectivas (encuentros, talleres, diálogos, asesoría, orientación y fortalecimiento, etc.), incorporando los enfoques diferenciales y de género</t>
  </si>
  <si>
    <t>La UBPD, durante el primer trimestre de 2023, ha implementado acciones que han permitido garantizar las condiciones para la participación de las personas y organizaciones que buscan, en este sentido, se continúa con la implementación de diálogos y acciones de asesoría, orientación y fortalecimiento, de acuerdo con los lineamientos de participación y enfoques diferenciales. Así mismo, se han desplegado acciones orientadas a atender las necesidades y particularidades de los grupos familiares que participan en los reencuentros y en las entregas dignas de sus seres queridos, dando cumplimiento al trabajo con las familias, las organizaciones y las entidades en el marco de los reencuentros y las entregas e inhumaciones dignas de las PDD. 
 Teniendo en cuenta estas consideraciones, en el primer trimestre del año se reportan 735 diálogos y acciones de asesoría, orientación y fortalecimiento en el 2023, en los cuales han participado 767 personas</t>
  </si>
  <si>
    <t>Incorporar los enfoques diferenciales y de género en las acciones de participación es un imperativo en la búsqueda teniendo en cuenta las particularidades de las necesidades y vivencias de las personas que buscan. Por eso mismo, esta actividad es parte importante del indicador, porque en la estrategia de respuesta masiva, se deben tener en cuentas estos aspectos y criterios. Por tanto, los 735 diálogos y acciones de asesoría que se reportaron, no solo hacen parte del trabajo que adelanta diariamente la dirección de participación y los GITT,  sino que toman los elementos claves para tener en cuenta en el cumplimiento del indicador. En ese sentido, el archivo de proceso de participación marzo de 2023, da cuenta del avance presentado.</t>
  </si>
  <si>
    <t>1. Realizar un balance público participativo y colectivo por cada plan regional de búsqueda -PRB</t>
  </si>
  <si>
    <t>Dirección Técnica de Información, Planeación y Localización para la Búsqueda, Dirección Técnica de Prospección, Recuperación e Identificación, Subdirección General Técnica y Territorial, Oficina de Gestión del Conocimiento, Oficina Asesora de Comunicaciones y Pedagogía</t>
  </si>
  <si>
    <t>Para la realización de esta actividad se avanzó en el primer trimestre una concertación de la hoja de vida del indicador relacionado con los balances públicos de los PRB. Los avances de la actividad comenzarán a ser reportados a partir del segundo trimestre, de acuerdo con lo definido para el indicador asociado a esta actividad</t>
  </si>
  <si>
    <t>Retroalimentación Indicador 15
El presente indicador no tiene compromiso de avance cuantitativo para el primer trimestre de la vigencia, sin embargo, la realización de los balances públicos de los 29 PRBs aprobados a 29 de enero, requiere un proceso de preparación y trabajo previo en el cual se debe avanzar, para lo cual se presenta avance de acciones en torno a:
- Construcción conjunta del indicador
- Propuesta de estructura del balance público
- Consulta a GITT que incluye las fechas probables de realización de los balances.
Es importante avanzar urgentemente en las definiciones básicas de trabajo de los balances, así como asignar responsables ante la renuncia de la persona encargada previamente, ya que son 29 balances, un número elevado que implica recursos  y esfuerzos importantes para lograr su debido cumplimiento.</t>
  </si>
  <si>
    <t>2. Construir y socializar el informe de balance con la retroalimentación de cada plan regional de búsqueda - PRB y remitir para consolidación nacional</t>
  </si>
  <si>
    <t>Dirección Técnica de Información, Planeación y Localización para la Búsqueda, Dirección Técnica de Participación, Contacto con las Víctimas y Enfoques Diferenciales, Dirección Técnica de Prospección, Recuperación e Identificación, Oficina de Gestión del Conocimiento, Oficina Asesora de Comunicaciones y Pedagogía</t>
  </si>
  <si>
    <t>Dentro de las acciones realizadas por la Subdirección General Técnica Territorial se encuentran:
1. Se consolidó la ficha del indicador entre la Subdirección General y la Dirección Técnica de Participación.
2. Se consultó a los GITT la fecha de presentación del balance
3. Desde la SGTT se construyó una propuesta de estructura para el lineamiento del balance público que orientará a los GITT.
4. La SGTT realizó una reunión con la Oficina de Gestión del Conocimiento, puntualmente con las dos personas que apoyan el cumplimiento de este indicador: Diana Salamanca y Randolf Laverde. En este espacio se presentaron los avances y el contexto relacionados en este correo.</t>
  </si>
  <si>
    <t>1. Elaborar el documento base de acuerdo con el plan regional de búsqueda - PRB, para la preparación de los informes a los familiares, incluidos los informes forenses</t>
  </si>
  <si>
    <t>Subdirección General Técnica y Territorial - Grupos Internos de Trabajo Territorial (Coordinación y Dupla)</t>
  </si>
  <si>
    <t>Dirección Técnica de Información, Planeación y Localización para la Búsqueda, Dirección Técnica de Participación, Contacto con las Víctimas y Enfoques Diferenciales, Dirección Técnica de Prospección, Recuperación e Identificación</t>
  </si>
  <si>
    <t xml:space="preserve">Durante el primer trimestre del 2023, se entregaron a familiares, dos informes de lo acaecido con personas encontradas sin vida, que fueron entregados a los familiares: El Informe de la señora Carmen Rosa Castañeda de cuya entrega digna a sus familiares fue realizada el 23 de enero del 2023, lo cual es el resultado de las acciones realizadas por la familia durante 22 años, así como el acompañamiento de las organizaciones sociales Comisión Colombiana de Juristas (CCJ) ante la Jurisdicción Especial para la Paz (JEP) y por el Equipo Colombiano Interdisciplinario de Trabajo Forense y Asistencia Psicosocial – EQUITAS, El informe entregado a los familiares, se construyó a partir de los Lineamientos Técnicos para la Elaboración del Reporte de lo Acaecido y fue elaborado a partir de los aportes de las Direcciones Misionales de la UBPD y del Grupo Interno de Trabajo Territorial Villavicencio, quienes buscaron integrar los distintos aportes que varios/as servidores/as han realizado a lo largo de tres (3) años de búsqueda conjunta con la familia y las organizaciones. y El informe de entrega digna de lo acaecido frente a la desaparición de Isaac Tuberquia Higuita, el cual integra aspectos relevantes en el proceso de búsqueda que adelantó la UBPD, la Jurisdicción Especial para la Paz -JEP y la Comisión Intereclesial de Justicia y Paz -CIJP y el posterior hallazgo del señor Tuberquia tras efectuar una ruta de investigación humanitaria y extrajudicial, en el marco del  Plan Regional de Búsqueda del Bajo Atrato (en formulación).
También se entrega del informe a lo familiares de una persona encontrada con vida, Lorenzo Montaño Rojas cuyo reporte de lo acaecido en este reencuentro con sus familiares fue realizados el 24 de febrero del 2023,  
24 de febrero 2022. informe se suscribió con la información disponible en la fecha de emisión del mismo, teniendo en cuenta el proceso de investigación extrajudicial y humanitaria desarrollada por la UBPD. Nota aclaratoria: Es preciso señalar que en el informe fueron omitidos datos personales y detalles del proceso de búsqueda de la PQB, así como información susceptible a petición de las personas que participaron en el proceso y teniendo en cuenta las condiciones de seguridad propias de la familia, evitando aumentar los riesgos en su seguridad y bienestar.
Por otra parte la UBPD entregó a familiares quienes solicitaron información sobre el proceso de búsqueda, 52 respuestas a través de la oficina de servicio al ciudadano
Con base en lo anterior la meta se cumple con la entrega de 55 informes a los familiares sobre el proceso de búsqueda. </t>
  </si>
  <si>
    <t>El reporte presentado del avance en el primer trimestre da cuenta de 55 informes presentados asÍ: 2 Informes de lo acaecido correspondientes a entregas dignas, 1 informe de lo acaecido correspondiente a reencuentros y 52 informes de avance de la búsqueda como respuesta a requerimientos de información de solicitudes de búsqueda inscritas en la UBPD.
Los informes presentados posicionan el avance del indicador en estado óptimo, con un cumplimiento total de la proyección para el periodo (100% de cumplimiento), 16,8% acumulado, sin embargo, se presentan obervaciones respecto a: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gestionar la aprobación del formato de informe de lo acaecido, dentro del procedimiento mencionado, 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t>
  </si>
  <si>
    <t>2. Realizar seguimiento periódico de la entrega de los informes a familiares, incluidos los informes forenses</t>
  </si>
  <si>
    <t>Actividad proyectada para iniciar reporte en el tercer trimestre</t>
  </si>
  <si>
    <t>1. Diseñar la ruta de fortalecimiento de la estrategia de participación, incorporando resultados de la caracterización de los grupos de interés</t>
  </si>
  <si>
    <t>Esta actividad iniciará su ejecución en el mes de abril y será reportada en el segundo trimestre</t>
  </si>
  <si>
    <t>Esta actividad iniciará su ejecución en el mes de abril y será reportada en el segundo trimestre por el responsable</t>
  </si>
  <si>
    <t>2. Implementar la ruta de fortalecimiento de la estrategia de participación incorporando resultados de la caracterización de los grupos de interés</t>
  </si>
  <si>
    <t>Esta actividad iniciará su ejecución en el mes de agosto y será reportada en el tercer trimestre</t>
  </si>
  <si>
    <t>1. Diseñar una estrategia de construcción participativa y retroalimentación de los planes regionales de búsqueda -PRB y planes operativos -PO, incorporando enfoques diferenciales, étnicos y de género (tomar como referencia la metodología de Círculo de Saberes para la construcción participativa de los PO)</t>
  </si>
  <si>
    <t>Grupos Internos de Trabajo Territorial, Dirección Técnica de Información, Planeación y Localización para la Búsqueda, Dirección Técnica de Prospección, Recuperación e Identificación, Oficina de Gestión del Conocimiento</t>
  </si>
  <si>
    <t>Como parte de la labor que desempeña la Dirección Técnica de Participación, Contacto con las Víctimas y Enfoques Diferenciales, está el diseño de estrategias encaminadas a garantizar el derecho a la participación de las personas que buscan y en ese sentido, fortalecer el equipo humano de la entidad en todo lo relacionado con la participación. En ese sentido y teniendo en cuenta el trabajo que viene realizando la UBPD alrededor de los Planes Regionales de Búsqueda, se aprobó la estrategia de participación en el mes de febrero la “Estrategia de participación e incorporación de los enfoques diferenciales, étnicos y de género, en la búsqueda de las personas dadas por desaparecidas en el contexto y en razón del conflicto armado”, la cual incorpora las orientaciones frente a la participación de las personas y organizaciones en la construcción, implementación, seguimiento y evaluación de los Planes Regionales de Búsqueda, brindando las orientaciones pertinentes en esta materia.
 A partir de esta estrategia se están generando unos diálogos al interior de la entidad para fortalecerla y que responda a todos los retos que implica la búsqueda humanitaria y extrajudicial y complejidades en los territorios donde se viene realizando.
 Para el cumplimiento de esta actividad se realizará un documento de orientaciones, que recoja todos los elementos alrededor de la participación en el marco de los planes regionales de búsqueda.</t>
  </si>
  <si>
    <t>De acuerdo con el reporte, para desarrollar una estrategia en consecuencia con los PRB y PO de los PRB, era necesario primero tener una una estrategia de participación aprobada, que permitiera posteriormente incluir la retroalimentación en todos los instrumentos de planeación de la búsqueda. En ese sentido, se verifica que para el primer trimestre se aprobó la "Estrategia de participación e incorporación de los enfoques diferenciales, étnicos y de género, en la búsqueda de las personas dadas por desaparecidas en el contexto y en razón del conflicto armado" y que en el siguiente trimestre, se avanzará en la conformación de un documento con orientaciones que recoja todos los elementos alrededor de la participación en el marco de los planes regionales de búsqueda. Tanto la estrategia aprobada y el plan de trabajo anexado, dan cuenta de ello.</t>
  </si>
  <si>
    <t>2. Desarrollar e implementar la estrategia para la construcción participativa de los planes operativos - PO incorporando enfoques diferenciales, étnicos y de género</t>
  </si>
  <si>
    <t>Subdirección Análisis, Planeación y Localización para la Búsqueda, Dirección Técnica de Participación, Contacto con las Víctimas y Enfoques Diferenciales, Oficina de Gestión del Conocimiento</t>
  </si>
  <si>
    <t xml:space="preserve">La Subdirección General Técnica y Territorial se encuentra articulando con la Dirección de Participación la realización de una mesa de trabajo con las áreas implicadas para la construcción de una metodología de medición de la participación en el marco de un plan regional y un Plan Operativo, de acuerdo a los lineamientos y orientaciones de la Dirección de Participación. </t>
  </si>
  <si>
    <t>Se observa como soporte del reporte de avance el correo donde se convoca desde la SGTT a la Dirección Técnica de Participación para poder estructurar y definir la metodología de medición de la participación, realizada el 31 de marzo.
Se plantea una alerta a las dependencias responsables de la actividad para iniciar dicho trabajo conjunto lo antes posible, pues aunque tiene de plazo todo el año para su realización, es un trabajo extenso que requiere desarrollarse con amplio tiempo.</t>
  </si>
  <si>
    <t>3. Vincular a las comunidades y pueblos étnicos en las estrategias de participación de los planes regionales de búsqueda -PRB</t>
  </si>
  <si>
    <t>En el marco del trabajo que viene haciendo la UBPD para vincular a las comunidades y pueblos indígenas en los planes regionales de búsqueda, se han desarrollado las siguientes acciones:
 *reuniones virtuales con el CRIDEC, el 19 de enero, 7 de febrero, 11 y 22 de marzo con las autoridades del Consejo Regional Indígena de Caldas, resguardos indígenas de Cañamomo Lomaprieta y San Lorenzo, organizaciones acompañantes-MOVICE y EQUITAS, Defensoría del pueblo y JEP, para continuar definiendo y preparando la realización de toma de muestras de familiares que buscan pertenecientes a pueblos indígenas. Se acordó la realización de la toma de muestras en la última semana de mayo de y primera de junio de 2023.
 *Se realizó prórroga al CONVENIO 241 con OPIAC hasta el 16 de febrero de 2023, para garantizar la realización de las actividades relacionadas con la formulación de los siguientes cuatro (4) Planes Operativos Indígenas Regionales de Búsqueda, priorizados en el Órgano de Interlocución y Coordinación con el Movimiento Indígena, estos son: i) Plan Regional de Búsqueda Pacífico Nariñense, ii) Plan Regional de Búsqueda Sur de Nariño y Frontera, iii) Plan Regional de Búsqueda Bajo Putumayo y iv) Plan Regional de Búsqueda Norte del Cesar y Sur de la Guajira”</t>
  </si>
  <si>
    <t>Como parte de la incorporación de los enfoques diferenciales en la búsqueda, se vuelve menester la participación de las comunidades y pueblos étnicos. En ese sentido, las reuniones adelantadas con algunas organizaciones que representan a estas comunidades y el convenio, muestran un avance significativo en este trimestre. No obstante, no se subieron documentos que den cuenta de esas dos acciones detalladas. Se solicita anexar dichos documentos de tal forma que se pueda validar el avance presentado.</t>
  </si>
  <si>
    <t>4. Vincular a las organizaciones, colectivos, movimientos y plataformas en las estrategias de participación de los planes regionales de búsqueda - PRB</t>
  </si>
  <si>
    <t>En el primer trimestre de 2023 se reporta un avance en la participación de 29 organizaciones, colectivos, movimientos, plataformas y comunidades en procesos de búsqueda. De las 29 organizaciones reportadas en el primer trimestre, 8 son Juntas de Acción Comunal y las comunidades de sus veredas, 2 resguardos y 2 organizaciones de comunidades indígenas y 16 organizaciones 
 Las acciones más relevantes en el marco de este relacionamiento tienen que ver con la planeación de la red de apoyo 2023, actividades de socialización del mandato de la UBPD, acompañamiento de acciones humanitarias de búsqueda y construcción de planes regionales de búsqueda.</t>
  </si>
  <si>
    <t>Se valida los documentos anexados, listados de asistencia y archivos excel con la participación de las 29 organizaciones, colectivos, movimientos, plataformas y comunidades en procesos de búsqueda que reportaron. Si bien este es un avance respecto a las actividades que realiza las Dirección de Participación, es necesario que siempre se escriba en estos reportes cómo es que estos avances aportan al cumplimiento del indicador, en especial a los procesos de construcción y retroalimentación de los planes de búsqueda.</t>
  </si>
  <si>
    <t>5. Construir la ruta de participación para las mujeres indígenas</t>
  </si>
  <si>
    <t>Grupos Internos de Trabajo Territorial, Dirección Técnica de Información, Planeación y Localización para la Búsqueda y Dirección Técnica de Prospección, Recuperación e Identificación</t>
  </si>
  <si>
    <t>Esta actividad iniciará su ejecución en el mes de abril y será reportada por el responsable en el segundo trimestre del año</t>
  </si>
  <si>
    <t>6. Implementar convenios y planes de trabajo con organizaciones, colectivos, movimientos, plataformas, para su fortalecimiento y participación, en el marco de la estrategia de red de apoyo y el trabajo con organizaciones étnicas</t>
  </si>
  <si>
    <t>En el marco de la estrategia red de apoyo la UBPD durante el primer trimestre avanzó en la planeación de los convenios a celebrar en la vigencia 2023 con las organizaciones que harán parte de la red de apoyo. En las labores de planeación se han definido cuales seran las apuestas de la estrategia en 2023 y los productos que se requieren como resultado de estos convenios. Se espera que en el segundo trimestre se comiencen a firmar los convenios con las organizaciones.</t>
  </si>
  <si>
    <t>Se entiende que el proceso para llevar a cabo los convenios y planes de trabajo con organizaciones, colectivos, movimientos y plataformas en el marco de la estrategia de red de apoyo, requiere una etapa de alistamiento o preparación. Si bien se reportan las labores de planeación para lograr más adelante los convenios, no hay soportes sobre esa planeación. Es menester que se adjunten los soportes de esa actividad. En caso contrario, hacer mención a la ausencia de soportes en la acción y explicar que en segundo trimestre se tendrán.</t>
  </si>
  <si>
    <t>7. Brindar orientación y apoyo a los grupos internos de trabajo territorial en el relacionamiento con comunidades y pueblos étnicos (Protocolos de Coordinación y Relacionamiento con comunidades étnicas) y con las organizaciones que abordan enfoques diferenciales y de género</t>
  </si>
  <si>
    <t>Durante el primer trimestre se han desarrollado actividades de asesoría a los Grupos Internos de Trabajo Territorial por parte del Grupo Interno de Trabajo de Asuntos Étnicos, principalmente en los siguientes casos: 
 GITT de Tumaco 7 de febrero: reunión para brindar orientaciones técnicas en el relacionamiento con el resguardo indígena del Porvenir. Poyo en construcción de respuesta a oficio enviado por las autoridades de este resguardo.
 GITT de CHOCO acompañamiento en realización de entrevistas a enlaces étnicos en el marco del PRB Alto y Medio Atrato.
 Orientaciones técnicas y metodológicas para el diálogo con la organización ASOKATIOS y con autoridades del resguardo Alto Tahami. Así como al trabajo que se viene realizando en el marco de los autos 180 de 2020 y 050 de 2022 relacionados con el territorio étnico de OPAGADO DOGUADO 
 GITT de APARTADO Orientaciones técnicas y metodológicas frente al trabajo que el GITT viene realizando con la OIA y frente a una acción humanitaria de localización que realizara en territorio indígena.
 GITT Barranquilla: asesoría en temas étnicos para el abordaje y gestión del caso de Canal del Dique 
 GITT Popayán: Acompañamiento en el trabajo que se viene desarrollando con el CRIC</t>
  </si>
  <si>
    <t>Los avances presentados dan cuenta de la orientación y apoyo de los grupos internos de trabajo territorial respecto a los protocolos de coordinación con las personas que buscan y que hacen parte de la aplicación de los enfoques diferenciales y de género por parte de la UBDP.  Sin embargo, las acciones documentadas por los grupos internos de trabajo territorial no tienen actas o documentos que soporten el avance. Se solicita adjuntar los documentos que dan cuenta de esas acciones.</t>
  </si>
  <si>
    <t>8. Construir planes operativos étnicos para los planes regionales de búsqueda - PRB donde se identifique su pertinencia</t>
  </si>
  <si>
    <t>Durante el primer trimestre de 2023 se realizó prórroga al CONVENIO 241 con OPIAC hasta el 16 de febrero de 2023, para garantizar la realización de las actividades relacionadas con la formulación de los siguientes cuatro (4) Planes Operativos Indígenas Regionales de Búsqueda, priorizados en el Órgano de Interlocución y Coordinación con el Movimiento Indígena, estos son: i) Plan Regional de Búsqueda Pacífico Nariñense, ii) Plan Regional de Búsqueda Sur de Nariño y Frontera, iii) Plan Regional de Búsqueda Bajo Putumayo y iv) Plan Regional de Búsqueda Norte del Cesar y Sur de la Guajira”. Además, se encuentra en el proceso de concertación del convenio con CRIC para trabajar en el plan regional de búsqueda de los territorios del Cauca vinculadas a esta organización.</t>
  </si>
  <si>
    <t>Los avances presentados dan cuenta de las acciones adelantadas para la construcción de los planes operativos étnicos, a través de la prórroga del convenio 241 con la OPIAC. No obstante, no se anexan los soportes de ese convenio con OPIAC. Se solicita anexar para verificar el avance definitivo de esta acción.</t>
  </si>
  <si>
    <t>9. Formalizar y hacer seguimiento a la implementación de las líneas de investigación en cada plan regional de búsqueda -PRB</t>
  </si>
  <si>
    <t>Se hizo una primera revisión preliminar de los planes operativos de los GITT</t>
  </si>
  <si>
    <t>El avance reportado no permite conocer la gestión frente a la formalización y seguimiento de las líneas de investigación que deben estar incorporadas en el proceso de formulación de un PRB. Por lo tanto, en próximos reportes se debe realizar una descripción más completa informando la manera como se ha llevado a cabo la actividad y cómo se garantiza el cumplimiento de los criterios mínimos definidos para la aprobación de un PRB entre los cuales se encuentran las líneas de investigación. 
Asimismo, el soporte que se adjunta comprende un listado de acciones de los planes operativos pero no queda claro la intención de dicho listado. Es decir, si corresponde a los aspectos observados en los planes operativos de PRB revisados, o si son los aspectos que debería comprender un plan operativo de PRB, entre otros.</t>
  </si>
  <si>
    <t>10. Elaborar los informes narrativos</t>
  </si>
  <si>
    <t>Subdirección Análisis, Planeación y Localización para la Búsqueda - Grupos Internos de Trabajo Territorial</t>
  </si>
  <si>
    <t>Subdirección General Técnica y Territorial, Dirección Técnica de Información, Planeación y Localización para la Búsqueda, Dirección Técnica de Prospección, Recuperación e Identificación, Dirección Técnica de Información, Planeación y Localización para la Búsqueda</t>
  </si>
  <si>
    <t>Se revisaron y retroalimentaron 13 informes narrativos, los cuales una vez ajustados, se remitieron a la DTPRI</t>
  </si>
  <si>
    <t>De acuerdo con las definiciones del procedimiento "Investigación humanitaria y extrajudicial para la búsqueda",  el informe narrativo es el documento en donde se compilan las hipótesis de localización, identidad y lo acaecido. Su construcción constituye el paso inicial para los trámites de acceso a lugar y las acciones de localización de
persona encontrada con vida.  Los informes narrativos son parte de la evidencia de la implementación de las líneas de investigación y deben realizarse como parte del proceso de búsqueda de personas dadas por desaparecidas. 
En el reporte se hace referencia a un total de 13 informes narrativos revisados, retroalimentados y ajustados, sin embargo, no se da mayor información al respecto de dichos ajustes ni del paso a seguir una vez remitidos a la DTPRI. Se sugiere en próximos reportes se presente una descripción más contextualizada e integral. Asimismo, se indique si la cantidad de informes narrativos producidos es la esperada y por qué.</t>
  </si>
  <si>
    <t xml:space="preserve">1. Definir lineamientos de enfoque psicosocial en la ruta de búsqueda que realiza la UBPD </t>
  </si>
  <si>
    <t>En el marco de las competencias de la UBPD, se ha venido realizando el fortalecimiento del equipo humano de la UBPD en temas psicosociales, sin embargo, esta labor requiere mayores esfuerzos y en esa medida en 2023, el plan de acción refleja la apuesta de la entidad. Respecto a esta actividad la Dirección Técnica de Participación ha venido liderando un ejercicio de construcción de unos lineamientos de enfoque psicosocial, que ha contado con la participación de Grupos de Trabajo Territoriales y otras áreas del nivel central, como la subdirección de gestión humana, con el fin de consolidar los lineamientos más pertinentes y cualificados posibles, para toda la entidad.
 En ese sentido durante el primer trimestre de 2023 se realizó una retroalimentación del documento de lineamientos por parte de servidores y servidoras del nivel central y se espera realizar estas jornadas con GITT en el segundo trimestre para consolidar el documento en el mes de junio.</t>
  </si>
  <si>
    <t>Teniendo en cuenta los avances presentados este trimestre por la Subdirección de Gestión Humana para el avance del indicador relacionado con esta actividad, es muy importante que la Dirección de Participación se coordine con esa subdirección, para entregar un reporte consecuente y consistente. En todo caso, el avance cualitativo de la actividad da cuenta de lo logrado sobre los lineamiento de enfoque psicosocial y el documento borrador anexado da cuenta de lo reportado.</t>
  </si>
  <si>
    <t xml:space="preserve">2. Socializar lineamientos de enfoque psicosocial al personal de la UBPD </t>
  </si>
  <si>
    <t>Esta actividad iniciará su ejecución en el mes de julio y será reportada en el tercer trimestre por parte del responsable.</t>
  </si>
  <si>
    <t>3. Implementar plan de trabajo acordado con el Comité Internacional de la Cruz Roja - CICR en lo relacionado con el apoyo psicosocial, y definir los alcances de la implementación en territorio</t>
  </si>
  <si>
    <t>Subdirección General Técnica y Territorial, Oficina de Gestión del Conocimiento</t>
  </si>
  <si>
    <t>Esta actividad no registra avances en el primer trimestre de 2023 debido a que se está definiendo cuáles serían los alcances de las líneas de trabajo con el CICR para 2023, en consonancia con los procesos de planeación de la UBPD y el CICR para la vigencia 2023.</t>
  </si>
  <si>
    <t>Dada la importancia de complementar el trabajo logrado hasta la fecha respecto a la atención psicosocial de los servidores y servidoras de la UBPD, se hace necesario avanzar lo más pronto posible en la formulación e implementación del plan de trabajo con el Comité Internacional de la Cruz Roja - CICR. Si bien, la fecha de finalización es hasta el final de año, se exhorta a avanzar lo más pronto en esta actividad. Por último, es necesario que se revise en conjunto con la subdirección de gestión humana cómo el ajuste que se va proponer al indicador afectaría el cumplimiento de esta actividad.</t>
  </si>
  <si>
    <t>Indicador 20. Datos en gobierno de datos (Sistema de Información Misional -SIM en uso, tableros de indicadores asociados a la búsqueda) y modelo de analítica de datos implementado</t>
  </si>
  <si>
    <t>1. Fortalecer el Gobierno de Datos y el Sistema de Información Misional (Busquemos)</t>
  </si>
  <si>
    <t>Oficina de Tecnologías de Información y Comunicaciones, Oficial de Seguridad de la Información</t>
  </si>
  <si>
    <t xml:space="preserve">Se identifican los procedimientos para gobierno de datos, los cuales corresponden a 7 documentos y se realiza el afinamiento de los mismos para su efectividad y posterior inclusión en el Sistema Integrado de Gestión de la UBPD. </t>
  </si>
  <si>
    <t>Se evidencia la gestión realizada para la identificación de procedimientos del gobierno de datos que son insumo para su operativización. 
En coherencia con el reporte de avance del indicador No. 20, se destacan las acciones tomadas frente a las dificultades en el almacenamiento de los procedimientos y formatos que habían sido documentados para el gobierno de datos en el marco de la consultoría 229-2021.</t>
  </si>
  <si>
    <t>2. Implementar la capacidad tecnológica para realizar ejercicios de inteligencia de negocios</t>
  </si>
  <si>
    <t>La entidad solicitó el desarrollo de los tableros con 8 dashboard, se procedió a solicitar la información en la cual la entidad nos confirmó las bases de datos para la realizar la creación de 3 dashboard totalmente funcionales e interactivos los cuales son: Solicitud PDD, Universo PDD, Participación de entregas dignas.</t>
  </si>
  <si>
    <t>El avance hace referencia a la confirmación de las bases de datos requeridas para el desarrollo de dashboard asociados con solicitudes de búsqueda, universo de personas dadas por desaparecidas y participación de entregas dignas, como insumo para la realización de ejercicios de inteligencia de negocios. Sin embargo, hace falta aclarar cuales son los pasos a seguir frente a este desarrollo. Adicionalmente, es importante aclarar cuales son los 8 dashboard solicitados por la UBPD.</t>
  </si>
  <si>
    <t xml:space="preserve">3. Implementar un modelo de analítica avanzada que responda a las necesidades de información </t>
  </si>
  <si>
    <t>4. Implementar herramientas del sistema de información misional, que permitan el acceso público de información a las familias con base en las necesidades de acceso y consulta de la información de las personas y organizaciones que buscan</t>
  </si>
  <si>
    <t>5. Realizar seguimiento al ecosistema tecnológico misional y determinar el estado de avance</t>
  </si>
  <si>
    <t>Oficina de Control Interno</t>
  </si>
  <si>
    <t xml:space="preserve"> Dirección General, Subdirección General Técnica y Territorial, Dirección Técnica de Información, Planeación y Localización para la Búsqueda, Subdirección de Información para la Búsqueda, Oficina de Tecnologías de Información y Comunicaciones</t>
  </si>
  <si>
    <r>
      <rPr>
        <rFont val="Arial Narrow"/>
        <color rgb="FF000000"/>
        <sz val="11.0"/>
      </rPr>
      <t xml:space="preserve">De acuerdo con el Plan Anual de Auditorías y Seguimientos PAAS 2023, se dio inicio al seguimiento 01 de marzo de 2023 y este fue comunicado por la OCI a través de correo electrónico el 21 de febrero de 2022 a la Oficina de Tecnologías de la Información y las Comunicaciones OTIC, Subdirección de Gestión de la Información para la Búsqueda SGIB y a la Dirección Técnica de Información Planeación y Localización para la Búsqueda DTIPLB;  posteriormente, el 09 de marzo de 2023, la OCI realizó la primera solicitud de información a la OTIC, SGIB y a la DTIPLB; el 14 de marzo de 2023, la OCI realizó solicitud de información a la Secretaria General y al Grupo Interno de Gestión Contractual GITGC; el 27 de marzo de 2023, la OCI realizó la segunda solicitud de información a la OTIC, SGIB y a la DTIPLB.
En lo que respecta a las respuestas a las solicitudes de información, la OTIC, SGIB y la DTIPLB dieron respuesta el 24 de marzo de 2023, atendiendo el primer requerimiento de información; por otro lado, la Secretaria General y el GITGC dieron respuesta el 17 de marzo de 2023; En el siguiente link, se encuentran los soportes que evidencian lo anterior: 
</t>
    </r>
    <r>
      <rPr>
        <rFont val="Arial Narrow"/>
        <color rgb="FF1155CC"/>
        <sz val="11.0"/>
        <u/>
      </rPr>
      <t>https://drive.google.com/drive/folders/14EUXRcATWX_LlLuRLr0omqZvCKZRO_DK</t>
    </r>
    <r>
      <rPr>
        <rFont val="Arial Narrow"/>
        <color rgb="FF000000"/>
        <sz val="11.0"/>
      </rPr>
      <t xml:space="preserve">
Finalmente, con la información remitida, se procederá a efectuar el análisis de la misma, y el resultado de dicho seguimiento se cumplirá en la fecha límite contemplada en el PAAS 2023 y que corresponde al 28 de abril de 2023.</t>
    </r>
  </si>
  <si>
    <t>El avance hace referencia al inicio del seguimiento al ecosistema tecnológico misional como parte del Plan Anual de Auditorías y Seguimientos 2023 establecido por la Oficina de Control Interno. Se adjunta evidencias de las comunicaciones por correo electrónico que anuncian el inicio de la auditoría y todas las solicitudes de información que se han realizado.</t>
  </si>
  <si>
    <t>6. Realizar seguimiento al desarrollo del Modelo de Gestión de la Información - Busquemos</t>
  </si>
  <si>
    <t xml:space="preserve"> Dirección General, Subdirección General Técnica y Territorial, Dirección Técnica de Información, Planeación y Localización para la Búsqueda, Subdirección de Información para la Búsqueda</t>
  </si>
  <si>
    <t>La actividad inicia en el tercer trimestre.</t>
  </si>
  <si>
    <t>Indicador 21. Mecanismo de monitoreo y seguimiento del cumplimiento de la política seguridad de la información implementado</t>
  </si>
  <si>
    <t>1. Actualizar, desarrollar e implementar el plan de trabajo de seguridad de la información</t>
  </si>
  <si>
    <t xml:space="preserve">Se realizó el proceso de actualización del plan de trabajo del Sistema de Seguridad de la Información para la vigencia 2023 con la articulación con la OTIC, la Subdirección de Gestión de Información, Grupo Interno de Trabajo de Gestión Documental, Secretaría General. Evidencia: https://docs.google.com/spreadsheets/d/1-OS2Mccnpv2MjTS7cZ30sRwVB_9pnU-W?rtpof=true&amp;authuser=dramirezp%40ubpdbusquedadesaparecidos.co&amp;usp=drive_fs </t>
  </si>
  <si>
    <t xml:space="preserve">El avance es consecuente con el objetivo del indicador y la actividad programada. Se observa que para el primer trimestre se llevó a cabo la primera tarde de actualización del plan de trabajo del Sistema de Seguridad de la Información para la vigencia 2023. Es necesario en todo caso dar acceso o enviar el /los documentos que evidencian esa actualización con dependencias señaladas.
</t>
  </si>
  <si>
    <t>2. Monitorear el plan de trabajo de seguridad de la información</t>
  </si>
  <si>
    <t>Todas las dependencias, Comité Seguridad de la Información, Oficina de Control Interno</t>
  </si>
  <si>
    <t xml:space="preserve">Se construyó el autodiagnóstico utilizando como marco de referencia la ISO 27001:2022,para la medición de implementación del modelo de seguridad de la información de acuerdo a los controles de seguridad definidos para la protección de la información de la UBPD. Evidencia: https://docs.google.com/spreadsheets/d/1oiNi2zkeFrNCtFd40brH7OM7UN7HJGjn/edit?usp=share_link&amp;ouid=108918598649024510679&amp;rtpof=true&amp;sd=true  </t>
  </si>
  <si>
    <t xml:space="preserve">Por la descripción del indicador 21 se sabe que el instrumento que permite el monitoreo y seguimiento de la política seguridad de la información, es el autodiagnóstico el cual  programa  los controles del modelo de seguridad de la información. Por tanto la construcción de este, resulta importante como avance para la actividad de monitorear el plan de trabajo de seguridad de la información. En todo caso, y conforme a lo trazado en el indicador, se espera saber los avances y resultados de estos monitoreos en el primer semestre de 2023, Por último, es importante verificar los documentos del enlace reportado, para comprobar el avance descrito.
</t>
  </si>
  <si>
    <t>Respuesta 12. Garantizar el soporte al desarrollo de la misión de la UBPD, mediante la articulación organizacional, el cuidado y bienestar de los servidores, el uso eficiente de los recursos (financieros,</t>
  </si>
  <si>
    <t>1. Elaborar la política institucional de género, que incorpore la prevención de violencias basadas en género</t>
  </si>
  <si>
    <t>Esta actividad fue definida para 2023 como reflejo de la apuesta institucional por fortalecer a la UBPD en la incorporación del enfoque de género en todas las actividades que desarrolla en el marco de su mandato, además de reconocer y actuar en el cumplimiento a los tratados en Derechos Humanos, específicamente con respecto a los derechos de las mujeres y personas LGBTIQ+, esto implica desarrollar acciones y medidas progresivas que garanticen los derechos de las mujeres a una vida libre de violencias y de discriminación, asimismo que promuevan la equidad.
 En este sentido, la UBPD toma la determinación en el mes de febrero de 2023, de adoptar la siguiente política interna de género por medio de la cual la entidad deja plasmado el compromiso de la entidad en implementar acciones, estrategias y programas encaminadas a: (i) avanzar en el cierre de las brechas de género; (ii) materializar la igualdad entre hombres y mujeres; (iii) Aportar a la transformación de patrones socioculturales de conducta de hombres y mujeres para contrarrestar prejuicios y costumbres que se basan en estereotipos de género; (iv) Desarrollar políticas de prevención, sanción y eliminación de la violencia contra las mujeres. (v) Cumplir con la misionalidad de la entidad incorporando el enfoque de género y avanzando en la garantía de derechos para las mujeres y personas LGBTIQ+.
 A partir del segundo trimestre, el Grupo Interno de Trabajo Territorial realizará jornadas de socialización con los Grupos Internos de Trabajo Territorial y con las dependencias del nivel central de la entidad, donde se espera ampliar el diálogo alrededor de las estrategias de la política y revisar conjuntamente cómo se operativiza la política en la cotidianidad y en las acciones que adelanta la UBPD.</t>
  </si>
  <si>
    <t>De acuerdo con los reportes cuantitativos y cualitativos se da cumplimiento al primer hito planteado en este indicador y acción, a saber construcción y aprobación de la política de género de la UBPD. En ese sentido el indicador y la acción quedan en un nivel de cumplimiento óptimo, teniendo en cuenta que se documentó tanto el proceso de formulación y aprobación, como los objetivos de la política de género. Así mismo, los  soportes dan cuenta tanto de la formulación de esta política como de su socialización. Se espera que el trabajo preparatorio con las Grupos Internos de Trabajo Territorial y las dependencias del nivel central, permita dar cumplimiento en el segundo trimestre al hito de implementación del plan de trabajo de la política y su respectiva socialización.</t>
  </si>
  <si>
    <t>2. Implementar y socializar la política institucional de género, que incorpore la prevención de violencias basadas en género</t>
  </si>
  <si>
    <t>Subdirección de Gestión Humana, Oficina Asesora de Comunicaciones y Pedagogía</t>
  </si>
  <si>
    <t>Esta actividad está planteada para desarrollarla en el cuarto trimestre del año</t>
  </si>
  <si>
    <t>Esta actividad está planteada para desarrollarla en el cuarto trimestre del año por el responsable</t>
  </si>
  <si>
    <t>1. Realizar las actividades de cada vigencia, incluidas en el Programa de Gestión Documental (PGD)</t>
  </si>
  <si>
    <t>Grupo Interno de Trabajo de Gestión Documental</t>
  </si>
  <si>
    <t>1. El Manual del Sistema Integrado de Conservación Documental de la UBPD fue aprobado por el Comité de Gestión el día 15 de marzo de 2023, por lo cual fue publicado en el Sistema Integrado de Gestión con el código GDO-MN-002_V1 y se puede consultar en el siguiente enlace: https://drive.google.com/drive/folders/1SZ8ykww2oYro5DdZCPvW8-9-BPv2sL49.
 1.2. Se elaboró el proyecto de Resolución de Adopción del Manual SIC, la cual fue enviada a la Oficina Asesora Jurídica para la respectiva revisión. 
 1.3. Para el Plan de Conservación del Manual del Sistema Integrado de Conservación, se adelantaron las siguientes actividades: 
 a) Programa de Capacitación y sensibilización:
 -Se realizó la capacitación del Manual del Sistema Integrado de Conservación Documental a los servidores(as) y contratistas de la UBPD. 
 -Se inició capacitación al personal de servicios generales de los pisos 6 y 7 en el tema de limpieza de áreas y documentos para los archivos de gestión de la SGH y SGIB, teniendo en cuenta la necesidad que presentaban debido a la acumulación de polvo en el archivador, como evidencias se presenta el acta de la capacitación y los registros de asistencia, en el marco de los programas de capacitación y saneamiento ambiental
 -Se elaboró pieza comunicativa en el marco del del Manual del Sistema Integrado de Conservación Documental de la UBPD y de la capacitación del día 31 de marzo de 2023, la cual fue difundida por medio de correo electrónico institucional el día 30 de marzo de 2023. 
 b) Programa de Monitoreo y Control de Condiciones Ambientales:
 -Se elaboró la “Ficha técnica para cotizar bienes y/o servicios”, para el proceso de adquisición de los medidores de humedad, temperatura, iluminación y rayos UV, así como ventilador y deshumidificador para el control de condiciones ambientales.
 1.4. Para el Plan de Preservación Digital a Largo Plazo del Manual del Sistema Integrado de Conservación, se adelantaron las siguientes actividades:
 a) Atendiendo el cronograma de implementación, se realizó la aplicación de la herramienta modelo de madurez de capacidad de preservación digital, a través de mesa de trabajo con el Grupo Interno de Trabajo de Gestión Documental, seguridad digital y la Oficina de las Tecnologías de la Información y Comunicaciones, donde se evaluaron 16 categorías. A partir de esta evaluación es posible generar una hoja de ruta a través de la definición de estrategias que minimicen los riesgos de acceso y obsolescencia de los documentos electrónicos de archivo.
 2. Para la elaboración de las Tablas de Control de Acceso, se realizaron las siguientes actividades:
 Se inició con la elaboración del documento "Tablas de Control de Acceso" en donde se estableció el objetivo general del documento, el alcance, definiciones, normatividad y el desarrollo en donde también se estructuró la matriz de tabla de control de acceso donde se establece por serie documental y los campos asociados a los permisos sobre los documentos. Como evidencia, se adjunta el documento "Tablas de Control de Acceso" y el formato de Tabla de Control de Acceso de la UBPD en versión preliminar.</t>
  </si>
  <si>
    <t>El reporte es detallado y consistente con lo dicho en el reporte cualitativo del indicador 23. Todas las actividades relacionadas cuentan con sus respectivos soportes. Se invita a seguir cumpliendo las actividades proyectadas en el Programa de Gestión Documental para el fortalecimiento de la UBDP y sus servidores/as, en esta materia.</t>
  </si>
  <si>
    <t>2. Diseñar la estrategia de etiquetado de la información física y digital e iniciar su implementación</t>
  </si>
  <si>
    <t>Oficial de seguridad de la información - Oficina de Tecnologías de Información y Comunicaciones</t>
  </si>
  <si>
    <t>1. Se configuró la clasificación de la información (pública, Pública Clasificada y Pública Reservada) en el SGDEA-SIDOBU.
 2. Se elaboró pieza comunicativa por parte del GITGD con el apoyo del oficial de seguridad, relacionada con la clasificación de la información y la cual fue remitida el día 16 de marzo de 2023 por medio de correo electrónico a la Oficina Asesora de Comunicaciones y Pedagogía, se realizaron los ajustes pertinentes y por ende fue aprobada el día 31 de marzo de 2023.1</t>
  </si>
  <si>
    <t>El reporte muestra un avance adecuado de la actividad, que en este caso es bastante específica para el logro del indicador. Por tanto, la configuración de la clasificación de la información (pública, Pública Clasificada y Pública Reservada) en el SGDEA-SIDOBU, permite un avance en el diseño de la estrategia de etiquetado. Los soportes dan cuenta de las actividades relacionadas.</t>
  </si>
  <si>
    <t>3. Sensibilizar y brindar asistencia técnica relacionada con el subproceso de Gestión Documental, a las dependencias de la UBPD</t>
  </si>
  <si>
    <t>1. Durante el primer trimestre de la actual vigencia, se socializó a toda la UBPD mediante memorando No. UBPD-3-2023-002891 el día 08 de marzo de 2023, la programación de capacitaciones en materia de gestión documental para la vigencia 2023, dando cumplimiento al Plan Institucional de Capacitación. Adicionalmente, se realizaron las siguientes capacitaciones y asistencias técnicas relacionadas con el subproceso de Gestión Documental:
 Capacitación del Manual del Sistema Integrado de Conservación
 Asistencia Técnica a la Dirección Técnica Prospección Recuperación e Identificación
 Asistencia Técnica al Grupo interno de Trabajo Territorial en Bogotá
 Asistencia Técnica al Grupo interno de Trabajo Territorial en Yopal
 Asistencia Técnica al Grupo interno de Trabajo Territorial en Popayán
 Asistencia técnica para asociación de guías en el aplicativo SIDOBU Cúcuta
 Asistencia técnica para asociación de guías en el aplicativo SIDOBU Arauca</t>
  </si>
  <si>
    <t>El reporte es detallado y consistente con lo dicho en el reporte cualitativo del indicador 23. Todas las actividades relacionadas cuentan con sus respectivos soportes. Las capacitaciones programadas y realizadas, muestran claramente un avance respecto a lo planteado en el plan de acción 2023.</t>
  </si>
  <si>
    <t>4. Fortalecer la implementación de las Tablas de Retención Documental - TRD y el uso y apropiación del Sistema de Gestión Documental Electrónico de Archivo - SGDEA a través de la asistencia técnica requerida</t>
  </si>
  <si>
    <t>1. Durante el primer trimestre de 2023, se realizaron las siguientes actividades:
 - Se realizaron dos (2) sesiones de capacitaciones para contratistas que ingresaron a la entidad.
 - Se realizaron 9 asistencias técnicas y se atendieron 123 casos reportados a través la de mesa de servicio de la OTIC - UBPD
 - Programación de un despliegue (versión 8.21.3.9) de SGDEA- SIDOBU donde se procede a programar la sesión de despliegue con el proveedor y la OTIC de la UBPD, para acordar la fecha de ejecución. Posteriormente se procede a verificar y validar el funcionamiento del sistema en ambiente de producción, para lo cual se realizan pruebas de elaboración y radicación de documentos. 
 - Se detectaron 33 incidencias que fueron reportadas al proveedor del SGDEA, de la cual se despliega la solución de 9 casos.
 - Se realizaron ajustes en el SGDEA de 146 casos de novedades administrativas y 1.821 configuraciones de roles y permisos.
 NOTA: Es de aclarar que para dar paso al despliegue, durante el mes de febrero, conforme reporte de informe de actividades se procedió a realizar las pruebas correspondientes para 5 incidencias que entran en solución con la versión 8.21.3.9
 - Finalmente, se realizaron 6 mesas de trabajo con el fin de integrar el aplicativo Gestionemos con el SGDEA-SIDOBU, fortaleciendo el proceso de radicación y trámite de órdenes de pago de los contratistas activos en la UBPD.
 2. Por otra parte, durante el primer trimestre de la actual vigencia, se han realizado visitas de seguimiento a los archivos de gestión, tanto de nivel central como territorial.
 Nivel Central.
 Dirección General 02/03/2023
 Subdirección de Gestión Humana 16/03/2023
 Secretaría General 16/03/2023 y 27/03/2023
 Subdirección de Gestión de Información para la Búsqueda 28/03/2023
 Grupo Interno de Trabajo de Logistica e Inventarios y Almacén 28/03/2023
 Nivel Territorial
 Grupo Interno de Trabajo Territorial en Apartadó 03/03/2023
 Grupo Interno de Trabajo Territorial Popayán -Satélite Pasto 10/03/2023
 Grupo Interno de Trabajo Territorial en Arauca 13/03/2023
 Grupo Interno de Trabajo Territorial en Bogotá 22/03/2023
 Grupo Interno de Trabajo Territorial en Florencia 24/03/2023
 Grupo Interno de Trabajo Territorial en Sincelejo 30/03/2023</t>
  </si>
  <si>
    <t>El reporte es detallado y consistente con lo dicho en el reporte cualitativo del indicador 23. Todas las actividades relacionadas cuentan con sus respectivos soportes. Las asistencias técnicas y visitas de seguimiento a las TRD y SGDEA, muestran la atención y la implementación de actividades de control que permiten fortalecer estos dos elementos del PGD.</t>
  </si>
  <si>
    <t>1. Realizar control y seguimiento a los términos de respuesta de las PQRSD que son asignadas a las dependencias de la UBPD, mediante la elaboración de un reporte mensual de oportunidad.</t>
  </si>
  <si>
    <t>Grupo Interno de Trabajo de Servicio al Ciudadano</t>
  </si>
  <si>
    <t>Para el trimestre valorado (01/01/2023 al 31/03/2023) el Grupo Interno de Trabajo de Servicio al Ciudadano emitió 3 reportes de oportunidad a las respuestas a las peticiones, quejas, reclamos, sugerencias y denuncias -PQRSD, correspondientes a los meses de enero, febrero y marzo de 2023. Dichos reportes fueron remitidos a la Secretaría General y Subdirección Administrativa y Financiera como líderes de proceso, identificando en la gestión mensual una oportunidad del 100%.</t>
  </si>
  <si>
    <t>Los reportes realizados dan cuenta del avance obtenido tanto en el control y seguimiento, la aplicación del instrumento de medición y la sensibilización de servidores y servidoras de la UBDPD. Estas actividades hacer parte de las actividades diarias del Grupo de Servicio al Ciudadano. Este avance muestra un trabajo eficiente y cumplimiento de los mecanismos de control y seguimiento que permitieron la oportunidad de las respuestas a las PQRSD de la UBPD. Finalmente, una vez revisados los soportes entregados, se verifica que estos dan cuenta del avance presentado.</t>
  </si>
  <si>
    <t>2. Aplicar un instrumento para la medición de la percepción de las respuestas que brinda la UBPD a las PQRSD y elaborar el informe de resultados</t>
  </si>
  <si>
    <t>Frente a la actividad que hace a lusión a la aplicación de un instrumento para la medición de la percepción de las respuestas que brinda la UBPD a las PQRSD y elaborar el informe de resultados, se indica que para el trimestre valorado se realizaron las siguientes acciones: 1) la formularión de una ficha técnica que descibe los aspectos esenciales metodológicos del instrumento y su aplicación, 2) Un instrumento Web de aplicación para la medición de percepción (https://docs.google.com/forms/d/1iArTTMsCyP9xHlR7NMzVw5q1P2AQil-mzthXuPkzmv8/edit?ts=63fcd1d0), 3) la remisión vía correo electrónico del instrumento, que corresponde a 500 formularios enviados de los 1,121 proyectados. 
 En este orden de ideas se concluye que, el Grupo Interno de Trabajo de Servicio al Ciudadano se encuentra actualmente en fase de aplicación del instrumento.</t>
  </si>
  <si>
    <t>3. Sensibilizar a los/las servidores/servidoras de la UBPD en los principios de oportunidad, claridad, precisión y congruencia para la atención de las PQRSD</t>
  </si>
  <si>
    <t>Atendiendo a la ejecución de la actividad que se orienta al fortalecimiento de los/las servidores/servidoras de la UBPD en los principios de oportunidad, claridad, precisión y congruencia para la atención de las PQRSD, se indica que, para el trimestre correspondiente al 01/01/2023 - 31/03/2023, se realizaron de acuerdo con el plan de capacitación establecido tres visitas presenciales a los siguientes Grupos: Satélite de Tumaco 9-10 de febrero, Grupo Interno de Trabajo Territorial de Popayán 17 y 18 de marzo y Grupo Interno de Trabajo Territorial de Montería el 30 y 31 de marzo.</t>
  </si>
  <si>
    <t>4. Elaborar un documento cuatrimestral que presente el estado de implementación de la Política de Servicio al Ciudadano de la UBPD.</t>
  </si>
  <si>
    <t>De acuerdo a la periodicidad establecida, que corresponde a un informe cuatrimestral, el documento será suministrado en el siguiente corte trimestral del plan de acción.</t>
  </si>
  <si>
    <t>Como se comenta por el responsable de la acción, esta actividad será reportada en el siguiente trimestre.</t>
  </si>
  <si>
    <t>1. Actualizar el Plan Estratégico de Gestión Humana (Bienestar, Capacitación, Estrategia de Cuidado, Gestión del Cambio, Seguridad y Salud en el trabajo)</t>
  </si>
  <si>
    <t xml:space="preserve">Subdirección de Gestión Humana </t>
  </si>
  <si>
    <r>
      <rPr>
        <rFont val="Arial Narrow"/>
        <b/>
        <color rgb="FF000000"/>
        <sz val="11.0"/>
      </rPr>
      <t xml:space="preserve">SGH:  </t>
    </r>
    <r>
      <rPr>
        <rFont val="Arial Narrow"/>
        <color rgb="FF000000"/>
        <sz val="11.0"/>
      </rPr>
      <t xml:space="preserve">Se cuenta con un proyecto de actualización del Plan Estratégico de Talento Humano 2023-2024,  no obstante, teniendo en cuenta el cambio de administración, por indicación de la Directora General (E), se debe esperar a ser presentado a la nueva Dirección General y Subdirección de Gestión Humana para su revisión y lineamientos nuevos en caso de ser necesario. Para que de manera posterior y una vez revisados los ajustes que correspondan, se presente al Comité de Gestión. 
Soporte: versión preliminar del documento.
</t>
    </r>
    <r>
      <rPr>
        <rFont val="Arial Narrow"/>
        <b/>
        <color rgb="FF000000"/>
        <sz val="11.0"/>
      </rPr>
      <t xml:space="preserve">Equipo de Prevención y Protección: </t>
    </r>
    <r>
      <rPr>
        <rFont val="Arial Narrow"/>
        <color rgb="FF000000"/>
        <sz val="11.0"/>
      </rPr>
      <t xml:space="preserve">Desde la oficina de Prevención y Protección se gestionaron dos (2) espacios para actualizar el Plan Estratégico de Gestión Humana (Bienestar, Capacitación, Estrategia de Cuidado, Gestión del Cambio, Seguridad y Salud en el trabajo), con la participación de la SAF, DTPCVED  y la OGC. En dichos espacios se definió la estrategia y el material de apoyo para adelantar las jornadas de sensibilización al personal de aseo, cafetería y vigilancia de los diferentes GITT y el nivel nacional. En lo corrido del primer trimestre se han llevado a cabo cinco (5) espacios de sensibilización (GITT Medellín, Montería, Guaviare, Sincelejo y Popayán).   https://drive.google.com/drive/folders/1f8E96EzAm34kSwul2sbu50loEXex4q-I?usp=share_link </t>
    </r>
  </si>
  <si>
    <t>El reporte da cuenta de una actualización de Plan Estratégico de Talento Humano 2023-2024, sin embargo, se entiende que dado los cambios administrativos, fue imposible cumplir en la fecha estipulada, la actualización completa, dado que no hubo aprobación de la Dirección General. Por tanto, se exhorta, teniendo en cuenta la llegada de la nueva administración de la UBPD, programar un comité de gestión que permita la aprobación definitiva en el mes de mayo o junio de este año. Por lo demás, el soporte de la versión preliminar del plan, da cuenta del avance presentado.</t>
  </si>
  <si>
    <t>2. Realizar implementación y seguimiento del Plan Estratégico de Gestión Humana</t>
  </si>
  <si>
    <r>
      <rPr>
        <rFont val="Arial Narrow"/>
        <b/>
        <color rgb="FF000000"/>
        <sz val="11.0"/>
      </rPr>
      <t xml:space="preserve">SGH: </t>
    </r>
    <r>
      <rPr>
        <rFont val="Arial Narrow"/>
        <color rgb="FF000000"/>
        <sz val="11.0"/>
      </rPr>
      <t xml:space="preserve">Durante el primer trimestre cada uno de los procedimientos que componen el Plan Estratégico de Talento ha avanzado en acciones concretas. Se adjunta el documento en el que se presenta el avance cualitativo de cada uno. 
Soporte - https://docs.google.com/document/d/1xBAtKNZzw5BzRB2jhfFhNI5Z-a6NLRBbV7BBaYSwFjI/edit
</t>
    </r>
    <r>
      <rPr>
        <rFont val="Arial Narrow"/>
        <b/>
        <color rgb="FF000000"/>
        <sz val="11.0"/>
      </rPr>
      <t>Equipo de Prevención y Protección:</t>
    </r>
    <r>
      <rPr>
        <rFont val="Arial Narrow"/>
        <color rgb="FF000000"/>
        <sz val="11.0"/>
      </rPr>
      <t xml:space="preserve"> En el primer trimestre del presente año se llevó una (1) reunión preparatoria con la directora técnica de la DTPCED, con el objeto de concertar la estrategia de capacitaciones para 2023 respecto a la actualización de contenidos del protocolo de prevención y protección. Los espacios de fortalecimiento del conocimiento y apropiación de los lineamientos de actuación con relación a riesgos y amenazas a personas y organizaciones que buscan, aportantes de información y terceros participantes  en el marco del proceso de búsqueda fueron cinco (5), los espacios de Educación en Riesgo de Minas al nivel nacional fueron cuatro (4), los espacios de actualización de contenidos del protocolo de prevención y protección para el personal que presta servicios de transporte fueron dos (2), y por último, cinco (5) espacios de fortalecimiento de nuevos contenidos del protocolo de prevención y protección para salidas a terreno a contratistas del proyecto MPTF.  https://drive.google.com/drive/folders/1f8E96EzAm34kSwul2sbu50loEXex4q-I?usp=share_link </t>
    </r>
  </si>
  <si>
    <t>Los reportes realizados dan cuenta del avance obtenido  en la implementación del Plan Estratégico de Gestión Humana. No obstante, los soportes dan cuenta de la implementación de un plan no actualizado, pero que aún se encuentra vigente. Es por tanto necesario que se cumpla la acción 1 del indicador 25 para que finalmente la implementación quede atada a esa actualización. Finalmente, una vez revisados los soportes entregados, se verifica que estos dan cuenta del avance presentado.</t>
  </si>
  <si>
    <t>3. Formular y socializar política de violencias en el entorno laboral</t>
  </si>
  <si>
    <t>Oficina Asesora de Comunicaciones y Pedagogía - Comité de Convivencia Laboral</t>
  </si>
  <si>
    <t>Con el fin de avanzar en esta actividad, se realizó una reunión entre la Subdirección de Gestión Humana, la Oficina Asesora  de Comunicaciones y Pedagogía y algunos miembros del comité de convivencia laboral, en donde se acordó de manera conjunta realizar una solicitud de modificación a esta actividad del Plan de Acción 2023. Lo anterior, teniendo en cuenta que los miembros del Comité de Convivencia Laboral cambian en el mes de agosto y que  el actual Comité puede dejar las herramientas para la construcción de un documento pero en una versión preliminar.
Soporte: acta de reunión</t>
  </si>
  <si>
    <t>La reunión realizada y presentada, dan cuenta de la acción de la subdirección humana de buscar una solución al cumplimiento de esta acción. Se espera que los compromisos y reuniones posteriores con el comité de convivencia laboral, permita en los siguientes trimestres, formular y socializar una política contra las violencias en el entorno laboral. Respecto al soporte, este da cuenta de la reunión adelantada.</t>
  </si>
  <si>
    <t>1. Realizar las acciones de planificación y programación del plan de anual de adquisiciones vigencia 2024, de acuerdo con las necesidades institucionales, alineadas a los planes institucionales</t>
  </si>
  <si>
    <t>Secretaría General-Oficina Asesora de Planeación</t>
  </si>
  <si>
    <t>Actividad planteada para desarrollarse en el cuarto trimestre</t>
  </si>
  <si>
    <t>2. Realizar estrategias de impulso y seguimiento de cara a la ejecución del Plan Anual de Adquisiciones -PAA 2023 (mesas de impulso)</t>
  </si>
  <si>
    <t xml:space="preserve">Durante el primer trimestre la Secretaría General, a través del Grupo Interno de Trabajo de Gestión Contractual,  ha realizado 13 meses de impulso con las siguientes dependencias que ejecutan presupuesto de acuerdo con la programación del Plan Anual de Adquisiciones: Subdirección Administrativa y Financiera, Dirección Técnica de Información, Planeación y Localización para la Búsqueda, Oficina de Tecnología de la Información y las Comunicaciones, Subdirección de Gestión Humana, Dirección Técnica de Participación Contacto con las Víctimas y el Enfoque Diferencial, Dirección de Prospección, Recuperación e Identificación y Oficina de Gestión de Conocimiento. Durante las sesiones se realizó seguimiento a la programación del PAA y al estado de cada proceso contractual, generando compromisos por parte de las dependencias en caso de existir atrasos; así mismo,  se despejaron las dudas o dificultades con el apoyo y orientación del equipo de abogadxs del GITGC, en el marco de la normatividad vigente en materia contractual.
Los soportes de las mesas de impulso se pueden consultar en el siguiente enlace https://drive.google.com/drive/folders/1YtliOyFA5lPkF3mjIMClJdzqH2sb0FgA </t>
  </si>
  <si>
    <t>Esta es una actividad permanente de la secretaría general que busca darle ejecución a los recursos de la UBPD, lo cual afecta positivamente el avance del indicador 26. En ese sentido el reporte da cuenta de las actividades realizadas durante el trimestre para controlar la contratación programada en el Plan Anual de Adquisiciones 2023 y los soportes dan cuenta de ese avance.</t>
  </si>
  <si>
    <t>3. Diseñar e implementar un mecanismo de control y seguimiento a la prestación de bienes y servicios.</t>
  </si>
  <si>
    <t xml:space="preserve">La SAF tiene a cargo la prestación de bienes y servicios al interior de la UBPD, por lo cual realiza el seguimiento mediante las matrices de seguimiento, con el propósito de tener un control efectivo de las solicitudes que se reciben, estado actual de los requerimientos, entre otros.
Se adjuntan las siguientes matrices de seguimiento:
Servicios Públicos, Transporte Terrestre, Infraestructura, solicitud de eventos, Residuos biológicos. 
</t>
  </si>
  <si>
    <t>El avance da cuenta de los controles realizados a la prestación de bienes y servicios al interior de la UBPD. Los soportes adjuntos dan cuenta del seguimiento a Servicios Públicos, Transporte Terrestre, Infraestructura, solicitud de eventos y Residuos biológicos. Se espera que este seguimiento y control se mantenga para el siguiente trimestre, documentando mejor las anomalías o inconvenientes que se puedan tener.</t>
  </si>
  <si>
    <t>4. Definir, ajustar y monitorear las herramientas de planeación institucional a nivel nacional y territorial</t>
  </si>
  <si>
    <t>Oficina Asesora de Planeación</t>
  </si>
  <si>
    <t xml:space="preserve">Durante el primer trimestre la Secretaría General, a través del Grupo Interno de Trabajo de Gestión Contractual,  ha realizado 13 mesas de impulso con las siguientes dependencias que ejecutan presupuesto de acuerdo con la programación del Plan Anual de Adquisiciones: Subdirección Administrativa y Financiera, Dirección Técnica de Información, Planeación y Localización para la Búsqueda, Oficina de Tecnología de la Información y las Comunicaciones, Subdirección de Gestión Humana, Dirección Técnica de Participación Contacto con las Víctimas y el Enfoque Diferencial, Dirección de Prospección, Recuperación e Identificación y Oficina de Gestión de Conocimiento. Durante las sesiones se realizó seguimiento a la programación del PAA y al estado de cada proceso contractual, generando compromisos por parte de las dependencias en caso de existir atrasos; así mismo,  se despejaron las dudas o dificultades con el apoyo y orientación del equipo de abogadxs del GITGC, en el marco de la normatividad vigente en materia contractual.
Los soportes de las mesas de impulso se pueden consultar en el siguiente enlace https://drive.google.com/drive/folders/1YtliOyFA5lPkF3mjIMClJdzqH2sb0FgA </t>
  </si>
  <si>
    <t>Actividad de carácter permanente, que contempla la desagregación del seguimiento del plan de acción en el primer trimestre en 30 indicadores con sus respectivas actividades, para lo cual se actualizaron formatos y fichas respectivas.
Adicionalmente se presentan soportes que dan cuenta de la solicitud del seguimiento en el primer periodo, de acuerdo con el cronograma establecido.</t>
  </si>
  <si>
    <t>1. Diseñar la ruta de fortalecimiento del relacionamiento entre el nivel central y territorial incorporando resultados de la caracterización de los GITT y los resultados del modelo de relacionamiento</t>
  </si>
  <si>
    <t>Dirección Técnica de Prospección, Recuperación e Identificación, Dirección Técnica de Información, Planeación y Localización para la Búsqueda, Dirección Técnica de Participación, Contacto con las Víctimas y Enfoques Diferenciales y Oficina de Gestión del Conocimiento</t>
  </si>
  <si>
    <t>Como resultado de la caracterización de los grupos internos de trabajo cuyos resultados dejan ver un desafío en cuanto a mejorar los canales de relacionamiento, comunicación, así como dificultades en la unificación de criterios frente a la implementación de procedimientos, lineamientos u orientaciones técnicas,  entre el nivel central y los Grupos Internos de trabajo, se identificó la necesidad de implementar una ruta que permita fortalecer el trabajo armónico de los Grupos Internos de Trabajo Territorial, las Direcciones Técnicas y la Subdirección General Técnica y Territorial.
Para la construcción de las rutas se realizará un plan de trabajo que contenga las actividades a desarrollar durante la vigencia, el cual, permitirá hacerle seguimiento al cumplimiento del indicador.</t>
  </si>
  <si>
    <t>Retroalimentación Indicador 27
El avance proyectado para el indicador en el primer periodo se basaba en adelantar  reuniones con las áreas asociadas para revisar las diferentes propuestas de articulación, revisando principalmente documentos como las caracterizaciones de los grupos internos de trabajo, lo cual permite conocer el estado de avance de este proceso e iniciar la construcción del documento ruta. 
Se presenta evidencia de las reuniones y revisiones adelantadas, aun entendiendo las posibles demoras que puede ocasionar el cambio de administración que vive actualmente la Unidad, pues se deben tener algunas definiciones para continuar el trabajo.  Para el segundo periodo se espera contar con el documento elaborado.
El indicador, con el avance cuantitativo del 10% se presenta en estado óptimo para el periodo.</t>
  </si>
  <si>
    <t>2. Implementar la ruta de fortalecimiento del relacionamiento entre el nivel central y territorial incorporando resultados de la caracterización de los grupos internos de trabajo territorial -GITT y los resultados del modelo de relacionamiento</t>
  </si>
  <si>
    <t>No aplica para este trimestre</t>
  </si>
  <si>
    <t>Actividad dependiente de la anterior y proyectada para su inicio en el tercer trimestre.</t>
  </si>
  <si>
    <t xml:space="preserve">Indicador 28. Implementación del PETI de acuerdo con lo planeado en la vigencia 2023 </t>
  </si>
  <si>
    <t>1. Ejecutar las acciones conjuntas de identificación de necesidades asociadas con los proyectos a ser ejecutados.</t>
  </si>
  <si>
    <t>Secretaría General - Subdirección General Técnica y Territorial</t>
  </si>
  <si>
    <t>Para este trimestre se realizaron mesas de trabajo con los líderes de la OTIC, para la identificación de necesidades asociadas con los proyectos a ser ejecutados, destacando los siguientes: 16, 19, 24, 30, 31 y 35.</t>
  </si>
  <si>
    <t>2. Definir los Planes de Trabajo para cada proyecto que incluyan como mínimo: cronogramas de implementación, Entregables (Productos/Servicios) y Recursos Humanos y Técnicos asociados.</t>
  </si>
  <si>
    <r>
      <rPr>
        <rFont val="Arial Narrow"/>
        <color rgb="FF000000"/>
        <sz val="11.0"/>
      </rPr>
      <t xml:space="preserve">Para este trimestre se definió  los Planes de Trabajo para cada proyecto 16,19,24,30,31 y 35 cronogramas de implementación, Entregables (Productos/Servicios) y Recursos Humanos.  Estos estan creado en la herramienta Planview, de la OTIC
Evidencia: </t>
    </r>
    <r>
      <rPr>
        <rFont val="Arial Narrow"/>
        <color rgb="FF1155CC"/>
        <sz val="11.0"/>
        <u/>
      </rPr>
      <t>https://drive.google.com/drive/u/1/folders/1vEpy5yYlTXOV6wnUR6bD9ax-7sURALgR</t>
    </r>
    <r>
      <rPr>
        <rFont val="Arial Narrow"/>
        <color rgb="FF000000"/>
        <sz val="11.0"/>
      </rPr>
      <t xml:space="preserve">
</t>
    </r>
  </si>
  <si>
    <t>3. Implementar las acciones del PETI contempladas para la vigencia 2023</t>
  </si>
  <si>
    <r>
      <rPr>
        <rFont val="Arial Narrow"/>
        <color rgb="FF000000"/>
        <sz val="11.0"/>
      </rPr>
      <t xml:space="preserve">Mediante el Comité de Gestión se aprobó el Plan Estratégico de Tecnologías de la Información V2, 2021-2024.
</t>
    </r>
    <r>
      <rPr>
        <rFont val="Arial Narrow"/>
        <color rgb="FF1155CC"/>
        <sz val="11.0"/>
        <u/>
      </rPr>
      <t>https://drive.google.com/drive/u/1/folders/1Ra4gyxzb04HZ1kbNwzyBOtj7ma4Ana-I</t>
    </r>
    <r>
      <rPr>
        <rFont val="Arial Narrow"/>
        <color rgb="FF000000"/>
        <sz val="11.0"/>
      </rPr>
      <t xml:space="preserve">
</t>
    </r>
  </si>
  <si>
    <t xml:space="preserve">4. Ejecutar estrategias de seguimiento a la implementación del PETI (mesas de Trabajo con las dependencias usuarias o beneficiarias de los proyectos). </t>
  </si>
  <si>
    <r>
      <rPr>
        <rFont val="Arial Narrow"/>
        <color rgb="FF000000"/>
        <sz val="11.0"/>
      </rPr>
      <t xml:space="preserve">Durante estre trimestre, se realizarón dos campañas de sensibilizacionPETI y se inicio mesas de trabajo con la SGIB para actualizar el modelo de madurez frente al Dominio Arquitectura de Información   
</t>
    </r>
    <r>
      <rPr>
        <rFont val="Arial Narrow"/>
        <color rgb="FF1155CC"/>
        <sz val="11.0"/>
        <u/>
      </rPr>
      <t>https://docs.google.com/spreadsheets/d/1ehnckA9i1GvVdceFIsrGlO7Sw27RH0fu/edit#gid=2011354896</t>
    </r>
  </si>
  <si>
    <t>1. Definir una estrategia para visibilizar el reconocimiento del derecho a buscar y la dignificación de la lucha de los familiares por la exigencia de este derecho</t>
  </si>
  <si>
    <t>Dirección General, 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t>
  </si>
  <si>
    <t>Reporte Indicador 29:
Durante el primer trimestre de la vigencia, el equipo de la Oficina Asesora de Comunicaciones y Pedagogía trabajó en la construcción y consolidación del documento de Estrategia, que es el que se presenta como soporte a este reporte. Sin embargo, es importante dejar la claridad de que será necesaria la revisión y aprobación por parte de la nueva jefatura de la Oficina de Comunicaciones de este documento cuando se efectúe su nombramiento.
El objetivo general de esta estrategia es "Contribuir a la comprensión y apropiación de la metodología de búsqueda masiva, humanitaria y extrajudicial y a la visibilización de los avances y resultados en la búsqueda para promover y reconocer la participación de las personas que buscan y los demás grupos de interés." Así mismo se definieron 6 objetivos estratégicos que apuntan a grandes rasgos a facilitar la comprensión del mandato y metodología de la Unidad, la divulgación de avances y resultados, la visibilización de la magnitud de la desaparición en el país, la promoción del reconocimiento y dignificación de las personas que buscan, el fomento al reconocimiento interno de la labor realizada y la difusión de los aprendizajes de la labor de búsqueda tanto al interior como al exterior de la entidad. En dicho documento también se dejaron proyectados los mensajes claves que se posicionarían en las comunicaciones y los mensajes que se busca dejar instalados.
Sin embargo, es importante dejar la claridad de que será necesaria la revisión y aprobación por parte de la nueva jefatura de la Oficina de Comunicaciones de este documento cuando se efectúe su nombramiento.</t>
  </si>
  <si>
    <t>Retroalimentación Indicador 29:
Se presenta el documento "Estrategia de Comunicaciones y Pedagogía UBPD 2023", como entregable comprometido en la planeación del periodo, lo cual cumple con la proyección planteada y el indicador tendría un estado de avance "óptimo" con el 10% acumulado del año. Sin embargo, se plantea la alerta por el contexto actual de la entidad, ya que debido al cambio de administración, este documento primero debe ser revisado nuevamente y posiblemente modificado, lo cual impacta directamente en los tiempos esperados para las actividades de socialización, apropiación, divulgación y fomento que se espera que inicien a partir del segundo periodo y cuya ejecución es el enfoque fundamental de la estrategia. Por esto se hace un llamado a la dependencia para gestionar urgentemente el avance definitivo del documento para lograr el cumplimiento de la planeación realizada.</t>
  </si>
  <si>
    <t>2. Implementar la estrategia para visibilizar el reconocimiento del derecho a buscar y la dignificación de la lucha de los familiares por la exigencia de este derecho</t>
  </si>
  <si>
    <t>De acuerdo con el plan del indicador, la implementación depende de la aprobación del documento base.  Se espera se de a partir del segundo trimestre, sin embargo, para ello se deben tener las claridades presentadas en la actividad anterior.</t>
  </si>
  <si>
    <t>No aplica, para integrar con el plan de trabajo del indicador, las actividades de implementación, apropiación y seguimiento iniciarán en el segundo trimestre.</t>
  </si>
  <si>
    <t>3. Realizar seguimiento a la estrategia para visibilizar el reconocimiento del derecho a buscar y la dignificación de la lucha de los familiares por la exigencia de este derecho</t>
  </si>
  <si>
    <t>Esta actividad está planteada para iniciar en el segundo trimestre de la vigencia 2023.</t>
  </si>
  <si>
    <t>No aplica, actividad inicia a partir del segundo trimestre.</t>
  </si>
  <si>
    <t>4. Elaborar una estrategia de incidencia política y pública para el posicionamiento de la búsqueda</t>
  </si>
  <si>
    <t>Dirección General - Oficina Asesora de Comunicaciones y Pedagogía</t>
  </si>
  <si>
    <t>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 Grupo Interno de Servicio al Ciudadano, Cooperación Internacional</t>
  </si>
  <si>
    <r>
      <rPr>
        <rFont val="Arial Narrow"/>
        <color rgb="FF000000"/>
        <sz val="11.0"/>
      </rPr>
      <t xml:space="preserve">
</t>
    </r>
    <r>
      <rPr>
        <rFont val="Arial Narrow"/>
        <b/>
        <color rgb="FF000000"/>
        <sz val="11.0"/>
      </rPr>
      <t>Equipo de Cooperación:</t>
    </r>
    <r>
      <rPr>
        <rFont val="Arial Narrow"/>
        <color rgb="FF000000"/>
        <sz val="11.0"/>
      </rPr>
      <t xml:space="preserve"> Como parte de las acciones de incidencia política adelantadas se presenta el siguiente resumen:
⮚ Participación de la Directora General en reunión con el Alto Comisionado de las Naciones Unidas para los Derechos Humanos, Sr. Volker Türk, en conjunto con el Sistema Integral, el 25 de enero.
⮚ Participación de la Directora General de la UBPD y la OACP a reunión con Delegación de la Unión Europea y la JEP, que se llevó a cabo el 31 de enero. 
⮚ Participación del Jefe de la Misión de Verificación de Naciones Unidas en Colombia al acto de Rendición de cuentas de la UBPD en Villavicencio, cuya intervención dio apertura al espacio. 
⮚ Participación de la Directora General de la UBPD en el “Panel de discusión sobre justicia transicional. Lecciones aprendidas del Sistema Integral de Paz colombiano: Víctimas, verdad y justicia en el en el centro" en Dublín, 9 de febrero. El 10 de febrero, la Directora participó en un espacio de diálogo-taller con la asistencia de Claire Hanna, miembro de la Comisión de Asuntos de Irlanda del Norte en Westminster y portavoz del SDLP para Europa y Asuntos Internacionales, y Daniel Holder, director adjunto de la ONG de derechos humanos con sede en Belfast Committee on Administración de Justicia (CAJ) y es también, desde este cargo, coorganizador de la red Coalición por la Igualdad, formada por más de 100 ONG y sindicatos. En este espacio se compartieron visiones sobre el proceso de paz en Irlanda del Norte y el Sistema Integral para la Paz de Colombia tuvo la oportunidad de formular preguntas al respecto. 
Posteriormente, ese mismo día, se asistió al Parlamento Stormont, donde se sostuvo un diálogo con Alex Maskey, Presidente de la Asamblea de Irlanda del Norte desde 2020 y primer miembro del Sinn Féin que ocupó el cargo de alcalde de Belfast. En este espacio, el Sistema Integral para la Paz planteó preguntas sobre las visiones del proceso Nor- Irlandés. 
Se sostuvo un almuerzo con presencia de Miembros de la Asamblea Legislativa del Parlamento.
En la jornada de la tarde del 10 de febrero se sostuvo un espacio con El Grupo de Referencia, que reúne, entre otros, a excombatientes de todos los bandos del conflicto en Irlanda e Irlanda del Norte. Este fue un espacio que permitió comprender mejor las dificultades del proceso expresadas por las voces de quienes hicieron parte de distintos grupos con visiones distintas.
⮚ Participación de la Directora General en reunión con la OIM el 3 de febrero a la que asistió el Jefe de Misión, Coordinador de programa y Gerente Operativa, en la que la OIM el nuevo Programa a implementar denominado “Restaurando Nuestro Futuro” de USAID. En este espacio se dialogó sobre los retos y prioridades de la UBPD donde se estima relevante el apoyo de la OIM. 
⮚ Se llevó a cabo el 14 de febrero el evento de presentación, ante la comunidad internacional, de los avances de la UBPD en sus primeros 5 años de gestión, así como los retos a futuro (UBPD 5 AÑOS: UN Balance polifónico). 
⮚ Sesión de trabajo con el Comité Internacional de Apoyo a la UBPD, el 17 de febrero de 2023, entre la Directora General de la Unidad, Directores Técnicos y miembros del Comité. Éste contó con la asistencia presencial de las expertas Ana María Careaga (Argentina), Elizabeth Lira (Chile), Cath Collins (Reino Unido) y de forma virtual de Santiago Corcuera (México) y Rainer Huhle (Alemania). 
⮚ Participación de la Directora General encargada y la Subdirectora General, Técnica y Territorial en sesión de trabajo con la Embajada de Suecia, el 27 de febrero, con ocasión de la visita de parlamentarios Suecos al país.
⮚ El 10 de marzo Directora General encargada participó en reunión con la Agencia de Cooperación Catalana para el Desarrollo, que fue convocada por el Comité de Seguimiento a las recomendaciones de la CEV y contó con la presencia de la JEP y lideresas víctimas del conflicto armado. 
⮚ Participación del Director Técnico de Información, Planeación y Localización para la Búsqueda en Panel convocado por la Embajada de Suiza "Aportes del Sistema Integral de Paz a contextos francófonos en materia del abordaje del pasado”, llevado a cabo el 21 de marzo. 
⮚ Participación de la UBPD, a través del Director Técnico de Prospección, Recuperación e Identificación en el “Encuentro Internacional compartiendo experiencias en las ciencias forenses para la búsqueda de personas desaparecidas, memoria y educación como medida de no repetición”, del 27 al 31 de marzo 2023, organizado por la Fundación de Antropología Forense de Guatemala-FAFG, en la ciudad de Guatemala.
</t>
    </r>
  </si>
  <si>
    <t xml:space="preserve">Se presenta un detalle de las actividades  de incidencia política y pública por parte de la Dirección de la UBPD, relatando la agenda de reuniones y encuentros nacionales e internacionales que se han desarrollado, incluyendo participantes y temáticas a desarrollar.
Sin embargo, cuando se planteó la actividad se hablaba de consolidar un documento con los lineamientos, objetivos y priorizaciones del actuar de la UBPD que definan la estrategia a corto y mediano plazo, la cual se desarrolla a través de las diferentes actividades reportadas.  Se recomienda revisar el alcance de la actividad con la Dirección para definir los pasos a seguir.
</t>
  </si>
  <si>
    <t>5. Formalizar un criterio inclusivo de divulgación unificado para ser socializado en territorio, teniendo en cuenta los diferentes grupos de interés</t>
  </si>
  <si>
    <t>Dirección General, Subdirección General Técnica y Territorial, Dirección Técnica de Información, Planeación y Localización para la Búsqueda, Dirección Técnica de Prospección, Recuperación e Identificación, Dirección Técnica de Participación, Contacto con las Víctimas y Enfoques Diferenciales, Oficina de Gestión del Conocimiento, Grupo Interno de Servicio al Ciudadano</t>
  </si>
  <si>
    <t>No se presentan avances en esta actividad para el periodo de reporte.</t>
  </si>
  <si>
    <t>La dependencia no reporta avance en el periodo para esta actividad.</t>
  </si>
  <si>
    <t>6. Informar periódica y públicamente al menos cada 6 meses sobre las actividades de búsqueda, localización, recuperación, identificación, y entrega digna de cuerpos esqueletizados que se realicen, respetando siempre el derecho a la privacidad de las víctimas (DL 589 de 2017, Artículo 5, Numeral 8)</t>
  </si>
  <si>
    <t>Subdirección General Técnica y Territorial, Direcciones Técnicas, Grupos Internos de Trabajo Territorial</t>
  </si>
  <si>
    <t>La dependencia no reporta avance en el periodo para esta actividad, aunque tiene todo el primer periodo para reportar avance en actividades de informe periódico y público sobre las actividades humanitarias de búsqueda.
Se plantea una alerta en el desarrollo de la actividad, ya que hace parte del mandato de la UBPD, en el Decreto Ley 589  de 2017.</t>
  </si>
  <si>
    <t>7. Formular e implementar al menos una cátedra sobre desaparición y búsqueda en asocio con la Universidad Nacional en modalidad virtual</t>
  </si>
  <si>
    <t>Oficina de Gestión del Conocimiento</t>
  </si>
  <si>
    <t xml:space="preserve">Durante el primer trimestre del año se avanzó en la formulación e implementación de la Cátedra sobre desaparición y búsqueda en su cuarta versión en coordinación con la Universidad Nacional de Colombia en el marco del convenio 015 suscrito con dicha universidad. En esta oportunidad con un total de más de 1800 personas externas a la Universidad inscritas bajo la coordinación de la OGC. 
-Se llevaron a cabo reuniones con el equipo de coordinación de contenidos que está compuesto por servidores de la Unidad y docentes de la Facultad de Ciencias Humanas, la Sede Tumaco, la Sede Manizales y la Sede Orinoquía de la Universidad Nacional de Colombia para la elaboración del programa 2023-1 de la Cátedra sobre desaparición y búsqueda.
-Se realizó difusión del formulario de inscripción con apoyo de la OAPC mediante la página web. 
- Se hizo seguimiento a la convocatoria de los invitados a las sesiones de la cátedra mediante un formulario de excel con el equipo coordinador de la cátedra. 
-Se realizaron las invitaciones en los días previos a las sesiones vía correo electrónico masivo a servidores/as y específico al público inscrito al curso de contexto y mediante Whatsapp que es la herramienta más idónea para la comunicación con participantes externos. 
-Se ha realizado seguimiento a la asistencia de los participantes externos mediante formularios compartidos durante el desarrollo de la misma.
-Se ha mantenido actualizada la Intranet con la información de las sesiones realizadas.
Se anexan los siguientes soportes: 
*Programa curso sobre desaparición y búsqueda 2023-I
*Formulario de inscripción externos
*Seguimiento convocatoria panelistas Cátedra Desaparición 2023-I
*Invitaciones de cada una de las sesiones 
*Formularios de asistencia a cada una de las sesiones
*Enlace Intranet Cátedra
</t>
  </si>
  <si>
    <t>Se observa un exitoso avance en el desarrollo de la actividad. La cátedra en convenio con la Universidad Nacional de Colombia inició sesiones desde el 10 de febrero de 2023 y se espera que concluya el 2 de junio.
Se observa una inscripción altamente masiva, debido en parte a la modalidad virtual que se viene desarrollando.
La cátedra se llama: LA DESAPARICIÓN Y BÚSQUEDA DE PERSONAS EN EL CONTEXTO Y EN  RAZÓN DEL CONFLICTO ARMADO EN COLOMBIA
CUARTA VERSIÓN I-2023
-ANÁLISIS REGIONALES Y EXPERIENCIAS DE BÚSQUEDA-</t>
  </si>
  <si>
    <t>1. Definir y aprobar la política de registro y divulgación de información audiovisual, sonora y fotográfica de las acciones humanitarias de búsqueda de la UBPD</t>
  </si>
  <si>
    <t xml:space="preserve">Comité Política Divulgación Audiovisual </t>
  </si>
  <si>
    <t>El documento final de la Política de registro y divulgación de información audiovisual, sonora y fotográfica de las acciones humanitarias de búsqueda de la UBPD fue aprobado por el Comité Audiovisual el día 4 de enero de 2023. Se adjunta como soporte captura de pantalla de la reunión citada en meet, dado que el Comité se reúne de manera presencial.</t>
  </si>
  <si>
    <r>
      <rPr>
        <rFont val="Arial Narrow"/>
        <color rgb="FF000000"/>
        <sz val="11.0"/>
      </rPr>
      <t xml:space="preserve">Retroalimentación Indicador  30:
Para el indicador se presenta un reporte de avance que cumple con el planteamiento definido para el primer periodo, es decir, el nivel de cumplimiento es "óptimo" al alcanzar el 25% acumulado del año, que reiteramos fue el dato numérico comprometido.  El avance se detalla así:
- Construcción, aprobación y publicación en SIG del documento CEP-PC-002 V1 Política de Divulgación de Información…Humanitarias de Búsqueda de la UBPD el 4 de enero de 2023 (Se puede consultar en el SIG)
- Construcción, aprobación y publicación en SIG del documento CEP-PC-001 V1 Política de Comunicaciones Internas y Externas el 1 de febrero de 2023 (Se puede consultar en el SIG)
- Socialización a la UBPD de la Política de Comunicaciones Internas y Externas el 6 de marzo de 2023, a través del correo del SIG
- Publicación de la Política de Comunicaciones Internas y Externas en la página WEB de la UBPD </t>
    </r>
    <r>
      <rPr>
        <rFont val="Arial Narrow"/>
        <color rgb="FF1155CC"/>
        <sz val="11.0"/>
        <u/>
      </rPr>
      <t xml:space="preserve">https://ubpdbusquedadesaparecidos.co/wp-content/uploads/2023/03/Poli%CC%81tica-de-Comunicaciones-Internas-y-Externas-01-02-2023.pdf
</t>
    </r>
    <r>
      <rPr>
        <rFont val="Arial Narrow"/>
        <color rgb="FF000000"/>
        <sz val="11.0"/>
      </rPr>
      <t>Nota: Para integrar con el plan de trabajo del indicador, las actividades de implementación, apropiación y seguimiento iniciarán en el segundo trimestre.</t>
    </r>
  </si>
  <si>
    <t>2. Implementar y hacer seguimiento a la política de registro y divulgación de información audiovisual, sonora y fotográfica de las acciones humanitarias de búsqueda de la UBPD</t>
  </si>
  <si>
    <t>Se reportará el avance en la socialización de la Política desde el próximo trimestre.</t>
  </si>
  <si>
    <t>3. Definir y aprobar la política de comunicaciones internas y externas</t>
  </si>
  <si>
    <t>Comité de Gestión</t>
  </si>
  <si>
    <t>El 2 de marzo de 2023, se remitió a la Oficina Asesora de Planeación el documento finalizado de la Política institucional de Comunicaciones Internas y Externas con los últimos ajustes solicitados en el Comité de Gestión del 1 de febrero, para que se realizara su publicación en el Sistema Integrado de Gestión. El día 6 de marzo se realizó la socialización por correo masivo a todas las personas que trabajan en la UBPD. Se adjuntan como soportes los pdf de los correos mencionados.</t>
  </si>
  <si>
    <t>4. Implementar y hacer seguimiento a la política de comunicaciones internas y externas</t>
  </si>
  <si>
    <t>TRANSFORMACIÓN (Objetivos Estratégicos)</t>
  </si>
  <si>
    <r>
      <rPr>
        <rFont val="Arial"/>
        <b/>
        <color rgb="FF000000"/>
        <sz val="10.0"/>
      </rPr>
      <t xml:space="preserve">CONFIANZA: </t>
    </r>
    <r>
      <rPr>
        <rFont val="Arial"/>
        <color rgb="FF000000"/>
        <sz val="10.0"/>
      </rPr>
      <t xml:space="preserve">La UBPD logra reconocimiento, </t>
    </r>
    <r>
      <rPr>
        <rFont val="Calibri"/>
        <b/>
        <color theme="1"/>
        <sz val="11.0"/>
      </rPr>
      <t xml:space="preserve">confianza </t>
    </r>
    <r>
      <rPr>
        <rFont val="Arial"/>
        <color rgb="FF000000"/>
        <sz val="10.0"/>
      </rPr>
      <t>y legitimidad con los actores interesados en su labor.</t>
    </r>
  </si>
  <si>
    <r>
      <rPr>
        <rFont val="Arial"/>
        <b/>
        <color rgb="FF000000"/>
        <sz val="10.0"/>
      </rPr>
      <t>RESPUESTAS:</t>
    </r>
    <r>
      <rPr>
        <rFont val="Arial"/>
        <color rgb="FF000000"/>
        <sz val="10.0"/>
      </rPr>
      <t xml:space="preserve"> La UBPD brinda </t>
    </r>
    <r>
      <rPr>
        <rFont val="Calibri"/>
        <b/>
        <color theme="1"/>
        <sz val="11.0"/>
      </rPr>
      <t xml:space="preserve">respuestas </t>
    </r>
    <r>
      <rPr>
        <rFont val="Arial"/>
        <color rgb="FF000000"/>
        <sz val="10.0"/>
      </rPr>
      <t>que dan cuenta de los avances y múltiples resultados del proceso de búsqueda.</t>
    </r>
  </si>
  <si>
    <r>
      <rPr>
        <rFont val="Arial"/>
        <b/>
        <color rgb="FF000000"/>
        <sz val="10.0"/>
      </rPr>
      <t>LIDERA</t>
    </r>
    <r>
      <rPr>
        <rFont val="Arial"/>
        <color rgb="FF000000"/>
        <sz val="10.0"/>
      </rPr>
      <t xml:space="preserve">: La UBPD </t>
    </r>
    <r>
      <rPr>
        <rFont val="Calibri"/>
        <b/>
        <color theme="1"/>
        <sz val="11.0"/>
      </rPr>
      <t xml:space="preserve">lidera </t>
    </r>
    <r>
      <rPr>
        <rFont val="Arial"/>
        <color rgb="FF000000"/>
        <sz val="10.0"/>
      </rPr>
      <t>las respuestas del Estado en materia de búsqueda de personas dadas por desaparecidas.</t>
    </r>
  </si>
  <si>
    <t>TRANSFORMACIÓN</t>
  </si>
  <si>
    <t>ESTRATEGIAS</t>
  </si>
  <si>
    <t>CONFIANZA</t>
  </si>
  <si>
    <t>RESPUESTAS</t>
  </si>
  <si>
    <t>LIDERAZGO</t>
  </si>
  <si>
    <t>Estrategia 3. Coordinación interinstitucional  y alianzas (artículo 5.3.d. y e; y 5.5 del DL 589 de 2017</t>
  </si>
  <si>
    <t>Estrategia 6. Visibilizar la búsqueda (Comunicaciones)</t>
  </si>
  <si>
    <t>METAS</t>
  </si>
  <si>
    <t>Meta 1. Un (1) plan de capacitación integral (Investigación humanitaria y extrajudicial participativa - forense, línea de aportantes, entre otros) ejecutado en los territorios</t>
  </si>
  <si>
    <t>Meta 2. 100% de los municipios priorizados a corto plazo en Plan Nacional de Búsqueda - PNB con Planes Regionales de Búsqueda -PRB formulados</t>
  </si>
  <si>
    <t>Meta 3. Tres (3) rutas con aportantes de información implementadas (ExFarc, Fuerza Pública, ExAUC)</t>
  </si>
  <si>
    <t>Meta 4. Una (1) ruta definida con comparecientes de la Jurisdicción Especial para la Paz - JEP, no determinantes ni máximos responsables</t>
  </si>
  <si>
    <t>Meta 5. Una (1) ruta de priorización de fuentes de información (que tenga en cuenta el Archivo General de la Nación y fuerza pública, entre otras) diseñada participativamente e implementada</t>
  </si>
  <si>
    <t>Meta 6. Una (1) estrategia para fortalecer el relacionamiento de la UBPD y facilitar el acceso a la información, diseñada e implementada</t>
  </si>
  <si>
    <t>Meta 7. Un (1) documento de análisis del universo de personas dadas por desaparecidas versión 3, como aporte a la verdad, que incluya los enfoques diferenciales, étnicos y de género</t>
  </si>
  <si>
    <t>Meta 8. Un (1) plan de intervención de cementerios (plan de trabajo) construído e implementado con organizaciones, familias, comunidades y personas que buscan, en el marco de los planes regionales de búsqueda - PRB</t>
  </si>
  <si>
    <t>Meta 9. Una (1) estrategia de abordaje de los lugares reportados por diversas fuentes (distintos a cementerios) incluidos en el Registro Nacional de Fosas, Cementerios Ilegales y Sepulturas -RNFCIS, diseñada e implementada</t>
  </si>
  <si>
    <t>Meta 10. Una (1) estrategia que contribuya a la agilización de procesos de identificación de cuerpos que posiblemente corresponden a personas dadas por desaparecidas - PDD, diseñada y en implementación</t>
  </si>
  <si>
    <t>Meta 11. Coordinar con las entidades competentes así como con organizaciones sociales y organismos internacionales, el acompañamiento psicosocial al 100% de las personas que buscan, que solicitan o requieren el apoyo</t>
  </si>
  <si>
    <t>Meta 12. Acciones de cooperación con financiación de actividades en soporte a diez (10) planes regionales de búsqueda -PRB que se encuentren dentro de la priorización territorial de los actores de cooperación</t>
  </si>
  <si>
    <t>Meta 13. 90% de cumplimiento de las actividades del 2023 del Plan Nacional de Búsqueda - PNB, competencia de la UBPD</t>
  </si>
  <si>
    <t>Meta 14. Una (1) estrategia de respuesta masiva a las familias y organizaciones (22 mil solicitudes de búsqueda), diseñada y puesta en marcha</t>
  </si>
  <si>
    <t>Meta 15. Un (1) balance público periódico (con familiares y organizaciones) de cada plan regional de búsqueda - PRB y planes operativos de PRB</t>
  </si>
  <si>
    <t>Meta 16. 100% de informes sobre los avances de la búsqueda en el marco de los planes regionales de búsqueda -PRB entregados a los familiares (DL 589 de 2017 Art. 5 Nral 6)  (Cuando se cierra el plan de búsqueda (informe de lo acaecido incluyendo conclusiones de la busqueda masiva e individual) o cuando lo solicita el familiar)</t>
  </si>
  <si>
    <t>Meta 17. Una (1) ruta de fortalecimiento de la estrategia de participación, incorporando resultados de la caracterización de los grupos de interés, diseñada e implementada</t>
  </si>
  <si>
    <t>Meta 18. 100 % de Planes Regionales de Búsqueda - PRB y Planes Operativos - PO construidos y retroalimentados participativamente con las familias, organizaciones y personas que buscan,  incorporando los Enfoques Diferenciales, Étnicos y de Género</t>
  </si>
  <si>
    <t>Meta 19. 100% de los servidores y servidoras de la UBPD cuentan con capacitación en lineamientos de enfoque psicosocial en la ruta de búsqueda y participación</t>
  </si>
  <si>
    <t>Meta 20. 100% de los datos en gobierno de datos (Sistema de Información Misional -SIM en uso, tableros de indicadores asociados a la búsqueda) y modelo de analítica de datos implementado</t>
  </si>
  <si>
    <t>Meta 21. Un (1) mecanismo de monitoreo y seguimiento del cumplimiento de la politica seguridad de la información implementado (asegurar que no se impongan mas restriccciones al acceso a la información de las que ya estan contempladas)</t>
  </si>
  <si>
    <t xml:space="preserve">Meta 22. Una (1) política institucional de género, aprobada y en implementación </t>
  </si>
  <si>
    <t>Meta 23. 100% de avance en el desarrollo e implementación del Programa de Gestión Documental (PGD)</t>
  </si>
  <si>
    <t>Meta 24. 99% de oportunidad en la respuesta de las PQRSD que son atendidas por la UBPD</t>
  </si>
  <si>
    <t>Meta 25. 100% del plan estratégico de gestión humana implementado</t>
  </si>
  <si>
    <t>Meta 26. 90% de ejecución presupuestal (Funcionamiento e inversión en términos de obligación)</t>
  </si>
  <si>
    <t>Meta 27. Una (1) ruta de fortalecimiento del relacionamiento entre el nivel central y territorial incorporando resultados de la caracterización de los GITT y los resultados del modelo de relacionamiento, diseñada e implementada</t>
  </si>
  <si>
    <t>Meta 28. 100% de implementación del PETI de acuerdo con lo planeado en la vigencia 2023</t>
  </si>
  <si>
    <t>Meta 29. 100 % de implementación de la estrategia de comunicaciones y pedagogía para visibilizar el reconocimiento del derecho a buscar y la dignificación de la lucha de los familiares por la exigencia de este derecho</t>
  </si>
  <si>
    <t>Meta 30. Una (1) política de registro y divulgación de información audiovisual, sonora y fotográfica de las acciones humanitarias de búsqueda de la UBPD y una (1) política de comunicaciones internas y externas, formuladas e implementadas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</si>
</sst>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25">
    <font>
      <sz val="10.0"/>
      <color rgb="FF000000"/>
      <name val="Calibri"/>
      <scheme val="minor"/>
    </font>
    <font>
      <sz val="10.0"/>
      <color rgb="FF000000"/>
      <name val="Arial"/>
    </font>
    <font>
      <b/>
      <sz val="14.0"/>
      <color rgb="FF000000"/>
      <name val="Arial Narrow"/>
    </font>
    <font/>
    <font>
      <b/>
      <sz val="10.0"/>
      <color rgb="FF000000"/>
      <name val="Arial"/>
    </font>
    <font>
      <b/>
      <sz val="10.0"/>
      <color theme="1"/>
      <name val="Arial"/>
    </font>
    <font>
      <b/>
      <sz val="12.0"/>
      <color theme="0"/>
      <name val="Arial"/>
    </font>
    <font>
      <b/>
      <sz val="12.0"/>
      <color theme="1"/>
      <name val="Arial"/>
    </font>
    <font>
      <b/>
      <sz val="10.0"/>
      <color theme="0"/>
      <name val="Arial"/>
    </font>
    <font>
      <b/>
      <sz val="10.0"/>
      <color rgb="FFFFFFFF"/>
      <name val="Arial"/>
    </font>
    <font>
      <b/>
      <sz val="11.0"/>
      <color theme="0"/>
      <name val="Arial Narrow"/>
    </font>
    <font>
      <b/>
      <sz val="11.0"/>
      <color theme="1"/>
      <name val="Arial Narrow"/>
    </font>
    <font>
      <sz val="11.0"/>
      <color theme="1"/>
      <name val="Arial Narrow"/>
    </font>
    <font>
      <sz val="11.0"/>
      <color rgb="FF000000"/>
      <name val="Arial Narrow"/>
    </font>
    <font>
      <b/>
      <sz val="11.0"/>
      <color rgb="FF000000"/>
      <name val="Arial Narrow"/>
    </font>
    <font>
      <sz val="10.0"/>
      <color theme="1"/>
      <name val="Arial"/>
    </font>
    <font>
      <u/>
      <sz val="11.0"/>
      <color rgb="FF000000"/>
      <name val="Arial Narrow"/>
    </font>
    <font>
      <sz val="10.0"/>
      <color rgb="FF000000"/>
      <name val="Calibri"/>
    </font>
    <font>
      <b/>
      <sz val="14.0"/>
      <color theme="0"/>
      <name val="Arial Narrow"/>
    </font>
    <font>
      <u/>
      <sz val="11.0"/>
      <color rgb="FF000000"/>
      <name val="Arial Narrow"/>
    </font>
    <font>
      <u/>
      <sz val="11.0"/>
      <color rgb="FF000000"/>
      <name val="Arial Narrow"/>
    </font>
    <font>
      <sz val="11.0"/>
      <color theme="1"/>
      <name val="Calibri"/>
    </font>
    <font>
      <sz val="11.0"/>
      <color rgb="FF000000"/>
      <name val="Calibri"/>
    </font>
    <font>
      <u/>
      <sz val="11.0"/>
      <color rgb="FF000000"/>
      <name val="Arial Narrow"/>
    </font>
    <font>
      <b/>
      <sz val="12.0"/>
      <color theme="0"/>
      <name val="Calibri"/>
    </font>
  </fonts>
  <fills count="13">
    <fill>
      <patternFill patternType="none"/>
    </fill>
    <fill>
      <patternFill patternType="lightGray"/>
    </fill>
    <fill>
      <patternFill patternType="solid">
        <fgColor rgb="FFD0E0E3"/>
        <bgColor rgb="FFD0E0E3"/>
      </patternFill>
    </fill>
    <fill>
      <patternFill patternType="solid">
        <fgColor rgb="FF8F82B5"/>
        <bgColor rgb="FF8F82B5"/>
      </patternFill>
    </fill>
    <fill>
      <patternFill patternType="solid">
        <fgColor rgb="FF6AA4A9"/>
        <bgColor rgb="FF6AA4A9"/>
      </patternFill>
    </fill>
    <fill>
      <patternFill patternType="solid">
        <fgColor rgb="FFDEEAF6"/>
        <bgColor rgb="FFDEEAF6"/>
      </patternFill>
    </fill>
    <fill>
      <patternFill patternType="solid">
        <fgColor rgb="FFFBE4D5"/>
        <bgColor rgb="FFFBE4D5"/>
      </patternFill>
    </fill>
    <fill>
      <patternFill patternType="solid">
        <fgColor rgb="FFE2EFD9"/>
        <bgColor rgb="FFE2EFD9"/>
      </patternFill>
    </fill>
    <fill>
      <patternFill patternType="solid">
        <fgColor rgb="FF599FA5"/>
        <bgColor rgb="FF599FA5"/>
      </patternFill>
    </fill>
    <fill>
      <patternFill patternType="solid">
        <fgColor rgb="FFCCCCFF"/>
        <bgColor rgb="FFCCCCFF"/>
      </patternFill>
    </fill>
    <fill>
      <patternFill patternType="solid">
        <fgColor theme="0"/>
        <bgColor theme="0"/>
      </patternFill>
    </fill>
    <fill>
      <patternFill patternType="solid">
        <fgColor rgb="FFFFFFFF"/>
        <bgColor rgb="FFFFFFFF"/>
      </patternFill>
    </fill>
    <fill>
      <patternFill patternType="solid">
        <fgColor rgb="FF9579BC"/>
        <bgColor rgb="FF9579BC"/>
      </patternFill>
    </fill>
  </fills>
  <borders count="1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right style="thin">
        <color rgb="FF000000"/>
      </right>
      <top style="thin">
        <color rgb="FF000000"/>
      </top>
    </border>
    <border>
      <left/>
      <right style="thin">
        <color rgb="FF000000"/>
      </right>
    </border>
    <border>
      <left/>
      <right style="thin">
        <color rgb="FF000000"/>
      </right>
      <bottom style="thin">
        <color rgb="FF000000"/>
      </bottom>
    </border>
  </borders>
  <cellStyleXfs count="1">
    <xf borderId="0" fillId="0" fontId="0" numFmtId="0" applyAlignment="1" applyFont="1"/>
  </cellStyleXfs>
  <cellXfs count="135">
    <xf borderId="0" fillId="0" fontId="0" numFmtId="0" xfId="0" applyAlignment="1" applyFont="1">
      <alignment readingOrder="0" shrinkToFit="0" vertical="bottom" wrapText="0"/>
    </xf>
    <xf borderId="0" fillId="0" fontId="1" numFmtId="0" xfId="0" applyFont="1"/>
    <xf borderId="0" fillId="0" fontId="1" numFmtId="0" xfId="0" applyAlignment="1" applyFont="1">
      <alignment shrinkToFit="0" wrapText="1"/>
    </xf>
    <xf borderId="0" fillId="0" fontId="1" numFmtId="0" xfId="0" applyAlignment="1" applyFont="1">
      <alignment shrinkToFit="0" vertical="center" wrapText="1"/>
    </xf>
    <xf borderId="0" fillId="0" fontId="1" numFmtId="0" xfId="0" applyAlignment="1" applyFont="1">
      <alignment horizontal="center" shrinkToFit="0" vertical="center" wrapText="1"/>
    </xf>
    <xf borderId="1" fillId="0" fontId="2" numFmtId="0" xfId="0" applyAlignment="1" applyBorder="1" applyFont="1">
      <alignment horizontal="center" shrinkToFit="0" vertical="center" wrapText="1"/>
    </xf>
    <xf borderId="2" fillId="0" fontId="3" numFmtId="0" xfId="0" applyBorder="1" applyFont="1"/>
    <xf borderId="3" fillId="0" fontId="3" numFmtId="0" xfId="0" applyBorder="1" applyFont="1"/>
    <xf borderId="4" fillId="0" fontId="3" numFmtId="0" xfId="0" applyBorder="1" applyFont="1"/>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1" fillId="2" fontId="4" numFmtId="0" xfId="0" applyAlignment="1" applyBorder="1" applyFill="1" applyFont="1">
      <alignment horizontal="center" shrinkToFit="0" vertical="center" wrapText="1"/>
    </xf>
    <xf borderId="1" fillId="2" fontId="4" numFmtId="0" xfId="0" applyAlignment="1" applyBorder="1" applyFont="1">
      <alignment horizontal="center" vertical="center"/>
    </xf>
    <xf borderId="1" fillId="2" fontId="5" numFmtId="49" xfId="0" applyAlignment="1" applyBorder="1" applyFont="1" applyNumberFormat="1">
      <alignment horizontal="center" vertical="center"/>
    </xf>
    <xf borderId="9" fillId="3" fontId="6" numFmtId="0" xfId="0" applyAlignment="1" applyBorder="1" applyFill="1" applyFont="1">
      <alignment horizontal="center" shrinkToFit="0" vertical="center" wrapText="1"/>
    </xf>
    <xf borderId="10" fillId="0" fontId="3" numFmtId="0" xfId="0" applyBorder="1" applyFont="1"/>
    <xf borderId="11" fillId="0" fontId="3" numFmtId="0" xfId="0" applyBorder="1" applyFont="1"/>
    <xf borderId="9" fillId="4" fontId="6" numFmtId="0" xfId="0" applyAlignment="1" applyBorder="1" applyFill="1" applyFont="1">
      <alignment horizontal="center" shrinkToFit="0" vertical="center" wrapText="1"/>
    </xf>
    <xf borderId="9" fillId="5" fontId="7" numFmtId="0" xfId="0" applyAlignment="1" applyBorder="1" applyFill="1" applyFont="1">
      <alignment horizontal="center" shrinkToFit="0" vertical="center" wrapText="1"/>
    </xf>
    <xf borderId="9" fillId="6" fontId="7" numFmtId="0" xfId="0" applyAlignment="1" applyBorder="1" applyFill="1" applyFont="1">
      <alignment horizontal="center" shrinkToFit="0" vertical="center" wrapText="1"/>
    </xf>
    <xf borderId="9" fillId="7" fontId="7" numFmtId="0" xfId="0" applyAlignment="1" applyBorder="1" applyFill="1" applyFont="1">
      <alignment horizontal="center" shrinkToFit="0" vertical="center" wrapText="1"/>
    </xf>
    <xf borderId="12" fillId="3" fontId="8" numFmtId="0" xfId="0" applyAlignment="1" applyBorder="1" applyFont="1">
      <alignment horizontal="center" vertical="center"/>
    </xf>
    <xf borderId="12" fillId="3" fontId="8" numFmtId="0" xfId="0" applyAlignment="1" applyBorder="1" applyFont="1">
      <alignment horizontal="center" shrinkToFit="0" vertical="center" wrapText="1"/>
    </xf>
    <xf borderId="12" fillId="3" fontId="9" numFmtId="0" xfId="0" applyAlignment="1" applyBorder="1" applyFont="1">
      <alignment horizontal="center" readingOrder="0" shrinkToFit="0" vertical="center" wrapText="1"/>
    </xf>
    <xf borderId="12" fillId="8" fontId="10" numFmtId="0" xfId="0" applyAlignment="1" applyBorder="1" applyFill="1" applyFont="1">
      <alignment horizontal="center" shrinkToFit="0" vertical="center" wrapText="1"/>
    </xf>
    <xf borderId="12" fillId="5" fontId="11" numFmtId="0" xfId="0" applyAlignment="1" applyBorder="1" applyFont="1">
      <alignment horizontal="center" shrinkToFit="0" vertical="center" wrapText="1"/>
    </xf>
    <xf borderId="12" fillId="6" fontId="11" numFmtId="0" xfId="0" applyAlignment="1" applyBorder="1" applyFont="1">
      <alignment horizontal="center" shrinkToFit="0" vertical="center" wrapText="1"/>
    </xf>
    <xf borderId="12" fillId="7" fontId="11" numFmtId="0" xfId="0" applyAlignment="1" applyBorder="1" applyFont="1">
      <alignment horizontal="center" shrinkToFit="0" vertical="center" wrapText="1"/>
    </xf>
    <xf borderId="13" fillId="9" fontId="4" numFmtId="0" xfId="0" applyAlignment="1" applyBorder="1" applyFill="1" applyFont="1">
      <alignment horizontal="center" shrinkToFit="0" textRotation="90" vertical="center" wrapText="1"/>
    </xf>
    <xf borderId="13" fillId="9" fontId="4" numFmtId="0" xfId="0" applyAlignment="1" applyBorder="1" applyFont="1">
      <alignment horizontal="center" shrinkToFit="0" vertical="center" wrapText="1"/>
    </xf>
    <xf borderId="12" fillId="10" fontId="12" numFmtId="0" xfId="0" applyAlignment="1" applyBorder="1" applyFill="1" applyFont="1">
      <alignment horizontal="center" shrinkToFit="0" vertical="center" wrapText="1"/>
    </xf>
    <xf borderId="12" fillId="0" fontId="12" numFmtId="0" xfId="0" applyAlignment="1" applyBorder="1" applyFont="1">
      <alignment horizontal="center" shrinkToFit="0" vertical="center" wrapText="1"/>
    </xf>
    <xf borderId="12" fillId="0" fontId="13" numFmtId="10" xfId="0" applyAlignment="1" applyBorder="1" applyFont="1" applyNumberFormat="1">
      <alignment horizontal="center" readingOrder="0" vertical="center"/>
    </xf>
    <xf borderId="12" fillId="0" fontId="13" numFmtId="10" xfId="0" applyAlignment="1" applyBorder="1" applyFont="1" applyNumberFormat="1">
      <alignment horizontal="center" vertical="center"/>
    </xf>
    <xf borderId="12" fillId="0" fontId="14" numFmtId="0" xfId="0" applyAlignment="1" applyBorder="1" applyFont="1">
      <alignment horizontal="center" vertical="center"/>
    </xf>
    <xf borderId="12" fillId="10" fontId="13" numFmtId="0" xfId="0" applyAlignment="1" applyBorder="1" applyFont="1">
      <alignment horizontal="left" readingOrder="0" shrinkToFit="0" vertical="center" wrapText="1"/>
    </xf>
    <xf borderId="12" fillId="0" fontId="15" numFmtId="0" xfId="0" applyAlignment="1" applyBorder="1" applyFont="1">
      <alignment horizontal="center" shrinkToFit="0" vertical="center" wrapText="1"/>
    </xf>
    <xf borderId="12" fillId="0" fontId="1" numFmtId="9" xfId="0" applyAlignment="1" applyBorder="1" applyFont="1" applyNumberFormat="1">
      <alignment horizontal="center" vertical="center"/>
    </xf>
    <xf borderId="12" fillId="0" fontId="4" numFmtId="0" xfId="0" applyAlignment="1" applyBorder="1" applyFont="1">
      <alignment horizontal="center" vertical="center"/>
    </xf>
    <xf borderId="12" fillId="0" fontId="1" numFmtId="0" xfId="0" applyAlignment="1" applyBorder="1" applyFont="1">
      <alignment horizontal="center" shrinkToFit="0" vertical="center" wrapText="1"/>
    </xf>
    <xf borderId="12" fillId="0" fontId="1" numFmtId="0" xfId="0" applyAlignment="1" applyBorder="1" applyFont="1">
      <alignment horizontal="center" vertical="center"/>
    </xf>
    <xf borderId="0" fillId="0" fontId="1" numFmtId="0" xfId="0" applyAlignment="1" applyFont="1">
      <alignment horizontal="center" vertical="center"/>
    </xf>
    <xf borderId="14" fillId="0" fontId="3" numFmtId="0" xfId="0" applyBorder="1" applyFont="1"/>
    <xf borderId="12" fillId="0" fontId="13" numFmtId="9" xfId="0" applyAlignment="1" applyBorder="1" applyFont="1" applyNumberFormat="1">
      <alignment horizontal="center" shrinkToFit="0" vertical="center" wrapText="1"/>
    </xf>
    <xf borderId="12" fillId="10" fontId="13" numFmtId="9" xfId="0" applyAlignment="1" applyBorder="1" applyFont="1" applyNumberFormat="1">
      <alignment horizontal="center" shrinkToFit="0" vertical="center" wrapText="1"/>
    </xf>
    <xf borderId="12" fillId="0" fontId="13" numFmtId="0" xfId="0" applyAlignment="1" applyBorder="1" applyFont="1">
      <alignment horizontal="center" shrinkToFit="0" vertical="center" wrapText="1"/>
    </xf>
    <xf borderId="12" fillId="0" fontId="13" numFmtId="0" xfId="0" applyAlignment="1" applyBorder="1" applyFont="1">
      <alignment horizontal="center" readingOrder="0" shrinkToFit="0" vertical="center" wrapText="1"/>
    </xf>
    <xf borderId="12" fillId="0" fontId="12" numFmtId="0" xfId="0" applyAlignment="1" applyBorder="1" applyFont="1">
      <alignment horizontal="center" readingOrder="0" shrinkToFit="0" vertical="center" wrapText="1"/>
    </xf>
    <xf borderId="12" fillId="0" fontId="1" numFmtId="10" xfId="0" applyAlignment="1" applyBorder="1" applyFont="1" applyNumberFormat="1">
      <alignment horizontal="center" vertical="center"/>
    </xf>
    <xf borderId="15" fillId="0" fontId="3" numFmtId="0" xfId="0" applyBorder="1" applyFont="1"/>
    <xf borderId="12" fillId="9" fontId="4" numFmtId="0" xfId="0" applyAlignment="1" applyBorder="1" applyFont="1">
      <alignment horizontal="center" shrinkToFit="0" vertical="center" wrapText="1"/>
    </xf>
    <xf borderId="12" fillId="0" fontId="12" numFmtId="9" xfId="0" applyAlignment="1" applyBorder="1" applyFont="1" applyNumberFormat="1">
      <alignment horizontal="center" shrinkToFit="0" vertical="center" wrapText="1"/>
    </xf>
    <xf borderId="12" fillId="10" fontId="13" numFmtId="0" xfId="0" applyAlignment="1" applyBorder="1" applyFont="1">
      <alignment horizontal="left" readingOrder="0" shrinkToFit="0" vertical="top" wrapText="1"/>
    </xf>
    <xf borderId="12" fillId="0" fontId="13" numFmtId="4" xfId="0" applyAlignment="1" applyBorder="1" applyFont="1" applyNumberFormat="1">
      <alignment horizontal="center" shrinkToFit="0" vertical="center" wrapText="1"/>
    </xf>
    <xf borderId="12" fillId="0" fontId="1" numFmtId="164" xfId="0" applyAlignment="1" applyBorder="1" applyFont="1" applyNumberFormat="1">
      <alignment horizontal="center" vertical="center"/>
    </xf>
    <xf borderId="12" fillId="10" fontId="1" numFmtId="0" xfId="0" applyAlignment="1" applyBorder="1" applyFont="1">
      <alignment horizontal="center" shrinkToFit="0" vertical="center" wrapText="1"/>
    </xf>
    <xf borderId="12" fillId="0" fontId="1" numFmtId="4" xfId="0" applyAlignment="1" applyBorder="1" applyFont="1" applyNumberFormat="1">
      <alignment horizontal="center" shrinkToFit="0" vertical="center" wrapText="1"/>
    </xf>
    <xf borderId="12" fillId="0" fontId="13" numFmtId="4" xfId="0" applyAlignment="1" applyBorder="1" applyFont="1" applyNumberFormat="1">
      <alignment horizontal="center" readingOrder="0" shrinkToFit="0" vertical="center" wrapText="1"/>
    </xf>
    <xf borderId="12" fillId="0" fontId="13" numFmtId="0" xfId="0" applyAlignment="1" applyBorder="1" applyFont="1">
      <alignment horizontal="center" readingOrder="0" vertical="center"/>
    </xf>
    <xf borderId="12" fillId="0" fontId="13" numFmtId="164" xfId="0" applyAlignment="1" applyBorder="1" applyFont="1" applyNumberFormat="1">
      <alignment horizontal="center" vertical="center"/>
    </xf>
    <xf borderId="12" fillId="10" fontId="16" numFmtId="0" xfId="0" applyAlignment="1" applyBorder="1" applyFont="1">
      <alignment horizontal="left" readingOrder="0" shrinkToFit="0" vertical="center" wrapText="1"/>
    </xf>
    <xf borderId="0" fillId="0" fontId="13" numFmtId="0" xfId="0" applyAlignment="1" applyFont="1">
      <alignment horizontal="center" shrinkToFit="0" vertical="center" wrapText="1"/>
    </xf>
    <xf borderId="0" fillId="0" fontId="13" numFmtId="0" xfId="0" applyAlignment="1" applyFont="1">
      <alignment horizontal="center" vertical="center"/>
    </xf>
    <xf borderId="0" fillId="0" fontId="1" numFmtId="0" xfId="0" applyAlignment="1" applyFont="1">
      <alignment horizontal="center" shrinkToFit="0" wrapText="1"/>
    </xf>
    <xf borderId="0" fillId="0" fontId="4" numFmtId="0" xfId="0" applyAlignment="1" applyFont="1">
      <alignment shrinkToFit="0" wrapText="1"/>
    </xf>
    <xf borderId="0" fillId="0" fontId="4" numFmtId="0" xfId="0" applyAlignment="1" applyFont="1">
      <alignment horizontal="center" shrinkToFit="0" wrapText="1"/>
    </xf>
    <xf borderId="0" fillId="0" fontId="17" numFmtId="0" xfId="0" applyFont="1"/>
    <xf borderId="9" fillId="3" fontId="8" numFmtId="0" xfId="0" applyAlignment="1" applyBorder="1" applyFont="1">
      <alignment horizontal="center" shrinkToFit="0" vertical="center" wrapText="1"/>
    </xf>
    <xf borderId="1" fillId="3" fontId="18" numFmtId="0" xfId="0" applyAlignment="1" applyBorder="1" applyFont="1">
      <alignment horizontal="center" shrinkToFit="0" vertical="center" wrapText="1"/>
    </xf>
    <xf borderId="13" fillId="7" fontId="4" numFmtId="0" xfId="0" applyAlignment="1" applyBorder="1" applyFont="1">
      <alignment horizontal="center" shrinkToFit="0" textRotation="90" vertical="center" wrapText="1"/>
    </xf>
    <xf borderId="13" fillId="0" fontId="4" numFmtId="0" xfId="0" applyAlignment="1" applyBorder="1" applyFont="1">
      <alignment horizontal="center" shrinkToFit="0" vertical="center" wrapText="1"/>
    </xf>
    <xf borderId="9" fillId="2" fontId="5" numFmtId="0" xfId="0" applyAlignment="1" applyBorder="1" applyFont="1">
      <alignment horizontal="left" shrinkToFit="0" vertical="center" wrapText="1"/>
    </xf>
    <xf borderId="12" fillId="2" fontId="5" numFmtId="0" xfId="0" applyAlignment="1" applyBorder="1" applyFont="1">
      <alignment horizontal="center" shrinkToFit="0" vertical="center" wrapText="1"/>
    </xf>
    <xf borderId="12" fillId="2" fontId="5" numFmtId="165" xfId="0" applyAlignment="1" applyBorder="1" applyFont="1" applyNumberFormat="1">
      <alignment horizontal="center" shrinkToFit="0" vertical="center" wrapText="1"/>
    </xf>
    <xf borderId="12" fillId="2" fontId="11" numFmtId="0" xfId="0" applyAlignment="1" applyBorder="1" applyFont="1">
      <alignment horizontal="center" shrinkToFit="0" vertical="center" wrapText="1"/>
    </xf>
    <xf borderId="12" fillId="3" fontId="10" numFmtId="0" xfId="0" applyAlignment="1" applyBorder="1" applyFont="1">
      <alignment horizontal="center" shrinkToFit="0" vertical="center" wrapText="1"/>
    </xf>
    <xf borderId="12" fillId="10" fontId="12" numFmtId="0" xfId="0" applyAlignment="1" applyBorder="1" applyFont="1">
      <alignment shrinkToFit="0" vertical="center" wrapText="1"/>
    </xf>
    <xf borderId="12" fillId="10" fontId="12" numFmtId="165" xfId="0" applyAlignment="1" applyBorder="1" applyFont="1" applyNumberFormat="1">
      <alignment horizontal="center" shrinkToFit="0" vertical="center" wrapText="1"/>
    </xf>
    <xf borderId="12" fillId="10" fontId="13" numFmtId="0" xfId="0" applyAlignment="1" applyBorder="1" applyFont="1">
      <alignment readingOrder="0" shrinkToFit="0" vertical="center" wrapText="1"/>
    </xf>
    <xf borderId="12" fillId="10" fontId="13" numFmtId="0" xfId="0" applyBorder="1" applyFont="1"/>
    <xf borderId="9" fillId="2" fontId="11" numFmtId="0" xfId="0" applyAlignment="1" applyBorder="1" applyFont="1">
      <alignment horizontal="center" shrinkToFit="0" vertical="center" wrapText="1"/>
    </xf>
    <xf borderId="12" fillId="10" fontId="12" numFmtId="0" xfId="0" applyAlignment="1" applyBorder="1" applyFont="1">
      <alignment horizontal="left" shrinkToFit="0" vertical="center" wrapText="1"/>
    </xf>
    <xf borderId="12" fillId="10" fontId="12" numFmtId="165" xfId="0" applyAlignment="1" applyBorder="1" applyFont="1" applyNumberFormat="1">
      <alignment horizontal="center" vertical="center"/>
    </xf>
    <xf borderId="15" fillId="10" fontId="13" numFmtId="0" xfId="0" applyAlignment="1" applyBorder="1" applyFont="1">
      <alignment readingOrder="0" shrinkToFit="0" vertical="center" wrapText="1"/>
    </xf>
    <xf borderId="15" fillId="0" fontId="13" numFmtId="0" xfId="0" applyBorder="1" applyFont="1"/>
    <xf borderId="12" fillId="0" fontId="13" numFmtId="0" xfId="0" applyBorder="1" applyFont="1"/>
    <xf borderId="13" fillId="10" fontId="13" numFmtId="0" xfId="0" applyAlignment="1" applyBorder="1" applyFont="1">
      <alignment readingOrder="0" shrinkToFit="0" vertical="center" wrapText="1"/>
    </xf>
    <xf borderId="13" fillId="0" fontId="13" numFmtId="0" xfId="0" applyBorder="1" applyFont="1"/>
    <xf borderId="12" fillId="0" fontId="12" numFmtId="0" xfId="0" applyAlignment="1" applyBorder="1" applyFont="1">
      <alignment shrinkToFit="0" vertical="center" wrapText="1"/>
    </xf>
    <xf borderId="15" fillId="0" fontId="13" numFmtId="0" xfId="0" applyAlignment="1" applyBorder="1" applyFont="1">
      <alignment readingOrder="0" shrinkToFit="0" vertical="center" wrapText="1"/>
    </xf>
    <xf borderId="13" fillId="0" fontId="13" numFmtId="0" xfId="0" applyAlignment="1" applyBorder="1" applyFont="1">
      <alignment readingOrder="0" shrinkToFit="0" vertical="center" wrapText="1"/>
    </xf>
    <xf borderId="12" fillId="0" fontId="13" numFmtId="0" xfId="0" applyAlignment="1" applyBorder="1" applyFont="1">
      <alignment readingOrder="0" shrinkToFit="0" vertical="center" wrapText="1"/>
    </xf>
    <xf borderId="13" fillId="10" fontId="13" numFmtId="0" xfId="0" applyBorder="1" applyFont="1"/>
    <xf borderId="1" fillId="3" fontId="10" numFmtId="0" xfId="0" applyAlignment="1" applyBorder="1" applyFont="1">
      <alignment horizontal="center" shrinkToFit="0" vertical="center" wrapText="1"/>
    </xf>
    <xf borderId="0" fillId="0" fontId="1" numFmtId="0" xfId="0" applyAlignment="1" applyFont="1">
      <alignment horizontal="center"/>
    </xf>
    <xf borderId="13" fillId="0" fontId="4" numFmtId="0" xfId="0" applyAlignment="1" applyBorder="1" applyFont="1">
      <alignment horizontal="center" shrinkToFit="0" textRotation="90" vertical="center" wrapText="1"/>
    </xf>
    <xf borderId="12" fillId="10" fontId="13" numFmtId="165" xfId="0" applyAlignment="1" applyBorder="1" applyFont="1" applyNumberFormat="1">
      <alignment horizontal="center" shrinkToFit="0" vertical="center" wrapText="1"/>
    </xf>
    <xf borderId="12" fillId="0" fontId="13" numFmtId="0" xfId="0" applyAlignment="1" applyBorder="1" applyFont="1">
      <alignment shrinkToFit="0" vertical="center" wrapText="1"/>
    </xf>
    <xf borderId="12" fillId="0" fontId="19" numFmtId="0" xfId="0" applyAlignment="1" applyBorder="1" applyFont="1">
      <alignment readingOrder="0" shrinkToFit="0" vertical="center" wrapText="1"/>
    </xf>
    <xf borderId="12" fillId="10" fontId="13" numFmtId="0" xfId="0" applyAlignment="1" applyBorder="1" applyFont="1">
      <alignment readingOrder="0" shrinkToFit="0" vertical="top" wrapText="1"/>
    </xf>
    <xf borderId="12" fillId="10" fontId="12" numFmtId="0" xfId="0" applyAlignment="1" applyBorder="1" applyFont="1">
      <alignment readingOrder="0" shrinkToFit="0" vertical="center" wrapText="1"/>
    </xf>
    <xf borderId="15" fillId="10" fontId="13" numFmtId="0" xfId="0" applyAlignment="1" applyBorder="1" applyFont="1">
      <alignment horizontal="left" readingOrder="0" shrinkToFit="0" vertical="center" wrapText="1"/>
    </xf>
    <xf borderId="3" fillId="0" fontId="4" numFmtId="0" xfId="0" applyAlignment="1" applyBorder="1" applyFont="1">
      <alignment horizontal="center" shrinkToFit="0" textRotation="90" vertical="center" wrapText="1"/>
    </xf>
    <xf borderId="12" fillId="10" fontId="20" numFmtId="0" xfId="0" applyAlignment="1" applyBorder="1" applyFont="1">
      <alignment readingOrder="0" shrinkToFit="0" vertical="center" wrapText="1"/>
    </xf>
    <xf borderId="16" fillId="7" fontId="4" numFmtId="0" xfId="0" applyAlignment="1" applyBorder="1" applyFont="1">
      <alignment horizontal="center" shrinkToFit="0" textRotation="90" vertical="center" wrapText="1"/>
    </xf>
    <xf borderId="17" fillId="0" fontId="3" numFmtId="0" xfId="0" applyBorder="1" applyFont="1"/>
    <xf borderId="12" fillId="0" fontId="21" numFmtId="0" xfId="0" applyAlignment="1" applyBorder="1" applyFont="1">
      <alignment shrinkToFit="0" vertical="center" wrapText="1"/>
    </xf>
    <xf borderId="12" fillId="0" fontId="21" numFmtId="0" xfId="0" applyAlignment="1" applyBorder="1" applyFont="1">
      <alignment horizontal="center" shrinkToFit="0" vertical="center" wrapText="1"/>
    </xf>
    <xf borderId="12" fillId="10" fontId="21" numFmtId="165" xfId="0" applyAlignment="1" applyBorder="1" applyFont="1" applyNumberFormat="1">
      <alignment horizontal="center" vertical="center"/>
    </xf>
    <xf borderId="12" fillId="11" fontId="13" numFmtId="0" xfId="0" applyAlignment="1" applyBorder="1" applyFill="1" applyFont="1">
      <alignment readingOrder="0" shrinkToFit="0" vertical="center" wrapText="1"/>
    </xf>
    <xf borderId="13" fillId="11" fontId="13" numFmtId="0" xfId="0" applyAlignment="1" applyBorder="1" applyFont="1">
      <alignment readingOrder="0" shrinkToFit="0" vertical="center" wrapText="1"/>
    </xf>
    <xf borderId="12" fillId="0" fontId="22" numFmtId="0" xfId="0" applyAlignment="1" applyBorder="1" applyFont="1">
      <alignment shrinkToFit="0" vertical="center" wrapText="1"/>
    </xf>
    <xf borderId="15" fillId="11" fontId="13" numFmtId="0" xfId="0" applyAlignment="1" applyBorder="1" applyFont="1">
      <alignment readingOrder="0" shrinkToFit="0" vertical="center" wrapText="1"/>
    </xf>
    <xf borderId="12" fillId="11" fontId="13" numFmtId="0" xfId="0" applyAlignment="1" applyBorder="1" applyFont="1">
      <alignment horizontal="left" readingOrder="0" shrinkToFit="0" vertical="center" wrapText="1"/>
    </xf>
    <xf borderId="12" fillId="0" fontId="22" numFmtId="0" xfId="0" applyAlignment="1" applyBorder="1" applyFont="1">
      <alignment horizontal="center" shrinkToFit="0" vertical="center" wrapText="1"/>
    </xf>
    <xf borderId="12" fillId="10" fontId="22" numFmtId="165" xfId="0" applyAlignment="1" applyBorder="1" applyFont="1" applyNumberFormat="1">
      <alignment horizontal="center" vertical="center"/>
    </xf>
    <xf borderId="12" fillId="10" fontId="13" numFmtId="0" xfId="0" applyAlignment="1" applyBorder="1" applyFont="1">
      <alignment horizontal="center" shrinkToFit="0" vertical="center" wrapText="1"/>
    </xf>
    <xf borderId="12" fillId="10" fontId="13" numFmtId="165" xfId="0" applyAlignment="1" applyBorder="1" applyFont="1" applyNumberFormat="1">
      <alignment horizontal="center" vertical="center"/>
    </xf>
    <xf borderId="11" fillId="0" fontId="13" numFmtId="0" xfId="0" applyBorder="1" applyFont="1"/>
    <xf borderId="0" fillId="0" fontId="13" numFmtId="0" xfId="0" applyFont="1"/>
    <xf borderId="18" fillId="0" fontId="3" numFmtId="0" xfId="0" applyBorder="1" applyFont="1"/>
    <xf borderId="13" fillId="10" fontId="23" numFmtId="0" xfId="0" applyAlignment="1" applyBorder="1" applyFont="1">
      <alignment readingOrder="0" shrinkToFit="0" vertical="center" wrapText="1"/>
    </xf>
    <xf borderId="0" fillId="0" fontId="1" numFmtId="165" xfId="0" applyAlignment="1" applyFont="1" applyNumberFormat="1">
      <alignment horizontal="center" shrinkToFit="0" vertical="center" wrapText="1"/>
    </xf>
    <xf borderId="0" fillId="0" fontId="21" numFmtId="0" xfId="0" applyFont="1"/>
    <xf borderId="0" fillId="0" fontId="21" numFmtId="0" xfId="0" applyAlignment="1" applyFont="1">
      <alignment vertical="center"/>
    </xf>
    <xf borderId="12" fillId="12" fontId="24" numFmtId="0" xfId="0" applyAlignment="1" applyBorder="1" applyFill="1" applyFont="1">
      <alignment horizontal="center" vertical="center"/>
    </xf>
    <xf borderId="12" fillId="0" fontId="1" numFmtId="0" xfId="0" applyBorder="1" applyFont="1"/>
    <xf borderId="9" fillId="12" fontId="24" numFmtId="0" xfId="0" applyAlignment="1" applyBorder="1" applyFont="1">
      <alignment horizontal="center" shrinkToFit="0" vertical="center" wrapText="1"/>
    </xf>
    <xf borderId="12" fillId="12" fontId="24" numFmtId="0" xfId="0" applyAlignment="1" applyBorder="1" applyFont="1">
      <alignment horizontal="center" shrinkToFit="0" vertical="center" wrapText="1"/>
    </xf>
    <xf borderId="12" fillId="0" fontId="1" numFmtId="0" xfId="0" applyAlignment="1" applyBorder="1" applyFont="1">
      <alignment shrinkToFit="0" vertical="center" wrapText="1"/>
    </xf>
    <xf borderId="12" fillId="0" fontId="21" numFmtId="0" xfId="0" applyBorder="1" applyFont="1"/>
    <xf borderId="12" fillId="4" fontId="21" numFmtId="0" xfId="0" applyBorder="1" applyFont="1"/>
    <xf borderId="0" fillId="0" fontId="21" numFmtId="0" xfId="0" applyAlignment="1" applyFont="1">
      <alignment horizontal="center" vertical="center"/>
    </xf>
  </cellXfs>
  <cellStyles count="1">
    <cellStyle xfId="0" name="Normal" builtinId="0"/>
  </cellStyles>
  <dxfs count="4">
    <dxf>
      <font>
        <color rgb="FF006100"/>
      </font>
      <fill>
        <patternFill patternType="solid">
          <fgColor rgb="FFC6EFCE"/>
          <bgColor rgb="FFC6EFCE"/>
        </patternFill>
      </fill>
      <border/>
    </dxf>
    <dxf>
      <font>
        <color rgb="FF9C0006"/>
      </font>
      <fill>
        <patternFill patternType="solid">
          <fgColor rgb="FFFFC7CE"/>
          <bgColor rgb="FFFFC7CE"/>
        </patternFill>
      </fill>
      <border/>
    </dxf>
    <dxf>
      <font/>
      <fill>
        <patternFill patternType="solid">
          <fgColor rgb="FF9999FF"/>
          <bgColor rgb="FF9999FF"/>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19050</xdr:rowOff>
    </xdr:from>
    <xdr:ext cx="1562100" cy="1143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590550</xdr:colOff>
      <xdr:row>0</xdr:row>
      <xdr:rowOff>114300</xdr:rowOff>
    </xdr:from>
    <xdr:ext cx="1562100" cy="11525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ubpdbusquedadesaparecidos.co/wp-content/uploads/2023/03/Poli%CC%81tica-de-Comunicaciones-Internas-y-Externas-01-02-2023.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rive.google.com/drive/folders/1F3LoBX32XZv8rO1_MoMJZFWky8aTIGs1" TargetMode="External"/><Relationship Id="rId2" Type="http://schemas.openxmlformats.org/officeDocument/2006/relationships/hyperlink" Target="https://drive.google.com/drive/folders/14EUXRcATWX_LlLuRLr0omqZvCKZRO_DK" TargetMode="External"/><Relationship Id="rId3" Type="http://schemas.openxmlformats.org/officeDocument/2006/relationships/hyperlink" Target="https://drive.google.com/drive/u/1/folders/1vEpy5yYlTXOV6wnUR6bD9ax-7sURALgR" TargetMode="External"/><Relationship Id="rId4" Type="http://schemas.openxmlformats.org/officeDocument/2006/relationships/hyperlink" Target="https://drive.google.com/drive/u/1/folders/1Ra4gyxzb04HZ1kbNwzyBOtj7ma4Ana-I" TargetMode="External"/><Relationship Id="rId5" Type="http://schemas.openxmlformats.org/officeDocument/2006/relationships/hyperlink" Target="https://docs.google.com/spreadsheets/d/1ehnckA9i1GvVdceFIsrGlO7Sw27RH0fu/edit" TargetMode="External"/><Relationship Id="rId6" Type="http://schemas.openxmlformats.org/officeDocument/2006/relationships/hyperlink" Target="https://ubpdbusquedadesaparecidos.co/wp-content/uploads/2023/03/Poli%CC%81tica-de-Comunicaciones-Internas-y-Externas-01-02-2023.pdf" TargetMode="External"/><Relationship Id="rId7"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7.0" ySplit="10.0" topLeftCell="H11" activePane="bottomRight" state="frozen"/>
      <selection activeCell="H1" sqref="H1" pane="topRight"/>
      <selection activeCell="A11" sqref="A11" pane="bottomLeft"/>
      <selection activeCell="H11" sqref="H11" pane="bottomRight"/>
    </sheetView>
  </sheetViews>
  <sheetFormatPr customHeight="1" defaultColWidth="14.43" defaultRowHeight="15.0"/>
  <cols>
    <col customWidth="1" min="1" max="1" width="15.57"/>
    <col customWidth="1" min="2" max="2" width="19.57"/>
    <col customWidth="1" min="3" max="4" width="29.57"/>
    <col customWidth="1" min="5" max="6" width="25.14"/>
    <col customWidth="1" min="7" max="7" width="24.86"/>
    <col customWidth="1" min="8" max="9" width="22.0"/>
    <col customWidth="1" min="10" max="11" width="14.86"/>
    <col customWidth="1" min="12" max="12" width="23.86"/>
    <col customWidth="1" min="13" max="13" width="96.71"/>
    <col customWidth="1" min="14" max="14" width="87.86"/>
    <col customWidth="1" hidden="1" min="15" max="15" width="16.14"/>
    <col customWidth="1" hidden="1" min="16" max="16" width="14.86"/>
    <col customWidth="1" hidden="1" min="17" max="18" width="12.86"/>
    <col customWidth="1" hidden="1" min="19" max="20" width="19.57"/>
    <col customWidth="1" hidden="1" min="21" max="21" width="21.43"/>
    <col customWidth="1" hidden="1" min="22" max="22" width="32.14"/>
    <col customWidth="1" hidden="1" min="23" max="23" width="16.14"/>
    <col customWidth="1" hidden="1" min="24" max="24" width="14.86"/>
    <col customWidth="1" hidden="1" min="25" max="26" width="12.86"/>
    <col customWidth="1" hidden="1" min="27" max="27" width="14.86"/>
    <col customWidth="1" hidden="1" min="28" max="28" width="19.57"/>
    <col customWidth="1" hidden="1" min="29" max="29" width="21.43"/>
    <col customWidth="1" hidden="1" min="30" max="30" width="36.57"/>
    <col customWidth="1" hidden="1" min="31" max="32" width="23.57"/>
    <col customWidth="1" hidden="1" min="33" max="34" width="12.86"/>
    <col customWidth="1" hidden="1" min="35" max="36" width="19.57"/>
    <col customWidth="1" hidden="1" min="37" max="37" width="21.43"/>
    <col customWidth="1" hidden="1" min="38" max="38" width="36.57"/>
    <col customWidth="1" hidden="1" min="39" max="39" width="31.86"/>
    <col customWidth="1" min="40" max="44" width="15.86"/>
  </cols>
  <sheetData>
    <row r="1" ht="12.0" customHeight="1">
      <c r="A1" s="1"/>
      <c r="B1" s="1"/>
      <c r="C1" s="2"/>
      <c r="D1" s="3"/>
      <c r="E1" s="4"/>
      <c r="F1" s="2"/>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ht="12.0" customHeight="1">
      <c r="A2" s="1"/>
      <c r="B2" s="1"/>
      <c r="C2" s="5" t="s">
        <v>0</v>
      </c>
      <c r="D2" s="6"/>
      <c r="E2" s="6"/>
      <c r="F2" s="6"/>
      <c r="G2" s="6"/>
      <c r="H2" s="6"/>
      <c r="I2" s="6"/>
      <c r="J2" s="6"/>
      <c r="K2" s="6"/>
      <c r="L2" s="6"/>
      <c r="M2" s="6"/>
      <c r="N2" s="6"/>
      <c r="O2" s="6"/>
      <c r="P2" s="7"/>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ht="12.0" customHeight="1">
      <c r="A3" s="1"/>
      <c r="B3" s="1"/>
      <c r="C3" s="8"/>
      <c r="P3" s="9"/>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ht="12.0" customHeight="1">
      <c r="A4" s="1"/>
      <c r="B4" s="1"/>
      <c r="C4" s="8"/>
      <c r="P4" s="9"/>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ht="12.0" customHeight="1">
      <c r="A5" s="1"/>
      <c r="B5" s="1"/>
      <c r="C5" s="10"/>
      <c r="D5" s="11"/>
      <c r="E5" s="11"/>
      <c r="F5" s="11"/>
      <c r="G5" s="11"/>
      <c r="H5" s="11"/>
      <c r="I5" s="11"/>
      <c r="J5" s="11"/>
      <c r="K5" s="11"/>
      <c r="L5" s="11"/>
      <c r="M5" s="11"/>
      <c r="N5" s="11"/>
      <c r="O5" s="11"/>
      <c r="P5" s="12"/>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ht="12.0" customHeight="1">
      <c r="A6" s="1"/>
      <c r="B6" s="1"/>
      <c r="C6" s="13" t="s">
        <v>1</v>
      </c>
      <c r="D6" s="6"/>
      <c r="E6" s="7"/>
      <c r="F6" s="13" t="s">
        <v>2</v>
      </c>
      <c r="G6" s="6"/>
      <c r="H6" s="6"/>
      <c r="I6" s="7"/>
      <c r="J6" s="14" t="s">
        <v>3</v>
      </c>
      <c r="K6" s="6"/>
      <c r="L6" s="7"/>
      <c r="M6" s="15" t="s">
        <v>4</v>
      </c>
      <c r="N6" s="6"/>
      <c r="O6" s="6"/>
      <c r="P6" s="7"/>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ht="12.0" customHeight="1">
      <c r="A7" s="1"/>
      <c r="B7" s="1"/>
      <c r="C7" s="10"/>
      <c r="D7" s="11"/>
      <c r="E7" s="12"/>
      <c r="F7" s="10"/>
      <c r="G7" s="11"/>
      <c r="H7" s="11"/>
      <c r="I7" s="12"/>
      <c r="J7" s="10"/>
      <c r="K7" s="11"/>
      <c r="L7" s="12"/>
      <c r="M7" s="10"/>
      <c r="N7" s="11"/>
      <c r="O7" s="11"/>
      <c r="P7" s="12"/>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ht="12.0" customHeight="1">
      <c r="A8" s="1"/>
      <c r="B8" s="1"/>
      <c r="C8" s="2"/>
      <c r="D8" s="3"/>
      <c r="E8" s="4"/>
      <c r="F8" s="2"/>
      <c r="G8" s="2"/>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ht="54.75" customHeight="1">
      <c r="A9" s="16" t="s">
        <v>5</v>
      </c>
      <c r="B9" s="17"/>
      <c r="C9" s="17"/>
      <c r="D9" s="17"/>
      <c r="E9" s="17"/>
      <c r="F9" s="17"/>
      <c r="G9" s="18"/>
      <c r="H9" s="19" t="s">
        <v>6</v>
      </c>
      <c r="I9" s="17"/>
      <c r="J9" s="17"/>
      <c r="K9" s="17"/>
      <c r="L9" s="17"/>
      <c r="M9" s="17"/>
      <c r="N9" s="18"/>
      <c r="O9" s="20" t="s">
        <v>7</v>
      </c>
      <c r="P9" s="17"/>
      <c r="Q9" s="17"/>
      <c r="R9" s="17"/>
      <c r="S9" s="17"/>
      <c r="T9" s="17"/>
      <c r="U9" s="17"/>
      <c r="V9" s="18"/>
      <c r="W9" s="21" t="s">
        <v>8</v>
      </c>
      <c r="X9" s="17"/>
      <c r="Y9" s="17"/>
      <c r="Z9" s="17"/>
      <c r="AA9" s="17"/>
      <c r="AB9" s="17"/>
      <c r="AC9" s="17"/>
      <c r="AD9" s="18"/>
      <c r="AE9" s="22" t="s">
        <v>9</v>
      </c>
      <c r="AF9" s="17"/>
      <c r="AG9" s="17"/>
      <c r="AH9" s="17"/>
      <c r="AI9" s="17"/>
      <c r="AJ9" s="17"/>
      <c r="AK9" s="17"/>
      <c r="AL9" s="17"/>
      <c r="AM9" s="18"/>
      <c r="AN9" s="1"/>
      <c r="AO9" s="1"/>
      <c r="AP9" s="1"/>
      <c r="AQ9" s="1"/>
      <c r="AR9" s="1"/>
    </row>
    <row r="10" ht="12.0" customHeight="1">
      <c r="A10" s="23" t="s">
        <v>10</v>
      </c>
      <c r="B10" s="23" t="s">
        <v>11</v>
      </c>
      <c r="C10" s="24" t="s">
        <v>12</v>
      </c>
      <c r="D10" s="25" t="s">
        <v>13</v>
      </c>
      <c r="E10" s="24" t="s">
        <v>14</v>
      </c>
      <c r="F10" s="24" t="s">
        <v>15</v>
      </c>
      <c r="G10" s="24" t="s">
        <v>16</v>
      </c>
      <c r="H10" s="26" t="s">
        <v>17</v>
      </c>
      <c r="I10" s="26" t="s">
        <v>18</v>
      </c>
      <c r="J10" s="26" t="s">
        <v>19</v>
      </c>
      <c r="K10" s="26" t="s">
        <v>20</v>
      </c>
      <c r="L10" s="26" t="s">
        <v>21</v>
      </c>
      <c r="M10" s="26" t="s">
        <v>22</v>
      </c>
      <c r="N10" s="26" t="s">
        <v>23</v>
      </c>
      <c r="O10" s="27" t="s">
        <v>24</v>
      </c>
      <c r="P10" s="27" t="s">
        <v>25</v>
      </c>
      <c r="Q10" s="27" t="s">
        <v>19</v>
      </c>
      <c r="R10" s="27" t="s">
        <v>20</v>
      </c>
      <c r="S10" s="27" t="s">
        <v>21</v>
      </c>
      <c r="T10" s="27" t="s">
        <v>26</v>
      </c>
      <c r="U10" s="27" t="s">
        <v>27</v>
      </c>
      <c r="V10" s="27" t="s">
        <v>28</v>
      </c>
      <c r="W10" s="28" t="s">
        <v>29</v>
      </c>
      <c r="X10" s="28" t="s">
        <v>30</v>
      </c>
      <c r="Y10" s="28" t="s">
        <v>19</v>
      </c>
      <c r="Z10" s="28" t="s">
        <v>20</v>
      </c>
      <c r="AA10" s="28" t="s">
        <v>31</v>
      </c>
      <c r="AB10" s="28" t="s">
        <v>32</v>
      </c>
      <c r="AC10" s="28" t="s">
        <v>33</v>
      </c>
      <c r="AD10" s="28" t="s">
        <v>34</v>
      </c>
      <c r="AE10" s="29" t="s">
        <v>29</v>
      </c>
      <c r="AF10" s="29" t="s">
        <v>30</v>
      </c>
      <c r="AG10" s="29" t="s">
        <v>19</v>
      </c>
      <c r="AH10" s="29" t="s">
        <v>20</v>
      </c>
      <c r="AI10" s="29" t="s">
        <v>31</v>
      </c>
      <c r="AJ10" s="29" t="s">
        <v>35</v>
      </c>
      <c r="AK10" s="29" t="s">
        <v>36</v>
      </c>
      <c r="AL10" s="29" t="s">
        <v>37</v>
      </c>
      <c r="AM10" s="29" t="s">
        <v>38</v>
      </c>
      <c r="AN10" s="1"/>
      <c r="AO10" s="1"/>
      <c r="AP10" s="1"/>
      <c r="AQ10" s="1"/>
      <c r="AR10" s="1"/>
    </row>
    <row r="11" ht="291.0" customHeight="1">
      <c r="A11" s="30" t="s">
        <v>39</v>
      </c>
      <c r="B11" s="31" t="s">
        <v>40</v>
      </c>
      <c r="C11" s="32" t="s">
        <v>41</v>
      </c>
      <c r="D11" s="32" t="s">
        <v>42</v>
      </c>
      <c r="E11" s="32" t="s">
        <v>43</v>
      </c>
      <c r="F11" s="33" t="s">
        <v>44</v>
      </c>
      <c r="G11" s="33" t="s">
        <v>42</v>
      </c>
      <c r="H11" s="33" t="s">
        <v>45</v>
      </c>
      <c r="I11" s="33" t="s">
        <v>45</v>
      </c>
      <c r="J11" s="34">
        <f>20/20</f>
        <v>1</v>
      </c>
      <c r="K11" s="35">
        <f>20/100</f>
        <v>0.2</v>
      </c>
      <c r="L11" s="36" t="str">
        <f t="shared" ref="L11:L40" si="1">IF(J11="N/A","No aplica",IF(J11&gt;=110%,"sobrecumplimiento",IF(J11&gt;=90%,"óptimo",IF(J11&gt;=50%,"riesgo",IF(J11&lt;50%,"crítico","0")))))</f>
        <v>óptimo</v>
      </c>
      <c r="M11" s="37" t="s">
        <v>46</v>
      </c>
      <c r="N11" s="37" t="s">
        <v>47</v>
      </c>
      <c r="O11" s="38"/>
      <c r="P11" s="38"/>
      <c r="Q11" s="39"/>
      <c r="R11" s="39"/>
      <c r="S11" s="40" t="str">
        <f t="shared" ref="S11:S15" si="2">IF(Q11="N/A","No aplica",IF(Q11&gt;=110%,"sobrecumplimiento",IF(Q11&gt;=90%,"óptimo",IF(Q11&gt;=50%,"riesgo",IF(Q11&lt;50%,"crítico","0")))))</f>
        <v>crítico</v>
      </c>
      <c r="T11" s="41"/>
      <c r="U11" s="41"/>
      <c r="V11" s="41"/>
      <c r="W11" s="38"/>
      <c r="X11" s="38"/>
      <c r="Y11" s="39"/>
      <c r="Z11" s="39"/>
      <c r="AA11" s="40" t="str">
        <f t="shared" ref="AA11:AA15" si="3">IF(Y11="N/A","No aplica",IF(Y11&gt;=110%,"sobrecumplimiento",IF(Y11&gt;=90%,"óptimo",IF(Y11&gt;=50%,"riesgo",IF(Y11&lt;50%,"crítico","0")))))</f>
        <v>crítico</v>
      </c>
      <c r="AB11" s="41"/>
      <c r="AC11" s="41"/>
      <c r="AD11" s="41"/>
      <c r="AE11" s="38"/>
      <c r="AF11" s="38"/>
      <c r="AG11" s="39"/>
      <c r="AH11" s="39"/>
      <c r="AI11" s="40" t="str">
        <f t="shared" ref="AI11:AI15" si="4">IF(AG11="N/A","No aplica",IF(AG11&gt;=110%,"sobrecumplimiento",IF(AG11&gt;=90%,"óptimo",IF(AG11&gt;=50%,"riesgo",IF(AG11&lt;50%,"crítico","0")))))</f>
        <v>crítico</v>
      </c>
      <c r="AJ11" s="41"/>
      <c r="AK11" s="41"/>
      <c r="AL11" s="42"/>
      <c r="AM11" s="42"/>
      <c r="AN11" s="43"/>
      <c r="AO11" s="43"/>
      <c r="AP11" s="43"/>
      <c r="AQ11" s="43"/>
      <c r="AR11" s="43"/>
    </row>
    <row r="12" ht="12.0" customHeight="1">
      <c r="A12" s="44"/>
      <c r="B12" s="44"/>
      <c r="C12" s="32" t="s">
        <v>48</v>
      </c>
      <c r="D12" s="32" t="s">
        <v>49</v>
      </c>
      <c r="E12" s="32" t="s">
        <v>50</v>
      </c>
      <c r="F12" s="33" t="s">
        <v>51</v>
      </c>
      <c r="G12" s="33" t="s">
        <v>49</v>
      </c>
      <c r="H12" s="45" t="s">
        <v>52</v>
      </c>
      <c r="I12" s="45" t="s">
        <v>52</v>
      </c>
      <c r="J12" s="34">
        <f>8/8</f>
        <v>1</v>
      </c>
      <c r="K12" s="35">
        <f>8/100</f>
        <v>0.08</v>
      </c>
      <c r="L12" s="36" t="str">
        <f t="shared" si="1"/>
        <v>óptimo</v>
      </c>
      <c r="M12" s="37" t="s">
        <v>53</v>
      </c>
      <c r="N12" s="37" t="s">
        <v>54</v>
      </c>
      <c r="O12" s="41"/>
      <c r="P12" s="41"/>
      <c r="Q12" s="42"/>
      <c r="R12" s="39"/>
      <c r="S12" s="40" t="str">
        <f t="shared" si="2"/>
        <v>crítico</v>
      </c>
      <c r="T12" s="41"/>
      <c r="U12" s="41"/>
      <c r="V12" s="41"/>
      <c r="W12" s="41"/>
      <c r="X12" s="41"/>
      <c r="Y12" s="42"/>
      <c r="Z12" s="39"/>
      <c r="AA12" s="40" t="str">
        <f t="shared" si="3"/>
        <v>crítico</v>
      </c>
      <c r="AB12" s="41"/>
      <c r="AC12" s="41"/>
      <c r="AD12" s="41"/>
      <c r="AE12" s="41"/>
      <c r="AF12" s="41"/>
      <c r="AG12" s="42"/>
      <c r="AH12" s="39"/>
      <c r="AI12" s="40" t="str">
        <f t="shared" si="4"/>
        <v>crítico</v>
      </c>
      <c r="AJ12" s="41"/>
      <c r="AK12" s="41"/>
      <c r="AL12" s="42"/>
      <c r="AM12" s="42"/>
      <c r="AN12" s="43"/>
      <c r="AO12" s="43"/>
      <c r="AP12" s="43"/>
      <c r="AQ12" s="43"/>
      <c r="AR12" s="43"/>
    </row>
    <row r="13" ht="12.0" customHeight="1">
      <c r="A13" s="44"/>
      <c r="B13" s="44"/>
      <c r="C13" s="32" t="s">
        <v>55</v>
      </c>
      <c r="D13" s="46" t="s">
        <v>56</v>
      </c>
      <c r="E13" s="46" t="s">
        <v>50</v>
      </c>
      <c r="F13" s="45" t="s">
        <v>57</v>
      </c>
      <c r="G13" s="45" t="s">
        <v>56</v>
      </c>
      <c r="H13" s="47" t="s">
        <v>58</v>
      </c>
      <c r="I13" s="48" t="s">
        <v>59</v>
      </c>
      <c r="J13" s="35">
        <f>1.5/1</f>
        <v>1.5</v>
      </c>
      <c r="K13" s="35">
        <f>1.5/3</f>
        <v>0.5</v>
      </c>
      <c r="L13" s="36" t="str">
        <f t="shared" si="1"/>
        <v>sobrecumplimiento</v>
      </c>
      <c r="M13" s="37" t="s">
        <v>60</v>
      </c>
      <c r="N13" s="37" t="s">
        <v>61</v>
      </c>
      <c r="O13" s="41"/>
      <c r="P13" s="41"/>
      <c r="Q13" s="42"/>
      <c r="R13" s="39"/>
      <c r="S13" s="40" t="str">
        <f t="shared" si="2"/>
        <v>crítico</v>
      </c>
      <c r="T13" s="41"/>
      <c r="U13" s="41"/>
      <c r="V13" s="41"/>
      <c r="W13" s="41"/>
      <c r="X13" s="41"/>
      <c r="Y13" s="42"/>
      <c r="Z13" s="39"/>
      <c r="AA13" s="40" t="str">
        <f t="shared" si="3"/>
        <v>crítico</v>
      </c>
      <c r="AB13" s="41"/>
      <c r="AC13" s="41"/>
      <c r="AD13" s="41"/>
      <c r="AE13" s="41"/>
      <c r="AF13" s="41"/>
      <c r="AG13" s="42"/>
      <c r="AH13" s="39"/>
      <c r="AI13" s="40" t="str">
        <f t="shared" si="4"/>
        <v>crítico</v>
      </c>
      <c r="AJ13" s="41"/>
      <c r="AK13" s="41"/>
      <c r="AL13" s="42"/>
      <c r="AM13" s="42"/>
      <c r="AN13" s="43"/>
      <c r="AO13" s="43"/>
      <c r="AP13" s="43"/>
      <c r="AQ13" s="43"/>
      <c r="AR13" s="43"/>
    </row>
    <row r="14" ht="12.0" customHeight="1">
      <c r="A14" s="44"/>
      <c r="B14" s="44"/>
      <c r="C14" s="32" t="s">
        <v>62</v>
      </c>
      <c r="D14" s="46" t="s">
        <v>63</v>
      </c>
      <c r="E14" s="46" t="s">
        <v>50</v>
      </c>
      <c r="F14" s="45" t="s">
        <v>57</v>
      </c>
      <c r="G14" s="45" t="s">
        <v>63</v>
      </c>
      <c r="H14" s="49" t="s">
        <v>64</v>
      </c>
      <c r="I14" s="49" t="s">
        <v>64</v>
      </c>
      <c r="J14" s="35">
        <f>5/5</f>
        <v>1</v>
      </c>
      <c r="K14" s="35">
        <f>5/100</f>
        <v>0.05</v>
      </c>
      <c r="L14" s="36" t="str">
        <f t="shared" si="1"/>
        <v>óptimo</v>
      </c>
      <c r="M14" s="37" t="s">
        <v>65</v>
      </c>
      <c r="N14" s="37" t="s">
        <v>66</v>
      </c>
      <c r="O14" s="38"/>
      <c r="P14" s="38"/>
      <c r="Q14" s="39"/>
      <c r="R14" s="39"/>
      <c r="S14" s="40" t="str">
        <f t="shared" si="2"/>
        <v>crítico</v>
      </c>
      <c r="T14" s="41"/>
      <c r="U14" s="41"/>
      <c r="V14" s="41"/>
      <c r="W14" s="38"/>
      <c r="X14" s="38"/>
      <c r="Y14" s="39"/>
      <c r="Z14" s="39"/>
      <c r="AA14" s="40" t="str">
        <f t="shared" si="3"/>
        <v>crítico</v>
      </c>
      <c r="AB14" s="41"/>
      <c r="AC14" s="41"/>
      <c r="AD14" s="41"/>
      <c r="AE14" s="38"/>
      <c r="AF14" s="38"/>
      <c r="AG14" s="39"/>
      <c r="AH14" s="39"/>
      <c r="AI14" s="40" t="str">
        <f t="shared" si="4"/>
        <v>crítico</v>
      </c>
      <c r="AJ14" s="41"/>
      <c r="AK14" s="41"/>
      <c r="AL14" s="42"/>
      <c r="AM14" s="42"/>
      <c r="AN14" s="43"/>
      <c r="AO14" s="43"/>
      <c r="AP14" s="43"/>
      <c r="AQ14" s="43"/>
      <c r="AR14" s="43"/>
    </row>
    <row r="15" ht="12.0" customHeight="1">
      <c r="A15" s="44"/>
      <c r="B15" s="44"/>
      <c r="C15" s="32" t="s">
        <v>67</v>
      </c>
      <c r="D15" s="32" t="s">
        <v>68</v>
      </c>
      <c r="E15" s="32" t="s">
        <v>50</v>
      </c>
      <c r="F15" s="33" t="s">
        <v>69</v>
      </c>
      <c r="G15" s="33" t="s">
        <v>68</v>
      </c>
      <c r="H15" s="45" t="s">
        <v>70</v>
      </c>
      <c r="I15" s="45" t="s">
        <v>70</v>
      </c>
      <c r="J15" s="35">
        <f>10/10</f>
        <v>1</v>
      </c>
      <c r="K15" s="35">
        <f>10/100</f>
        <v>0.1</v>
      </c>
      <c r="L15" s="36" t="str">
        <f t="shared" si="1"/>
        <v>óptimo</v>
      </c>
      <c r="M15" s="37" t="s">
        <v>71</v>
      </c>
      <c r="N15" s="37" t="s">
        <v>72</v>
      </c>
      <c r="O15" s="41"/>
      <c r="P15" s="41"/>
      <c r="Q15" s="50"/>
      <c r="R15" s="39"/>
      <c r="S15" s="40" t="str">
        <f t="shared" si="2"/>
        <v>crítico</v>
      </c>
      <c r="T15" s="41"/>
      <c r="U15" s="41"/>
      <c r="V15" s="41"/>
      <c r="W15" s="41"/>
      <c r="X15" s="41"/>
      <c r="Y15" s="50"/>
      <c r="Z15" s="39"/>
      <c r="AA15" s="40" t="str">
        <f t="shared" si="3"/>
        <v>crítico</v>
      </c>
      <c r="AB15" s="41"/>
      <c r="AC15" s="41"/>
      <c r="AD15" s="41"/>
      <c r="AE15" s="41"/>
      <c r="AF15" s="41"/>
      <c r="AG15" s="50"/>
      <c r="AH15" s="39"/>
      <c r="AI15" s="40" t="str">
        <f t="shared" si="4"/>
        <v>crítico</v>
      </c>
      <c r="AJ15" s="41"/>
      <c r="AK15" s="41"/>
      <c r="AL15" s="42"/>
      <c r="AM15" s="42"/>
      <c r="AN15" s="43"/>
      <c r="AO15" s="43"/>
      <c r="AP15" s="43"/>
      <c r="AQ15" s="43"/>
      <c r="AR15" s="43"/>
    </row>
    <row r="16" ht="12.0" customHeight="1">
      <c r="A16" s="44"/>
      <c r="B16" s="44"/>
      <c r="C16" s="32" t="s">
        <v>73</v>
      </c>
      <c r="D16" s="32" t="s">
        <v>74</v>
      </c>
      <c r="E16" s="32" t="s">
        <v>75</v>
      </c>
      <c r="F16" s="33" t="s">
        <v>76</v>
      </c>
      <c r="G16" s="33" t="s">
        <v>74</v>
      </c>
      <c r="H16" s="45" t="s">
        <v>77</v>
      </c>
      <c r="I16" s="48" t="s">
        <v>77</v>
      </c>
      <c r="J16" s="35">
        <f>20/20</f>
        <v>1</v>
      </c>
      <c r="K16" s="35">
        <f>20/100</f>
        <v>0.2</v>
      </c>
      <c r="L16" s="36" t="str">
        <f t="shared" si="1"/>
        <v>óptimo</v>
      </c>
      <c r="M16" s="37" t="s">
        <v>78</v>
      </c>
      <c r="N16" s="37" t="s">
        <v>79</v>
      </c>
      <c r="O16" s="41"/>
      <c r="P16" s="41"/>
      <c r="Q16" s="50"/>
      <c r="R16" s="39"/>
      <c r="S16" s="40"/>
      <c r="T16" s="41"/>
      <c r="U16" s="41"/>
      <c r="V16" s="41"/>
      <c r="W16" s="41"/>
      <c r="X16" s="41"/>
      <c r="Y16" s="50"/>
      <c r="Z16" s="39"/>
      <c r="AA16" s="40"/>
      <c r="AB16" s="41"/>
      <c r="AC16" s="41"/>
      <c r="AD16" s="41"/>
      <c r="AE16" s="41"/>
      <c r="AF16" s="41"/>
      <c r="AG16" s="50"/>
      <c r="AH16" s="39"/>
      <c r="AI16" s="40"/>
      <c r="AJ16" s="41"/>
      <c r="AK16" s="41"/>
      <c r="AL16" s="42"/>
      <c r="AM16" s="42"/>
      <c r="AN16" s="43"/>
      <c r="AO16" s="43"/>
      <c r="AP16" s="43"/>
      <c r="AQ16" s="43"/>
      <c r="AR16" s="43"/>
    </row>
    <row r="17" ht="12.0" customHeight="1">
      <c r="A17" s="51"/>
      <c r="B17" s="51"/>
      <c r="C17" s="32" t="s">
        <v>80</v>
      </c>
      <c r="D17" s="32" t="s">
        <v>81</v>
      </c>
      <c r="E17" s="32" t="s">
        <v>50</v>
      </c>
      <c r="F17" s="33" t="s">
        <v>82</v>
      </c>
      <c r="G17" s="33" t="s">
        <v>81</v>
      </c>
      <c r="H17" s="47" t="s">
        <v>83</v>
      </c>
      <c r="I17" s="47" t="s">
        <v>83</v>
      </c>
      <c r="J17" s="34" t="s">
        <v>84</v>
      </c>
      <c r="K17" s="34" t="s">
        <v>84</v>
      </c>
      <c r="L17" s="36" t="str">
        <f t="shared" si="1"/>
        <v>No aplica</v>
      </c>
      <c r="M17" s="37" t="s">
        <v>85</v>
      </c>
      <c r="N17" s="37" t="s">
        <v>86</v>
      </c>
      <c r="O17" s="38"/>
      <c r="P17" s="38"/>
      <c r="Q17" s="50"/>
      <c r="R17" s="50"/>
      <c r="S17" s="40" t="str">
        <f t="shared" ref="S17:S18" si="5">IF(Q17="N/A","No aplica",IF(Q17&gt;=110%,"sobrecumplimiento",IF(Q17&gt;=90%,"óptimo",IF(Q17&gt;=50%,"riesgo",IF(Q17&lt;50%,"crítico","0")))))</f>
        <v>crítico</v>
      </c>
      <c r="T17" s="41"/>
      <c r="U17" s="41"/>
      <c r="V17" s="41"/>
      <c r="W17" s="38"/>
      <c r="X17" s="38"/>
      <c r="Y17" s="50"/>
      <c r="Z17" s="39"/>
      <c r="AA17" s="40" t="str">
        <f t="shared" ref="AA17:AA20" si="6">IF(Y17="N/A","No aplica",IF(Y17&gt;=110%,"sobrecumplimiento",IF(Y17&gt;=90%,"óptimo",IF(Y17&gt;=50%,"riesgo",IF(Y17&lt;50%,"crítico","0")))))</f>
        <v>crítico</v>
      </c>
      <c r="AB17" s="41"/>
      <c r="AC17" s="41"/>
      <c r="AD17" s="41"/>
      <c r="AE17" s="38"/>
      <c r="AF17" s="38"/>
      <c r="AG17" s="50"/>
      <c r="AH17" s="39"/>
      <c r="AI17" s="40" t="str">
        <f t="shared" ref="AI17:AI20" si="7">IF(AG17="N/A","No aplica",IF(AG17&gt;=110%,"sobrecumplimiento",IF(AG17&gt;=90%,"óptimo",IF(AG17&gt;=50%,"riesgo",IF(AG17&lt;50%,"crítico","0")))))</f>
        <v>crítico</v>
      </c>
      <c r="AJ17" s="41"/>
      <c r="AK17" s="41"/>
      <c r="AL17" s="42"/>
      <c r="AM17" s="42"/>
      <c r="AN17" s="43"/>
      <c r="AO17" s="43"/>
      <c r="AP17" s="43"/>
      <c r="AQ17" s="43"/>
      <c r="AR17" s="43"/>
    </row>
    <row r="18" ht="12.0" customHeight="1">
      <c r="A18" s="30" t="s">
        <v>87</v>
      </c>
      <c r="B18" s="52" t="s">
        <v>88</v>
      </c>
      <c r="C18" s="32" t="s">
        <v>89</v>
      </c>
      <c r="D18" s="32" t="s">
        <v>90</v>
      </c>
      <c r="E18" s="32" t="s">
        <v>75</v>
      </c>
      <c r="F18" s="33" t="s">
        <v>91</v>
      </c>
      <c r="G18" s="33" t="s">
        <v>90</v>
      </c>
      <c r="H18" s="49" t="s">
        <v>92</v>
      </c>
      <c r="I18" s="49" t="s">
        <v>93</v>
      </c>
      <c r="J18" s="35">
        <f>4/10</f>
        <v>0.4</v>
      </c>
      <c r="K18" s="35">
        <f>4/100</f>
        <v>0.04</v>
      </c>
      <c r="L18" s="36" t="str">
        <f t="shared" si="1"/>
        <v>crítico</v>
      </c>
      <c r="M18" s="37" t="s">
        <v>94</v>
      </c>
      <c r="N18" s="37" t="s">
        <v>95</v>
      </c>
      <c r="O18" s="38"/>
      <c r="P18" s="38"/>
      <c r="Q18" s="39"/>
      <c r="R18" s="39"/>
      <c r="S18" s="40" t="str">
        <f t="shared" si="5"/>
        <v>crítico</v>
      </c>
      <c r="T18" s="41"/>
      <c r="U18" s="41"/>
      <c r="V18" s="41"/>
      <c r="W18" s="38"/>
      <c r="X18" s="38"/>
      <c r="Y18" s="39"/>
      <c r="Z18" s="39"/>
      <c r="AA18" s="40" t="str">
        <f t="shared" si="6"/>
        <v>crítico</v>
      </c>
      <c r="AB18" s="41"/>
      <c r="AC18" s="41"/>
      <c r="AD18" s="41"/>
      <c r="AE18" s="38"/>
      <c r="AF18" s="38"/>
      <c r="AG18" s="39"/>
      <c r="AH18" s="39"/>
      <c r="AI18" s="40" t="str">
        <f t="shared" si="7"/>
        <v>crítico</v>
      </c>
      <c r="AJ18" s="41"/>
      <c r="AK18" s="41"/>
      <c r="AL18" s="42"/>
      <c r="AM18" s="42"/>
      <c r="AN18" s="43"/>
      <c r="AO18" s="43"/>
      <c r="AP18" s="43"/>
      <c r="AQ18" s="43"/>
      <c r="AR18" s="43"/>
    </row>
    <row r="19" ht="12.0" customHeight="1">
      <c r="A19" s="44"/>
      <c r="B19" s="52" t="s">
        <v>96</v>
      </c>
      <c r="C19" s="32" t="s">
        <v>97</v>
      </c>
      <c r="D19" s="32" t="s">
        <v>98</v>
      </c>
      <c r="E19" s="32" t="s">
        <v>99</v>
      </c>
      <c r="F19" s="33" t="s">
        <v>100</v>
      </c>
      <c r="G19" s="33" t="s">
        <v>98</v>
      </c>
      <c r="H19" s="53" t="s">
        <v>101</v>
      </c>
      <c r="I19" s="53" t="s">
        <v>101</v>
      </c>
      <c r="J19" s="35">
        <f>18/18</f>
        <v>1</v>
      </c>
      <c r="K19" s="35">
        <f>18/100</f>
        <v>0.18</v>
      </c>
      <c r="L19" s="36" t="str">
        <f t="shared" si="1"/>
        <v>óptimo</v>
      </c>
      <c r="M19" s="37" t="s">
        <v>102</v>
      </c>
      <c r="N19" s="54" t="s">
        <v>103</v>
      </c>
      <c r="O19" s="38"/>
      <c r="P19" s="38"/>
      <c r="Q19" s="39"/>
      <c r="R19" s="39"/>
      <c r="S19" s="40" t="s">
        <v>104</v>
      </c>
      <c r="T19" s="41"/>
      <c r="U19" s="41"/>
      <c r="V19" s="41"/>
      <c r="W19" s="38"/>
      <c r="X19" s="38"/>
      <c r="Y19" s="42"/>
      <c r="Z19" s="50"/>
      <c r="AA19" s="40" t="str">
        <f t="shared" si="6"/>
        <v>crítico</v>
      </c>
      <c r="AB19" s="41"/>
      <c r="AC19" s="41"/>
      <c r="AD19" s="41"/>
      <c r="AE19" s="38"/>
      <c r="AF19" s="38"/>
      <c r="AG19" s="42"/>
      <c r="AH19" s="50"/>
      <c r="AI19" s="40" t="str">
        <f t="shared" si="7"/>
        <v>crítico</v>
      </c>
      <c r="AJ19" s="41"/>
      <c r="AK19" s="41"/>
      <c r="AL19" s="42"/>
      <c r="AM19" s="42"/>
      <c r="AN19" s="43"/>
      <c r="AO19" s="43"/>
      <c r="AP19" s="43"/>
      <c r="AQ19" s="43"/>
      <c r="AR19" s="43"/>
    </row>
    <row r="20" ht="12.0" customHeight="1">
      <c r="A20" s="51"/>
      <c r="B20" s="52" t="s">
        <v>105</v>
      </c>
      <c r="C20" s="32" t="s">
        <v>106</v>
      </c>
      <c r="D20" s="32" t="s">
        <v>107</v>
      </c>
      <c r="E20" s="32" t="s">
        <v>99</v>
      </c>
      <c r="F20" s="33" t="s">
        <v>108</v>
      </c>
      <c r="G20" s="33" t="s">
        <v>107</v>
      </c>
      <c r="H20" s="55" t="s">
        <v>109</v>
      </c>
      <c r="I20" s="55" t="s">
        <v>109</v>
      </c>
      <c r="J20" s="35">
        <f>11/11</f>
        <v>1</v>
      </c>
      <c r="K20" s="35">
        <f>11/100</f>
        <v>0.11</v>
      </c>
      <c r="L20" s="36" t="str">
        <f t="shared" si="1"/>
        <v>óptimo</v>
      </c>
      <c r="M20" s="37" t="s">
        <v>110</v>
      </c>
      <c r="N20" s="54" t="s">
        <v>111</v>
      </c>
      <c r="O20" s="41"/>
      <c r="P20" s="41"/>
      <c r="Q20" s="39"/>
      <c r="R20" s="56"/>
      <c r="S20" s="40" t="str">
        <f>IF(Q20="N/A","No aplica",IF(Q20&gt;=110%,"sobrecumplimiento",IF(Q20&gt;=90%,"óptimo",IF(Q20&gt;=50%,"riesgo",IF(Q20&lt;50%,"crítico","0")))))</f>
        <v>crítico</v>
      </c>
      <c r="T20" s="57"/>
      <c r="U20" s="57"/>
      <c r="V20" s="57"/>
      <c r="W20" s="58"/>
      <c r="X20" s="58"/>
      <c r="Y20" s="42"/>
      <c r="Z20" s="39"/>
      <c r="AA20" s="40" t="str">
        <f t="shared" si="6"/>
        <v>crítico</v>
      </c>
      <c r="AB20" s="41"/>
      <c r="AC20" s="41"/>
      <c r="AD20" s="41"/>
      <c r="AE20" s="58"/>
      <c r="AF20" s="58"/>
      <c r="AG20" s="42"/>
      <c r="AH20" s="39"/>
      <c r="AI20" s="40" t="str">
        <f t="shared" si="7"/>
        <v>crítico</v>
      </c>
      <c r="AJ20" s="41"/>
      <c r="AK20" s="41"/>
      <c r="AL20" s="42"/>
      <c r="AM20" s="42"/>
      <c r="AN20" s="43"/>
      <c r="AO20" s="43"/>
      <c r="AP20" s="43"/>
      <c r="AQ20" s="43"/>
      <c r="AR20" s="43"/>
    </row>
    <row r="21" ht="12.0" customHeight="1">
      <c r="A21" s="30" t="s">
        <v>112</v>
      </c>
      <c r="B21" s="52" t="s">
        <v>113</v>
      </c>
      <c r="C21" s="32" t="s">
        <v>114</v>
      </c>
      <c r="D21" s="32" t="s">
        <v>115</v>
      </c>
      <c r="E21" s="32" t="s">
        <v>116</v>
      </c>
      <c r="F21" s="33" t="s">
        <v>117</v>
      </c>
      <c r="G21" s="33" t="s">
        <v>115</v>
      </c>
      <c r="H21" s="55" t="s">
        <v>115</v>
      </c>
      <c r="I21" s="55" t="s">
        <v>115</v>
      </c>
      <c r="J21" s="34">
        <v>1.0</v>
      </c>
      <c r="K21" s="34">
        <v>1.0</v>
      </c>
      <c r="L21" s="36" t="str">
        <f t="shared" si="1"/>
        <v>óptimo</v>
      </c>
      <c r="M21" s="37" t="s">
        <v>118</v>
      </c>
      <c r="N21" s="37" t="s">
        <v>119</v>
      </c>
      <c r="O21" s="41"/>
      <c r="P21" s="41"/>
      <c r="Q21" s="39"/>
      <c r="R21" s="56"/>
      <c r="S21" s="40"/>
      <c r="T21" s="57"/>
      <c r="U21" s="57"/>
      <c r="V21" s="57"/>
      <c r="W21" s="58"/>
      <c r="X21" s="58"/>
      <c r="Y21" s="42"/>
      <c r="Z21" s="39"/>
      <c r="AA21" s="40"/>
      <c r="AB21" s="41"/>
      <c r="AC21" s="41"/>
      <c r="AD21" s="41"/>
      <c r="AE21" s="58"/>
      <c r="AF21" s="58"/>
      <c r="AG21" s="42"/>
      <c r="AH21" s="39"/>
      <c r="AI21" s="40"/>
      <c r="AJ21" s="41"/>
      <c r="AK21" s="41"/>
      <c r="AL21" s="42"/>
      <c r="AM21" s="42"/>
      <c r="AN21" s="43"/>
      <c r="AO21" s="43"/>
      <c r="AP21" s="43"/>
      <c r="AQ21" s="43"/>
      <c r="AR21" s="43"/>
    </row>
    <row r="22" ht="12.0" customHeight="1">
      <c r="A22" s="44"/>
      <c r="B22" s="52" t="s">
        <v>120</v>
      </c>
      <c r="C22" s="32" t="s">
        <v>121</v>
      </c>
      <c r="D22" s="32" t="s">
        <v>122</v>
      </c>
      <c r="E22" s="32" t="s">
        <v>123</v>
      </c>
      <c r="F22" s="33" t="s">
        <v>124</v>
      </c>
      <c r="G22" s="33" t="s">
        <v>122</v>
      </c>
      <c r="H22" s="55" t="s">
        <v>125</v>
      </c>
      <c r="I22" s="55" t="s">
        <v>125</v>
      </c>
      <c r="J22" s="34" t="s">
        <v>84</v>
      </c>
      <c r="K22" s="34" t="s">
        <v>84</v>
      </c>
      <c r="L22" s="36" t="str">
        <f t="shared" si="1"/>
        <v>No aplica</v>
      </c>
      <c r="M22" s="37" t="s">
        <v>126</v>
      </c>
      <c r="N22" s="37" t="s">
        <v>127</v>
      </c>
      <c r="O22" s="41"/>
      <c r="P22" s="41"/>
      <c r="Q22" s="39"/>
      <c r="R22" s="56"/>
      <c r="S22" s="40"/>
      <c r="T22" s="57"/>
      <c r="U22" s="57"/>
      <c r="V22" s="57"/>
      <c r="W22" s="58"/>
      <c r="X22" s="58"/>
      <c r="Y22" s="42"/>
      <c r="Z22" s="39"/>
      <c r="AA22" s="40"/>
      <c r="AB22" s="41"/>
      <c r="AC22" s="41"/>
      <c r="AD22" s="41"/>
      <c r="AE22" s="58"/>
      <c r="AF22" s="58"/>
      <c r="AG22" s="42"/>
      <c r="AH22" s="39"/>
      <c r="AI22" s="40"/>
      <c r="AJ22" s="41"/>
      <c r="AK22" s="41"/>
      <c r="AL22" s="42"/>
      <c r="AM22" s="42"/>
      <c r="AN22" s="43"/>
      <c r="AO22" s="43"/>
      <c r="AP22" s="43"/>
      <c r="AQ22" s="43"/>
      <c r="AR22" s="43"/>
    </row>
    <row r="23" ht="12.0" customHeight="1">
      <c r="A23" s="51"/>
      <c r="B23" s="52" t="s">
        <v>128</v>
      </c>
      <c r="C23" s="32" t="s">
        <v>129</v>
      </c>
      <c r="D23" s="32" t="s">
        <v>130</v>
      </c>
      <c r="E23" s="32" t="s">
        <v>75</v>
      </c>
      <c r="F23" s="33" t="s">
        <v>131</v>
      </c>
      <c r="G23" s="33" t="s">
        <v>130</v>
      </c>
      <c r="H23" s="55" t="s">
        <v>132</v>
      </c>
      <c r="I23" s="59" t="s">
        <v>133</v>
      </c>
      <c r="J23" s="35">
        <f>10.2/10</f>
        <v>1.02</v>
      </c>
      <c r="K23" s="35">
        <f>10.2/100</f>
        <v>0.102</v>
      </c>
      <c r="L23" s="36" t="str">
        <f t="shared" si="1"/>
        <v>óptimo</v>
      </c>
      <c r="M23" s="37" t="s">
        <v>134</v>
      </c>
      <c r="N23" s="37" t="s">
        <v>135</v>
      </c>
      <c r="O23" s="41"/>
      <c r="P23" s="41"/>
      <c r="Q23" s="39"/>
      <c r="R23" s="56"/>
      <c r="S23" s="40"/>
      <c r="T23" s="57"/>
      <c r="U23" s="57"/>
      <c r="V23" s="57"/>
      <c r="W23" s="58"/>
      <c r="X23" s="58"/>
      <c r="Y23" s="42"/>
      <c r="Z23" s="39"/>
      <c r="AA23" s="40"/>
      <c r="AB23" s="41"/>
      <c r="AC23" s="41"/>
      <c r="AD23" s="41"/>
      <c r="AE23" s="58"/>
      <c r="AF23" s="58"/>
      <c r="AG23" s="42"/>
      <c r="AH23" s="39"/>
      <c r="AI23" s="40"/>
      <c r="AJ23" s="41"/>
      <c r="AK23" s="41"/>
      <c r="AL23" s="42"/>
      <c r="AM23" s="42"/>
      <c r="AN23" s="43"/>
      <c r="AO23" s="43"/>
      <c r="AP23" s="43"/>
      <c r="AQ23" s="43"/>
      <c r="AR23" s="43"/>
    </row>
    <row r="24" ht="312.0" customHeight="1">
      <c r="A24" s="30" t="s">
        <v>136</v>
      </c>
      <c r="B24" s="31" t="s">
        <v>137</v>
      </c>
      <c r="C24" s="32" t="s">
        <v>138</v>
      </c>
      <c r="D24" s="32" t="s">
        <v>139</v>
      </c>
      <c r="E24" s="32" t="s">
        <v>116</v>
      </c>
      <c r="F24" s="33" t="s">
        <v>140</v>
      </c>
      <c r="G24" s="33" t="s">
        <v>139</v>
      </c>
      <c r="H24" s="55" t="s">
        <v>141</v>
      </c>
      <c r="I24" s="59" t="s">
        <v>142</v>
      </c>
      <c r="J24" s="34">
        <v>0.0</v>
      </c>
      <c r="K24" s="34">
        <v>0.0</v>
      </c>
      <c r="L24" s="36" t="str">
        <f t="shared" si="1"/>
        <v>crítico</v>
      </c>
      <c r="M24" s="37" t="s">
        <v>143</v>
      </c>
      <c r="N24" s="37" t="s">
        <v>144</v>
      </c>
      <c r="O24" s="41"/>
      <c r="P24" s="41"/>
      <c r="Q24" s="39"/>
      <c r="R24" s="56"/>
      <c r="S24" s="40"/>
      <c r="T24" s="57"/>
      <c r="U24" s="57"/>
      <c r="V24" s="57"/>
      <c r="W24" s="58"/>
      <c r="X24" s="58"/>
      <c r="Y24" s="42"/>
      <c r="Z24" s="39"/>
      <c r="AA24" s="40"/>
      <c r="AB24" s="41"/>
      <c r="AC24" s="41"/>
      <c r="AD24" s="41"/>
      <c r="AE24" s="58"/>
      <c r="AF24" s="58"/>
      <c r="AG24" s="42"/>
      <c r="AH24" s="39"/>
      <c r="AI24" s="40"/>
      <c r="AJ24" s="41"/>
      <c r="AK24" s="41"/>
      <c r="AL24" s="42"/>
      <c r="AM24" s="42"/>
      <c r="AN24" s="43"/>
      <c r="AO24" s="43"/>
      <c r="AP24" s="43"/>
      <c r="AQ24" s="43"/>
      <c r="AR24" s="43"/>
    </row>
    <row r="25" ht="12.0" customHeight="1">
      <c r="A25" s="44"/>
      <c r="B25" s="44"/>
      <c r="C25" s="32" t="s">
        <v>145</v>
      </c>
      <c r="D25" s="32" t="s">
        <v>146</v>
      </c>
      <c r="E25" s="32" t="s">
        <v>147</v>
      </c>
      <c r="F25" s="33" t="s">
        <v>148</v>
      </c>
      <c r="G25" s="33" t="s">
        <v>146</v>
      </c>
      <c r="H25" s="55" t="s">
        <v>149</v>
      </c>
      <c r="I25" s="59" t="s">
        <v>84</v>
      </c>
      <c r="J25" s="60" t="s">
        <v>84</v>
      </c>
      <c r="K25" s="60" t="s">
        <v>84</v>
      </c>
      <c r="L25" s="36" t="str">
        <f t="shared" si="1"/>
        <v>No aplica</v>
      </c>
      <c r="M25" s="37" t="s">
        <v>150</v>
      </c>
      <c r="N25" s="37" t="s">
        <v>151</v>
      </c>
      <c r="O25" s="41"/>
      <c r="P25" s="41"/>
      <c r="Q25" s="39"/>
      <c r="R25" s="56"/>
      <c r="S25" s="40"/>
      <c r="T25" s="57"/>
      <c r="U25" s="57"/>
      <c r="V25" s="57"/>
      <c r="W25" s="58"/>
      <c r="X25" s="58"/>
      <c r="Y25" s="42"/>
      <c r="Z25" s="39"/>
      <c r="AA25" s="40"/>
      <c r="AB25" s="41"/>
      <c r="AC25" s="41"/>
      <c r="AD25" s="41"/>
      <c r="AE25" s="58"/>
      <c r="AF25" s="58"/>
      <c r="AG25" s="42"/>
      <c r="AH25" s="39"/>
      <c r="AI25" s="40"/>
      <c r="AJ25" s="41"/>
      <c r="AK25" s="41"/>
      <c r="AL25" s="42"/>
      <c r="AM25" s="42"/>
      <c r="AN25" s="43"/>
      <c r="AO25" s="43"/>
      <c r="AP25" s="43"/>
      <c r="AQ25" s="43"/>
      <c r="AR25" s="43"/>
    </row>
    <row r="26" ht="12.0" customHeight="1">
      <c r="A26" s="44"/>
      <c r="B26" s="44"/>
      <c r="C26" s="32" t="s">
        <v>152</v>
      </c>
      <c r="D26" s="32" t="s">
        <v>153</v>
      </c>
      <c r="E26" s="32" t="s">
        <v>154</v>
      </c>
      <c r="F26" s="33" t="s">
        <v>155</v>
      </c>
      <c r="G26" s="33" t="s">
        <v>153</v>
      </c>
      <c r="H26" s="59" t="s">
        <v>156</v>
      </c>
      <c r="I26" s="59" t="s">
        <v>157</v>
      </c>
      <c r="J26" s="35">
        <f>17/17</f>
        <v>1</v>
      </c>
      <c r="K26" s="61">
        <f>16.8/100</f>
        <v>0.168</v>
      </c>
      <c r="L26" s="36" t="str">
        <f t="shared" si="1"/>
        <v>óptimo</v>
      </c>
      <c r="M26" s="37" t="s">
        <v>158</v>
      </c>
      <c r="N26" s="37" t="s">
        <v>159</v>
      </c>
      <c r="O26" s="41"/>
      <c r="P26" s="41"/>
      <c r="Q26" s="39"/>
      <c r="R26" s="56"/>
      <c r="S26" s="40"/>
      <c r="T26" s="57"/>
      <c r="U26" s="57"/>
      <c r="V26" s="57"/>
      <c r="W26" s="58"/>
      <c r="X26" s="58"/>
      <c r="Y26" s="42"/>
      <c r="Z26" s="39"/>
      <c r="AA26" s="40"/>
      <c r="AB26" s="41"/>
      <c r="AC26" s="41"/>
      <c r="AD26" s="41"/>
      <c r="AE26" s="58"/>
      <c r="AF26" s="58"/>
      <c r="AG26" s="42"/>
      <c r="AH26" s="39"/>
      <c r="AI26" s="40"/>
      <c r="AJ26" s="41"/>
      <c r="AK26" s="41"/>
      <c r="AL26" s="42"/>
      <c r="AM26" s="42"/>
      <c r="AN26" s="43"/>
      <c r="AO26" s="43"/>
      <c r="AP26" s="43"/>
      <c r="AQ26" s="43"/>
      <c r="AR26" s="43"/>
    </row>
    <row r="27" ht="12.0" customHeight="1">
      <c r="A27" s="44"/>
      <c r="B27" s="51"/>
      <c r="C27" s="32" t="s">
        <v>160</v>
      </c>
      <c r="D27" s="32" t="s">
        <v>161</v>
      </c>
      <c r="E27" s="32" t="s">
        <v>116</v>
      </c>
      <c r="F27" s="33" t="s">
        <v>162</v>
      </c>
      <c r="G27" s="33" t="s">
        <v>161</v>
      </c>
      <c r="H27" s="55" t="s">
        <v>163</v>
      </c>
      <c r="I27" s="59" t="s">
        <v>84</v>
      </c>
      <c r="J27" s="59" t="s">
        <v>84</v>
      </c>
      <c r="K27" s="34">
        <v>0.0</v>
      </c>
      <c r="L27" s="36" t="str">
        <f t="shared" si="1"/>
        <v>No aplica</v>
      </c>
      <c r="M27" s="37" t="s">
        <v>164</v>
      </c>
      <c r="N27" s="37" t="s">
        <v>165</v>
      </c>
      <c r="O27" s="41"/>
      <c r="P27" s="41"/>
      <c r="Q27" s="39"/>
      <c r="R27" s="56"/>
      <c r="S27" s="40"/>
      <c r="T27" s="57"/>
      <c r="U27" s="57"/>
      <c r="V27" s="57"/>
      <c r="W27" s="58"/>
      <c r="X27" s="58"/>
      <c r="Y27" s="42"/>
      <c r="Z27" s="39"/>
      <c r="AA27" s="40"/>
      <c r="AB27" s="41"/>
      <c r="AC27" s="41"/>
      <c r="AD27" s="41"/>
      <c r="AE27" s="58"/>
      <c r="AF27" s="58"/>
      <c r="AG27" s="42"/>
      <c r="AH27" s="39"/>
      <c r="AI27" s="40"/>
      <c r="AJ27" s="41"/>
      <c r="AK27" s="41"/>
      <c r="AL27" s="42"/>
      <c r="AM27" s="42"/>
      <c r="AN27" s="43"/>
      <c r="AO27" s="43"/>
      <c r="AP27" s="43"/>
      <c r="AQ27" s="43"/>
      <c r="AR27" s="43"/>
    </row>
    <row r="28" ht="294.0" customHeight="1">
      <c r="A28" s="44"/>
      <c r="B28" s="52" t="s">
        <v>166</v>
      </c>
      <c r="C28" s="32" t="s">
        <v>167</v>
      </c>
      <c r="D28" s="32" t="s">
        <v>168</v>
      </c>
      <c r="E28" s="32" t="s">
        <v>147</v>
      </c>
      <c r="F28" s="33" t="s">
        <v>148</v>
      </c>
      <c r="G28" s="33" t="s">
        <v>168</v>
      </c>
      <c r="H28" s="55" t="s">
        <v>169</v>
      </c>
      <c r="I28" s="55" t="s">
        <v>169</v>
      </c>
      <c r="J28" s="35">
        <f>47/47</f>
        <v>1</v>
      </c>
      <c r="K28" s="35">
        <f>47/100</f>
        <v>0.47</v>
      </c>
      <c r="L28" s="36" t="str">
        <f t="shared" si="1"/>
        <v>óptimo</v>
      </c>
      <c r="M28" s="37" t="s">
        <v>170</v>
      </c>
      <c r="N28" s="37" t="s">
        <v>171</v>
      </c>
      <c r="O28" s="41"/>
      <c r="P28" s="41"/>
      <c r="Q28" s="39"/>
      <c r="R28" s="56"/>
      <c r="S28" s="40"/>
      <c r="T28" s="57"/>
      <c r="U28" s="57"/>
      <c r="V28" s="57"/>
      <c r="W28" s="58"/>
      <c r="X28" s="58"/>
      <c r="Y28" s="42"/>
      <c r="Z28" s="39"/>
      <c r="AA28" s="40"/>
      <c r="AB28" s="41"/>
      <c r="AC28" s="41"/>
      <c r="AD28" s="41"/>
      <c r="AE28" s="58"/>
      <c r="AF28" s="58"/>
      <c r="AG28" s="42"/>
      <c r="AH28" s="39"/>
      <c r="AI28" s="40"/>
      <c r="AJ28" s="41"/>
      <c r="AK28" s="41"/>
      <c r="AL28" s="42"/>
      <c r="AM28" s="42"/>
      <c r="AN28" s="43"/>
      <c r="AO28" s="43"/>
      <c r="AP28" s="43"/>
      <c r="AQ28" s="43"/>
      <c r="AR28" s="43"/>
    </row>
    <row r="29" ht="190.5" customHeight="1">
      <c r="A29" s="44"/>
      <c r="B29" s="52" t="s">
        <v>172</v>
      </c>
      <c r="C29" s="32" t="s">
        <v>173</v>
      </c>
      <c r="D29" s="32" t="s">
        <v>174</v>
      </c>
      <c r="E29" s="32" t="s">
        <v>175</v>
      </c>
      <c r="F29" s="33" t="s">
        <v>116</v>
      </c>
      <c r="G29" s="33" t="s">
        <v>174</v>
      </c>
      <c r="H29" s="55" t="s">
        <v>176</v>
      </c>
      <c r="I29" s="59" t="s">
        <v>84</v>
      </c>
      <c r="J29" s="34" t="s">
        <v>84</v>
      </c>
      <c r="K29" s="34" t="s">
        <v>84</v>
      </c>
      <c r="L29" s="36" t="str">
        <f t="shared" si="1"/>
        <v>No aplica</v>
      </c>
      <c r="M29" s="37" t="s">
        <v>177</v>
      </c>
      <c r="N29" s="37" t="s">
        <v>178</v>
      </c>
      <c r="O29" s="41"/>
      <c r="P29" s="41"/>
      <c r="Q29" s="39"/>
      <c r="R29" s="56"/>
      <c r="S29" s="40"/>
      <c r="T29" s="57"/>
      <c r="U29" s="57"/>
      <c r="V29" s="57"/>
      <c r="W29" s="58"/>
      <c r="X29" s="58"/>
      <c r="Y29" s="42"/>
      <c r="Z29" s="39"/>
      <c r="AA29" s="40"/>
      <c r="AB29" s="41"/>
      <c r="AC29" s="41"/>
      <c r="AD29" s="41"/>
      <c r="AE29" s="58"/>
      <c r="AF29" s="58"/>
      <c r="AG29" s="42"/>
      <c r="AH29" s="39"/>
      <c r="AI29" s="40"/>
      <c r="AJ29" s="41"/>
      <c r="AK29" s="41"/>
      <c r="AL29" s="42"/>
      <c r="AM29" s="42"/>
      <c r="AN29" s="43"/>
      <c r="AO29" s="43"/>
      <c r="AP29" s="43"/>
      <c r="AQ29" s="43"/>
      <c r="AR29" s="43"/>
    </row>
    <row r="30" ht="12.0" customHeight="1">
      <c r="A30" s="44"/>
      <c r="B30" s="31" t="s">
        <v>179</v>
      </c>
      <c r="C30" s="32" t="s">
        <v>180</v>
      </c>
      <c r="D30" s="32" t="s">
        <v>181</v>
      </c>
      <c r="E30" s="32" t="s">
        <v>50</v>
      </c>
      <c r="F30" s="33" t="s">
        <v>182</v>
      </c>
      <c r="G30" s="33" t="s">
        <v>181</v>
      </c>
      <c r="H30" s="55" t="s">
        <v>183</v>
      </c>
      <c r="I30" s="55" t="s">
        <v>183</v>
      </c>
      <c r="J30" s="35">
        <f>20/20</f>
        <v>1</v>
      </c>
      <c r="K30" s="35">
        <f>20/100</f>
        <v>0.2</v>
      </c>
      <c r="L30" s="36" t="str">
        <f t="shared" si="1"/>
        <v>óptimo</v>
      </c>
      <c r="M30" s="37" t="s">
        <v>184</v>
      </c>
      <c r="N30" s="54" t="s">
        <v>185</v>
      </c>
      <c r="O30" s="41"/>
      <c r="P30" s="41"/>
      <c r="Q30" s="39"/>
      <c r="R30" s="56"/>
      <c r="S30" s="40"/>
      <c r="T30" s="57"/>
      <c r="U30" s="57"/>
      <c r="V30" s="57"/>
      <c r="W30" s="58"/>
      <c r="X30" s="58"/>
      <c r="Y30" s="42"/>
      <c r="Z30" s="39"/>
      <c r="AA30" s="40"/>
      <c r="AB30" s="41"/>
      <c r="AC30" s="41"/>
      <c r="AD30" s="41"/>
      <c r="AE30" s="58"/>
      <c r="AF30" s="58"/>
      <c r="AG30" s="42"/>
      <c r="AH30" s="39"/>
      <c r="AI30" s="40"/>
      <c r="AJ30" s="41"/>
      <c r="AK30" s="41"/>
      <c r="AL30" s="42"/>
      <c r="AM30" s="42"/>
      <c r="AN30" s="43"/>
      <c r="AO30" s="43"/>
      <c r="AP30" s="43"/>
      <c r="AQ30" s="43"/>
      <c r="AR30" s="43"/>
    </row>
    <row r="31" ht="12.0" customHeight="1">
      <c r="A31" s="51"/>
      <c r="B31" s="51"/>
      <c r="C31" s="32" t="s">
        <v>186</v>
      </c>
      <c r="D31" s="32" t="s">
        <v>187</v>
      </c>
      <c r="E31" s="32" t="s">
        <v>188</v>
      </c>
      <c r="F31" s="33" t="s">
        <v>189</v>
      </c>
      <c r="G31" s="33" t="s">
        <v>187</v>
      </c>
      <c r="H31" s="55" t="s">
        <v>190</v>
      </c>
      <c r="I31" s="59" t="s">
        <v>84</v>
      </c>
      <c r="J31" s="34" t="s">
        <v>84</v>
      </c>
      <c r="K31" s="34" t="s">
        <v>84</v>
      </c>
      <c r="L31" s="36" t="str">
        <f t="shared" si="1"/>
        <v>No aplica</v>
      </c>
      <c r="M31" s="37" t="s">
        <v>191</v>
      </c>
      <c r="N31" s="37" t="s">
        <v>192</v>
      </c>
      <c r="O31" s="41"/>
      <c r="P31" s="41"/>
      <c r="Q31" s="39"/>
      <c r="R31" s="56"/>
      <c r="S31" s="40"/>
      <c r="T31" s="57"/>
      <c r="U31" s="57"/>
      <c r="V31" s="57"/>
      <c r="W31" s="58"/>
      <c r="X31" s="58"/>
      <c r="Y31" s="42"/>
      <c r="Z31" s="39"/>
      <c r="AA31" s="40"/>
      <c r="AB31" s="41"/>
      <c r="AC31" s="41"/>
      <c r="AD31" s="41"/>
      <c r="AE31" s="58"/>
      <c r="AF31" s="58"/>
      <c r="AG31" s="42"/>
      <c r="AH31" s="39"/>
      <c r="AI31" s="40"/>
      <c r="AJ31" s="41"/>
      <c r="AK31" s="41"/>
      <c r="AL31" s="42"/>
      <c r="AM31" s="42"/>
      <c r="AN31" s="43"/>
      <c r="AO31" s="43"/>
      <c r="AP31" s="43"/>
      <c r="AQ31" s="43"/>
      <c r="AR31" s="43"/>
    </row>
    <row r="32" ht="324.75" customHeight="1">
      <c r="A32" s="30" t="s">
        <v>193</v>
      </c>
      <c r="B32" s="31" t="s">
        <v>194</v>
      </c>
      <c r="C32" s="32" t="s">
        <v>195</v>
      </c>
      <c r="D32" s="32" t="s">
        <v>196</v>
      </c>
      <c r="E32" s="32" t="s">
        <v>116</v>
      </c>
      <c r="F32" s="33" t="s">
        <v>197</v>
      </c>
      <c r="G32" s="33" t="s">
        <v>196</v>
      </c>
      <c r="H32" s="33" t="s">
        <v>198</v>
      </c>
      <c r="I32" s="49" t="s">
        <v>198</v>
      </c>
      <c r="J32" s="34">
        <v>1.0</v>
      </c>
      <c r="K32" s="34">
        <v>0.25</v>
      </c>
      <c r="L32" s="36" t="str">
        <f t="shared" si="1"/>
        <v>óptimo</v>
      </c>
      <c r="M32" s="37" t="s">
        <v>199</v>
      </c>
      <c r="N32" s="37" t="s">
        <v>200</v>
      </c>
      <c r="O32" s="38"/>
      <c r="P32" s="38"/>
      <c r="Q32" s="39"/>
      <c r="R32" s="39"/>
      <c r="S32" s="40" t="str">
        <f>IF(Q32="N/A","No aplica",IF(Q32&gt;=110%,"sobrecumplimiento",IF(Q32&gt;=90%,"óptimo",IF(Q32&gt;=50%,"riesgo",IF(Q32&lt;50%,"crítico","0")))))</f>
        <v>crítico</v>
      </c>
      <c r="T32" s="41"/>
      <c r="U32" s="41"/>
      <c r="V32" s="41"/>
      <c r="W32" s="38"/>
      <c r="X32" s="38"/>
      <c r="Y32" s="39"/>
      <c r="Z32" s="39"/>
      <c r="AA32" s="40" t="str">
        <f t="shared" ref="AA32:AA40" si="8">IF(Y32="N/A","No aplica",IF(Y32&gt;=110%,"sobrecumplimiento",IF(Y32&gt;=90%,"óptimo",IF(Y32&gt;=50%,"riesgo",IF(Y32&lt;50%,"crítico","0")))))</f>
        <v>crítico</v>
      </c>
      <c r="AB32" s="41"/>
      <c r="AC32" s="41"/>
      <c r="AD32" s="41"/>
      <c r="AE32" s="38"/>
      <c r="AF32" s="38"/>
      <c r="AG32" s="39"/>
      <c r="AH32" s="39"/>
      <c r="AI32" s="40" t="str">
        <f t="shared" ref="AI32:AI40" si="9">IF(AG32="N/A","No aplica",IF(AG32&gt;=110%,"sobrecumplimiento",IF(AG32&gt;=90%,"óptimo",IF(AG32&gt;=50%,"riesgo",IF(AG32&lt;50%,"crítico","0")))))</f>
        <v>crítico</v>
      </c>
      <c r="AJ32" s="41"/>
      <c r="AK32" s="41"/>
      <c r="AL32" s="42"/>
      <c r="AM32" s="42"/>
      <c r="AN32" s="43"/>
      <c r="AO32" s="43"/>
      <c r="AP32" s="43"/>
      <c r="AQ32" s="43"/>
      <c r="AR32" s="43"/>
    </row>
    <row r="33" ht="12.0" customHeight="1">
      <c r="A33" s="44"/>
      <c r="B33" s="44"/>
      <c r="C33" s="32" t="s">
        <v>201</v>
      </c>
      <c r="D33" s="32" t="s">
        <v>202</v>
      </c>
      <c r="E33" s="32" t="s">
        <v>203</v>
      </c>
      <c r="F33" s="33" t="s">
        <v>189</v>
      </c>
      <c r="G33" s="33" t="s">
        <v>202</v>
      </c>
      <c r="H33" s="33" t="s">
        <v>204</v>
      </c>
      <c r="I33" s="33" t="s">
        <v>204</v>
      </c>
      <c r="J33" s="35">
        <f>19/15</f>
        <v>1.266666667</v>
      </c>
      <c r="K33" s="35">
        <f>19/100</f>
        <v>0.19</v>
      </c>
      <c r="L33" s="36" t="str">
        <f t="shared" si="1"/>
        <v>sobrecumplimiento</v>
      </c>
      <c r="M33" s="37" t="s">
        <v>205</v>
      </c>
      <c r="N33" s="54" t="s">
        <v>206</v>
      </c>
      <c r="O33" s="38"/>
      <c r="P33" s="38"/>
      <c r="Q33" s="39"/>
      <c r="R33" s="39"/>
      <c r="S33" s="40" t="s">
        <v>104</v>
      </c>
      <c r="T33" s="41"/>
      <c r="U33" s="41"/>
      <c r="V33" s="41"/>
      <c r="W33" s="38"/>
      <c r="X33" s="38"/>
      <c r="Y33" s="42"/>
      <c r="Z33" s="50"/>
      <c r="AA33" s="40" t="str">
        <f t="shared" si="8"/>
        <v>crítico</v>
      </c>
      <c r="AB33" s="41"/>
      <c r="AC33" s="41"/>
      <c r="AD33" s="41"/>
      <c r="AE33" s="38"/>
      <c r="AF33" s="38"/>
      <c r="AG33" s="42"/>
      <c r="AH33" s="50"/>
      <c r="AI33" s="40" t="str">
        <f t="shared" si="9"/>
        <v>crítico</v>
      </c>
      <c r="AJ33" s="41"/>
      <c r="AK33" s="41"/>
      <c r="AL33" s="42"/>
      <c r="AM33" s="42"/>
      <c r="AN33" s="43"/>
      <c r="AO33" s="43"/>
      <c r="AP33" s="43"/>
      <c r="AQ33" s="43"/>
      <c r="AR33" s="43"/>
    </row>
    <row r="34" ht="12.0" customHeight="1">
      <c r="A34" s="44"/>
      <c r="B34" s="44"/>
      <c r="C34" s="32" t="s">
        <v>207</v>
      </c>
      <c r="D34" s="32" t="s">
        <v>208</v>
      </c>
      <c r="E34" s="32" t="s">
        <v>203</v>
      </c>
      <c r="F34" s="33" t="s">
        <v>189</v>
      </c>
      <c r="G34" s="33" t="s">
        <v>208</v>
      </c>
      <c r="H34" s="33" t="s">
        <v>208</v>
      </c>
      <c r="I34" s="59" t="s">
        <v>209</v>
      </c>
      <c r="J34" s="35">
        <f t="shared" ref="J34:K34" si="10">100/99</f>
        <v>1.01010101</v>
      </c>
      <c r="K34" s="35">
        <f t="shared" si="10"/>
        <v>1.01010101</v>
      </c>
      <c r="L34" s="36" t="str">
        <f t="shared" si="1"/>
        <v>óptimo</v>
      </c>
      <c r="M34" s="37" t="s">
        <v>210</v>
      </c>
      <c r="N34" s="37" t="s">
        <v>211</v>
      </c>
      <c r="O34" s="41"/>
      <c r="P34" s="41"/>
      <c r="Q34" s="39"/>
      <c r="R34" s="56"/>
      <c r="S34" s="40" t="str">
        <f>IF(Q34="N/A","No aplica",IF(Q34&gt;=110%,"sobrecumplimiento",IF(Q34&gt;=90%,"óptimo",IF(Q34&gt;=50%,"riesgo",IF(Q34&lt;50%,"crítico","0")))))</f>
        <v>crítico</v>
      </c>
      <c r="T34" s="57"/>
      <c r="U34" s="57"/>
      <c r="V34" s="57"/>
      <c r="W34" s="58"/>
      <c r="X34" s="58"/>
      <c r="Y34" s="42"/>
      <c r="Z34" s="39"/>
      <c r="AA34" s="40" t="str">
        <f t="shared" si="8"/>
        <v>crítico</v>
      </c>
      <c r="AB34" s="41"/>
      <c r="AC34" s="41"/>
      <c r="AD34" s="41"/>
      <c r="AE34" s="58"/>
      <c r="AF34" s="58"/>
      <c r="AG34" s="42"/>
      <c r="AH34" s="39"/>
      <c r="AI34" s="40" t="str">
        <f t="shared" si="9"/>
        <v>crítico</v>
      </c>
      <c r="AJ34" s="41"/>
      <c r="AK34" s="41"/>
      <c r="AL34" s="42"/>
      <c r="AM34" s="42"/>
      <c r="AN34" s="43"/>
      <c r="AO34" s="43"/>
      <c r="AP34" s="43"/>
      <c r="AQ34" s="43"/>
      <c r="AR34" s="43"/>
    </row>
    <row r="35" ht="12.0" customHeight="1">
      <c r="A35" s="44"/>
      <c r="B35" s="44"/>
      <c r="C35" s="32" t="s">
        <v>212</v>
      </c>
      <c r="D35" s="32" t="s">
        <v>213</v>
      </c>
      <c r="E35" s="32" t="s">
        <v>175</v>
      </c>
      <c r="F35" s="33" t="s">
        <v>214</v>
      </c>
      <c r="G35" s="33" t="s">
        <v>213</v>
      </c>
      <c r="H35" s="49" t="s">
        <v>215</v>
      </c>
      <c r="I35" s="49" t="s">
        <v>216</v>
      </c>
      <c r="J35" s="35">
        <f>23.75/25</f>
        <v>0.95</v>
      </c>
      <c r="K35" s="35">
        <f>23.75/100</f>
        <v>0.2375</v>
      </c>
      <c r="L35" s="36" t="str">
        <f t="shared" si="1"/>
        <v>óptimo</v>
      </c>
      <c r="M35" s="37" t="s">
        <v>217</v>
      </c>
      <c r="N35" s="54" t="s">
        <v>218</v>
      </c>
      <c r="O35" s="38"/>
      <c r="P35" s="38"/>
      <c r="Q35" s="39"/>
      <c r="R35" s="39"/>
      <c r="S35" s="40" t="s">
        <v>104</v>
      </c>
      <c r="T35" s="41"/>
      <c r="U35" s="41"/>
      <c r="V35" s="41"/>
      <c r="W35" s="38"/>
      <c r="X35" s="38"/>
      <c r="Y35" s="42"/>
      <c r="Z35" s="50"/>
      <c r="AA35" s="40" t="str">
        <f t="shared" si="8"/>
        <v>crítico</v>
      </c>
      <c r="AB35" s="41"/>
      <c r="AC35" s="41"/>
      <c r="AD35" s="41"/>
      <c r="AE35" s="38"/>
      <c r="AF35" s="38"/>
      <c r="AG35" s="42"/>
      <c r="AH35" s="50"/>
      <c r="AI35" s="40" t="str">
        <f t="shared" si="9"/>
        <v>crítico</v>
      </c>
      <c r="AJ35" s="41"/>
      <c r="AK35" s="41"/>
      <c r="AL35" s="42"/>
      <c r="AM35" s="42"/>
      <c r="AN35" s="43"/>
      <c r="AO35" s="43"/>
      <c r="AP35" s="43"/>
      <c r="AQ35" s="43"/>
      <c r="AR35" s="43"/>
    </row>
    <row r="36" ht="12.0" customHeight="1">
      <c r="A36" s="44"/>
      <c r="B36" s="44"/>
      <c r="C36" s="32" t="s">
        <v>219</v>
      </c>
      <c r="D36" s="32" t="s">
        <v>220</v>
      </c>
      <c r="E36" s="32" t="s">
        <v>221</v>
      </c>
      <c r="F36" s="33" t="s">
        <v>222</v>
      </c>
      <c r="G36" s="33" t="s">
        <v>220</v>
      </c>
      <c r="H36" s="55" t="s">
        <v>223</v>
      </c>
      <c r="I36" s="59" t="s">
        <v>224</v>
      </c>
      <c r="J36" s="35">
        <f>14/16</f>
        <v>0.875</v>
      </c>
      <c r="K36" s="35">
        <f>14/90</f>
        <v>0.1555555556</v>
      </c>
      <c r="L36" s="36" t="str">
        <f t="shared" si="1"/>
        <v>riesgo</v>
      </c>
      <c r="M36" s="37" t="s">
        <v>225</v>
      </c>
      <c r="N36" s="37" t="s">
        <v>226</v>
      </c>
      <c r="O36" s="41"/>
      <c r="P36" s="41"/>
      <c r="Q36" s="39"/>
      <c r="R36" s="56"/>
      <c r="S36" s="40" t="str">
        <f>IF(Q36="N/A","No aplica",IF(Q36&gt;=110%,"sobrecumplimiento",IF(Q36&gt;=90%,"óptimo",IF(Q36&gt;=50%,"riesgo",IF(Q36&lt;50%,"crítico","0")))))</f>
        <v>crítico</v>
      </c>
      <c r="T36" s="57"/>
      <c r="U36" s="57"/>
      <c r="V36" s="57"/>
      <c r="W36" s="58"/>
      <c r="X36" s="58"/>
      <c r="Y36" s="42"/>
      <c r="Z36" s="39"/>
      <c r="AA36" s="40" t="str">
        <f t="shared" si="8"/>
        <v>crítico</v>
      </c>
      <c r="AB36" s="41"/>
      <c r="AC36" s="41"/>
      <c r="AD36" s="41"/>
      <c r="AE36" s="58"/>
      <c r="AF36" s="58"/>
      <c r="AG36" s="42"/>
      <c r="AH36" s="39"/>
      <c r="AI36" s="40" t="str">
        <f t="shared" si="9"/>
        <v>crítico</v>
      </c>
      <c r="AJ36" s="41"/>
      <c r="AK36" s="41"/>
      <c r="AL36" s="42"/>
      <c r="AM36" s="42"/>
      <c r="AN36" s="43"/>
      <c r="AO36" s="43"/>
      <c r="AP36" s="43"/>
      <c r="AQ36" s="43"/>
      <c r="AR36" s="43"/>
    </row>
    <row r="37" ht="12.0" customHeight="1">
      <c r="A37" s="44"/>
      <c r="B37" s="44"/>
      <c r="C37" s="32" t="s">
        <v>227</v>
      </c>
      <c r="D37" s="32" t="s">
        <v>228</v>
      </c>
      <c r="E37" s="32" t="s">
        <v>75</v>
      </c>
      <c r="F37" s="33" t="s">
        <v>229</v>
      </c>
      <c r="G37" s="33" t="s">
        <v>228</v>
      </c>
      <c r="H37" s="33" t="s">
        <v>230</v>
      </c>
      <c r="I37" s="33" t="s">
        <v>230</v>
      </c>
      <c r="J37" s="35">
        <f t="shared" ref="J37:J39" si="11">10/10</f>
        <v>1</v>
      </c>
      <c r="K37" s="35">
        <f t="shared" ref="K37:K39" si="12">10/100</f>
        <v>0.1</v>
      </c>
      <c r="L37" s="36" t="str">
        <f t="shared" si="1"/>
        <v>óptimo</v>
      </c>
      <c r="M37" s="37" t="s">
        <v>231</v>
      </c>
      <c r="N37" s="37" t="s">
        <v>232</v>
      </c>
      <c r="O37" s="38"/>
      <c r="P37" s="38"/>
      <c r="Q37" s="39"/>
      <c r="R37" s="39"/>
      <c r="S37" s="40" t="s">
        <v>104</v>
      </c>
      <c r="T37" s="41"/>
      <c r="U37" s="41"/>
      <c r="V37" s="41"/>
      <c r="W37" s="38"/>
      <c r="X37" s="38"/>
      <c r="Y37" s="42"/>
      <c r="Z37" s="50"/>
      <c r="AA37" s="40" t="str">
        <f t="shared" si="8"/>
        <v>crítico</v>
      </c>
      <c r="AB37" s="41"/>
      <c r="AC37" s="41"/>
      <c r="AD37" s="41"/>
      <c r="AE37" s="38"/>
      <c r="AF37" s="38"/>
      <c r="AG37" s="42"/>
      <c r="AH37" s="50"/>
      <c r="AI37" s="40" t="str">
        <f t="shared" si="9"/>
        <v>crítico</v>
      </c>
      <c r="AJ37" s="41"/>
      <c r="AK37" s="41"/>
      <c r="AL37" s="42"/>
      <c r="AM37" s="42"/>
      <c r="AN37" s="43"/>
      <c r="AO37" s="43"/>
      <c r="AP37" s="43"/>
      <c r="AQ37" s="43"/>
      <c r="AR37" s="43"/>
    </row>
    <row r="38" ht="12.0" customHeight="1">
      <c r="A38" s="51"/>
      <c r="B38" s="51"/>
      <c r="C38" s="32" t="s">
        <v>233</v>
      </c>
      <c r="D38" s="32" t="s">
        <v>234</v>
      </c>
      <c r="E38" s="32" t="s">
        <v>235</v>
      </c>
      <c r="F38" s="33" t="s">
        <v>236</v>
      </c>
      <c r="G38" s="33" t="s">
        <v>234</v>
      </c>
      <c r="H38" s="55" t="s">
        <v>237</v>
      </c>
      <c r="I38" s="55" t="s">
        <v>237</v>
      </c>
      <c r="J38" s="35">
        <f t="shared" si="11"/>
        <v>1</v>
      </c>
      <c r="K38" s="35">
        <f t="shared" si="12"/>
        <v>0.1</v>
      </c>
      <c r="L38" s="36" t="str">
        <f t="shared" si="1"/>
        <v>óptimo</v>
      </c>
      <c r="M38" s="37" t="s">
        <v>238</v>
      </c>
      <c r="N38" s="37" t="s">
        <v>239</v>
      </c>
      <c r="O38" s="41"/>
      <c r="P38" s="41"/>
      <c r="Q38" s="39"/>
      <c r="R38" s="56"/>
      <c r="S38" s="40" t="str">
        <f>IF(Q38="N/A","No aplica",IF(Q38&gt;=110%,"sobrecumplimiento",IF(Q38&gt;=90%,"óptimo",IF(Q38&gt;=50%,"riesgo",IF(Q38&lt;50%,"crítico","0")))))</f>
        <v>crítico</v>
      </c>
      <c r="T38" s="57"/>
      <c r="U38" s="57"/>
      <c r="V38" s="57"/>
      <c r="W38" s="58"/>
      <c r="X38" s="58"/>
      <c r="Y38" s="42"/>
      <c r="Z38" s="39"/>
      <c r="AA38" s="40" t="str">
        <f t="shared" si="8"/>
        <v>crítico</v>
      </c>
      <c r="AB38" s="41"/>
      <c r="AC38" s="41"/>
      <c r="AD38" s="41"/>
      <c r="AE38" s="58"/>
      <c r="AF38" s="58"/>
      <c r="AG38" s="42"/>
      <c r="AH38" s="39"/>
      <c r="AI38" s="40" t="str">
        <f t="shared" si="9"/>
        <v>crítico</v>
      </c>
      <c r="AJ38" s="41"/>
      <c r="AK38" s="41"/>
      <c r="AL38" s="42"/>
      <c r="AM38" s="42"/>
      <c r="AN38" s="43"/>
      <c r="AO38" s="43"/>
      <c r="AP38" s="43"/>
      <c r="AQ38" s="43"/>
      <c r="AR38" s="43"/>
    </row>
    <row r="39" ht="12.0" customHeight="1">
      <c r="A39" s="30" t="s">
        <v>240</v>
      </c>
      <c r="B39" s="31" t="s">
        <v>241</v>
      </c>
      <c r="C39" s="32" t="s">
        <v>242</v>
      </c>
      <c r="D39" s="32" t="s">
        <v>243</v>
      </c>
      <c r="E39" s="32" t="s">
        <v>244</v>
      </c>
      <c r="F39" s="33" t="s">
        <v>245</v>
      </c>
      <c r="G39" s="33" t="s">
        <v>243</v>
      </c>
      <c r="H39" s="33" t="s">
        <v>246</v>
      </c>
      <c r="I39" s="33" t="s">
        <v>246</v>
      </c>
      <c r="J39" s="35">
        <f t="shared" si="11"/>
        <v>1</v>
      </c>
      <c r="K39" s="35">
        <f t="shared" si="12"/>
        <v>0.1</v>
      </c>
      <c r="L39" s="36" t="str">
        <f t="shared" si="1"/>
        <v>óptimo</v>
      </c>
      <c r="M39" s="37" t="s">
        <v>247</v>
      </c>
      <c r="N39" s="37" t="s">
        <v>248</v>
      </c>
      <c r="O39" s="38"/>
      <c r="P39" s="38"/>
      <c r="Q39" s="39"/>
      <c r="R39" s="39"/>
      <c r="S39" s="40" t="s">
        <v>104</v>
      </c>
      <c r="T39" s="41"/>
      <c r="U39" s="41"/>
      <c r="V39" s="41"/>
      <c r="W39" s="38"/>
      <c r="X39" s="38"/>
      <c r="Y39" s="42"/>
      <c r="Z39" s="50"/>
      <c r="AA39" s="40" t="str">
        <f t="shared" si="8"/>
        <v>crítico</v>
      </c>
      <c r="AB39" s="41"/>
      <c r="AC39" s="41"/>
      <c r="AD39" s="41"/>
      <c r="AE39" s="38"/>
      <c r="AF39" s="38"/>
      <c r="AG39" s="42"/>
      <c r="AH39" s="50"/>
      <c r="AI39" s="40" t="str">
        <f t="shared" si="9"/>
        <v>crítico</v>
      </c>
      <c r="AJ39" s="41"/>
      <c r="AK39" s="41"/>
      <c r="AL39" s="42"/>
      <c r="AM39" s="42"/>
      <c r="AN39" s="43"/>
      <c r="AO39" s="43"/>
      <c r="AP39" s="43"/>
      <c r="AQ39" s="43"/>
      <c r="AR39" s="43"/>
    </row>
    <row r="40" ht="12.0" customHeight="1">
      <c r="A40" s="51"/>
      <c r="B40" s="51"/>
      <c r="C40" s="32" t="s">
        <v>249</v>
      </c>
      <c r="D40" s="32" t="s">
        <v>250</v>
      </c>
      <c r="E40" s="32" t="s">
        <v>244</v>
      </c>
      <c r="F40" s="33" t="s">
        <v>251</v>
      </c>
      <c r="G40" s="33" t="s">
        <v>250</v>
      </c>
      <c r="H40" s="55" t="s">
        <v>252</v>
      </c>
      <c r="I40" s="55" t="s">
        <v>252</v>
      </c>
      <c r="J40" s="35">
        <f>25/25</f>
        <v>1</v>
      </c>
      <c r="K40" s="35">
        <f>25/100</f>
        <v>0.25</v>
      </c>
      <c r="L40" s="36" t="str">
        <f t="shared" si="1"/>
        <v>óptimo</v>
      </c>
      <c r="M40" s="37" t="s">
        <v>253</v>
      </c>
      <c r="N40" s="62" t="s">
        <v>254</v>
      </c>
      <c r="O40" s="41"/>
      <c r="P40" s="41"/>
      <c r="Q40" s="39"/>
      <c r="R40" s="56"/>
      <c r="S40" s="40" t="str">
        <f>IF(Q40="N/A","No aplica",IF(Q40&gt;=110%,"sobrecumplimiento",IF(Q40&gt;=90%,"óptimo",IF(Q40&gt;=50%,"riesgo",IF(Q40&lt;50%,"crítico","0")))))</f>
        <v>crítico</v>
      </c>
      <c r="T40" s="57"/>
      <c r="U40" s="57"/>
      <c r="V40" s="57"/>
      <c r="W40" s="58"/>
      <c r="X40" s="58"/>
      <c r="Y40" s="42"/>
      <c r="Z40" s="39"/>
      <c r="AA40" s="40" t="str">
        <f t="shared" si="8"/>
        <v>crítico</v>
      </c>
      <c r="AB40" s="41"/>
      <c r="AC40" s="41"/>
      <c r="AD40" s="41"/>
      <c r="AE40" s="58"/>
      <c r="AF40" s="58"/>
      <c r="AG40" s="42"/>
      <c r="AH40" s="39"/>
      <c r="AI40" s="40" t="str">
        <f t="shared" si="9"/>
        <v>crítico</v>
      </c>
      <c r="AJ40" s="41"/>
      <c r="AK40" s="41"/>
      <c r="AL40" s="42"/>
      <c r="AM40" s="42"/>
      <c r="AN40" s="43"/>
      <c r="AO40" s="43"/>
      <c r="AP40" s="43"/>
      <c r="AQ40" s="43"/>
      <c r="AR40" s="43"/>
    </row>
    <row r="41" ht="12.0" customHeight="1">
      <c r="A41" s="43"/>
      <c r="B41" s="43"/>
      <c r="C41" s="63"/>
      <c r="D41" s="63"/>
      <c r="E41" s="63"/>
      <c r="F41" s="63"/>
      <c r="G41" s="64"/>
      <c r="H41" s="64"/>
      <c r="I41" s="64"/>
      <c r="J41" s="64"/>
      <c r="K41" s="64"/>
      <c r="L41" s="64"/>
      <c r="M41" s="64"/>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row>
    <row r="42" ht="12.0" customHeight="1">
      <c r="A42" s="43"/>
      <c r="B42" s="43"/>
      <c r="C42" s="63"/>
      <c r="D42" s="63"/>
      <c r="E42" s="63"/>
      <c r="F42" s="63"/>
      <c r="G42" s="64"/>
      <c r="H42" s="64"/>
      <c r="I42" s="64"/>
      <c r="J42" s="64"/>
      <c r="K42" s="64"/>
      <c r="L42" s="64"/>
      <c r="M42" s="64"/>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row>
    <row r="43" ht="12.0" customHeight="1">
      <c r="A43" s="43"/>
      <c r="B43" s="43"/>
      <c r="C43" s="63"/>
      <c r="D43" s="63"/>
      <c r="E43" s="63"/>
      <c r="F43" s="63"/>
      <c r="G43" s="64"/>
      <c r="H43" s="64"/>
      <c r="I43" s="64"/>
      <c r="J43" s="64"/>
      <c r="K43" s="64"/>
      <c r="L43" s="64"/>
      <c r="M43" s="64"/>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row>
    <row r="44" ht="12.0" customHeight="1">
      <c r="A44" s="1"/>
      <c r="B44" s="1"/>
      <c r="C44" s="2"/>
      <c r="D44" s="65"/>
      <c r="E44" s="65"/>
      <c r="F44" s="2"/>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ht="12.0" customHeight="1">
      <c r="A45" s="1"/>
      <c r="B45" s="1"/>
      <c r="C45" s="2"/>
      <c r="D45" s="65"/>
      <c r="E45" s="65"/>
      <c r="F45" s="2"/>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ht="12.0" customHeight="1">
      <c r="A46" s="1"/>
      <c r="B46" s="1"/>
      <c r="C46" s="2"/>
      <c r="D46" s="65"/>
      <c r="E46" s="65"/>
      <c r="F46" s="2"/>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ht="12.0" customHeight="1">
      <c r="A47" s="1"/>
      <c r="B47" s="1"/>
      <c r="C47" s="2"/>
      <c r="D47" s="65"/>
      <c r="E47" s="65"/>
      <c r="F47" s="2"/>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ht="12.0" customHeight="1">
      <c r="A48" s="1"/>
      <c r="B48" s="1"/>
      <c r="C48" s="2"/>
      <c r="D48" s="65"/>
      <c r="E48" s="65"/>
      <c r="F48" s="2"/>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ht="12.0" customHeight="1">
      <c r="A49" s="1"/>
      <c r="B49" s="1"/>
      <c r="C49" s="2"/>
      <c r="D49" s="65"/>
      <c r="E49" s="65"/>
      <c r="F49" s="2"/>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ht="12.0" customHeight="1">
      <c r="A50" s="1"/>
      <c r="B50" s="1"/>
      <c r="C50" s="2"/>
      <c r="D50" s="65"/>
      <c r="E50" s="65"/>
      <c r="F50" s="2"/>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ht="12.0" customHeight="1">
      <c r="A51" s="1"/>
      <c r="B51" s="1"/>
      <c r="C51" s="2"/>
      <c r="D51" s="65"/>
      <c r="E51" s="65"/>
      <c r="F51" s="2"/>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ht="12.0" customHeight="1">
      <c r="A52" s="1"/>
      <c r="B52" s="1"/>
      <c r="C52" s="2"/>
      <c r="D52" s="65"/>
      <c r="E52" s="65"/>
      <c r="F52" s="2"/>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ht="12.0" customHeight="1">
      <c r="A53" s="1"/>
      <c r="B53" s="1"/>
      <c r="C53" s="2"/>
      <c r="D53" s="65"/>
      <c r="E53" s="65"/>
      <c r="F53" s="2"/>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ht="12.0" customHeight="1">
      <c r="A54" s="1"/>
      <c r="B54" s="1"/>
      <c r="C54" s="2"/>
      <c r="D54" s="65"/>
      <c r="E54" s="65"/>
      <c r="F54" s="2"/>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ht="12.0" customHeight="1">
      <c r="A55" s="1"/>
      <c r="B55" s="1"/>
      <c r="C55" s="2"/>
      <c r="D55" s="65"/>
      <c r="E55" s="65"/>
      <c r="F55" s="2"/>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ht="12.0" customHeight="1">
      <c r="A56" s="1"/>
      <c r="B56" s="1"/>
      <c r="C56" s="2"/>
      <c r="D56" s="65"/>
      <c r="E56" s="65"/>
      <c r="F56" s="2"/>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ht="12.0" customHeight="1">
      <c r="A57" s="1"/>
      <c r="B57" s="1"/>
      <c r="C57" s="66"/>
      <c r="D57" s="67"/>
      <c r="E57" s="65"/>
      <c r="F57" s="2"/>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ht="12.0" customHeight="1">
      <c r="A58" s="1"/>
      <c r="B58" s="1"/>
      <c r="C58" s="2"/>
      <c r="D58" s="65"/>
      <c r="E58" s="65"/>
      <c r="F58" s="2"/>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ht="12.0" customHeight="1">
      <c r="A59" s="1"/>
      <c r="B59" s="1"/>
      <c r="C59" s="2"/>
      <c r="D59" s="65"/>
      <c r="E59" s="65"/>
      <c r="F59" s="2"/>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ht="12.0" customHeight="1">
      <c r="A60" s="1"/>
      <c r="B60" s="1"/>
      <c r="C60" s="2"/>
      <c r="D60" s="65"/>
      <c r="E60" s="65"/>
      <c r="F60" s="2"/>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ht="12.0" customHeight="1">
      <c r="A61" s="1"/>
      <c r="B61" s="1"/>
      <c r="C61" s="2"/>
      <c r="D61" s="65"/>
      <c r="E61" s="65"/>
      <c r="F61" s="2"/>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ht="12.0" customHeight="1">
      <c r="A62" s="1"/>
      <c r="B62" s="1"/>
      <c r="C62" s="2"/>
      <c r="D62" s="65"/>
      <c r="E62" s="65"/>
      <c r="F62" s="2"/>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ht="12.0" customHeight="1">
      <c r="A63" s="1"/>
      <c r="B63" s="1"/>
      <c r="C63" s="2"/>
      <c r="D63" s="65"/>
      <c r="E63" s="65"/>
      <c r="F63" s="2"/>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ht="12.0" customHeight="1">
      <c r="A64" s="1"/>
      <c r="B64" s="1"/>
      <c r="C64" s="2"/>
      <c r="D64" s="65"/>
      <c r="E64" s="65"/>
      <c r="F64" s="2"/>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ht="12.0" customHeight="1">
      <c r="A65" s="1"/>
      <c r="B65" s="1"/>
      <c r="C65" s="2"/>
      <c r="D65" s="65"/>
      <c r="E65" s="65"/>
      <c r="F65" s="2"/>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ht="12.0" customHeight="1">
      <c r="A66" s="1"/>
      <c r="B66" s="1"/>
      <c r="C66" s="2"/>
      <c r="D66" s="65"/>
      <c r="E66" s="65"/>
      <c r="F66" s="2"/>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ht="12.0" customHeight="1">
      <c r="A67" s="1"/>
      <c r="B67" s="1"/>
      <c r="C67" s="2"/>
      <c r="D67" s="65"/>
      <c r="E67" s="65"/>
      <c r="F67" s="2"/>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ht="12.0" customHeight="1">
      <c r="A68" s="1"/>
      <c r="B68" s="1"/>
      <c r="C68" s="2"/>
      <c r="D68" s="65"/>
      <c r="E68" s="65"/>
      <c r="F68" s="2"/>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ht="12.0" customHeight="1">
      <c r="A69" s="1"/>
      <c r="B69" s="1"/>
      <c r="C69" s="2"/>
      <c r="D69" s="65"/>
      <c r="E69" s="65"/>
      <c r="F69" s="2"/>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ht="12.0" customHeight="1">
      <c r="A70" s="1"/>
      <c r="B70" s="1"/>
      <c r="C70" s="2"/>
      <c r="D70" s="65"/>
      <c r="E70" s="65"/>
      <c r="F70" s="2"/>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ht="12.0" customHeight="1">
      <c r="A71" s="1"/>
      <c r="B71" s="1"/>
      <c r="C71" s="2"/>
      <c r="D71" s="65"/>
      <c r="E71" s="65"/>
      <c r="F71" s="2"/>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ht="12.0" customHeight="1">
      <c r="A72" s="1"/>
      <c r="B72" s="1"/>
      <c r="C72" s="2"/>
      <c r="D72" s="65"/>
      <c r="E72" s="65"/>
      <c r="F72" s="2"/>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ht="12.0" customHeight="1">
      <c r="A73" s="1"/>
      <c r="B73" s="1"/>
      <c r="C73" s="2"/>
      <c r="D73" s="65"/>
      <c r="E73" s="65"/>
      <c r="F73" s="2"/>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ht="12.0" customHeight="1">
      <c r="A74" s="1"/>
      <c r="B74" s="1"/>
      <c r="C74" s="2"/>
      <c r="D74" s="65"/>
      <c r="E74" s="65"/>
      <c r="F74" s="2"/>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ht="12.0" customHeight="1">
      <c r="A75" s="1"/>
      <c r="B75" s="1"/>
      <c r="C75" s="2"/>
      <c r="D75" s="65"/>
      <c r="E75" s="65"/>
      <c r="F75" s="2"/>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ht="12.0" customHeight="1">
      <c r="A76" s="1"/>
      <c r="B76" s="1"/>
      <c r="C76" s="2"/>
      <c r="D76" s="65"/>
      <c r="E76" s="65"/>
      <c r="F76" s="2"/>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ht="12.0" customHeight="1">
      <c r="A77" s="1"/>
      <c r="B77" s="1"/>
      <c r="C77" s="2"/>
      <c r="D77" s="65"/>
      <c r="E77" s="65"/>
      <c r="F77" s="2"/>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ht="12.0" customHeight="1">
      <c r="A78" s="1"/>
      <c r="B78" s="1"/>
      <c r="C78" s="2"/>
      <c r="D78" s="65"/>
      <c r="E78" s="65"/>
      <c r="F78" s="2"/>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ht="12.0" customHeight="1">
      <c r="A79" s="1"/>
      <c r="B79" s="1"/>
      <c r="C79" s="2"/>
      <c r="D79" s="65"/>
      <c r="E79" s="65"/>
      <c r="F79" s="2"/>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ht="12.0" customHeight="1">
      <c r="A80" s="1"/>
      <c r="B80" s="1"/>
      <c r="C80" s="2"/>
      <c r="D80" s="65"/>
      <c r="E80" s="65"/>
      <c r="F80" s="2"/>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ht="12.0" customHeight="1">
      <c r="A81" s="1"/>
      <c r="B81" s="1"/>
      <c r="C81" s="2"/>
      <c r="D81" s="65"/>
      <c r="E81" s="65"/>
      <c r="F81" s="2"/>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ht="12.0" customHeight="1">
      <c r="A82" s="1"/>
      <c r="B82" s="1"/>
      <c r="C82" s="2"/>
      <c r="D82" s="65"/>
      <c r="E82" s="65"/>
      <c r="F82" s="2"/>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ht="12.0" customHeight="1">
      <c r="A83" s="1"/>
      <c r="B83" s="1"/>
      <c r="C83" s="2"/>
      <c r="D83" s="65"/>
      <c r="E83" s="65"/>
      <c r="F83" s="2"/>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ht="12.0" customHeight="1">
      <c r="A84" s="1"/>
      <c r="B84" s="1"/>
      <c r="C84" s="2"/>
      <c r="D84" s="65"/>
      <c r="E84" s="65"/>
      <c r="F84" s="2"/>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ht="12.0" customHeight="1">
      <c r="A85" s="1"/>
      <c r="B85" s="1"/>
      <c r="C85" s="2"/>
      <c r="D85" s="65"/>
      <c r="E85" s="65"/>
      <c r="F85" s="2"/>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ht="12.0" customHeight="1">
      <c r="A86" s="1"/>
      <c r="B86" s="1"/>
      <c r="C86" s="2"/>
      <c r="D86" s="65"/>
      <c r="E86" s="65"/>
      <c r="F86" s="2"/>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ht="12.0" customHeight="1">
      <c r="A87" s="1"/>
      <c r="B87" s="1"/>
      <c r="C87" s="2"/>
      <c r="D87" s="65"/>
      <c r="E87" s="65"/>
      <c r="F87" s="2"/>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ht="12.0" customHeight="1">
      <c r="A88" s="1"/>
      <c r="B88" s="1"/>
      <c r="C88" s="2"/>
      <c r="D88" s="65"/>
      <c r="E88" s="65"/>
      <c r="F88" s="2"/>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ht="12.0" customHeight="1">
      <c r="A89" s="1"/>
      <c r="B89" s="1"/>
      <c r="C89" s="2"/>
      <c r="D89" s="65"/>
      <c r="E89" s="65"/>
      <c r="F89" s="2"/>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ht="12.0" customHeight="1">
      <c r="A90" s="1"/>
      <c r="B90" s="1"/>
      <c r="C90" s="2"/>
      <c r="D90" s="65"/>
      <c r="E90" s="65"/>
      <c r="F90" s="2"/>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ht="12.0" customHeight="1">
      <c r="A91" s="1"/>
      <c r="B91" s="1"/>
      <c r="C91" s="2"/>
      <c r="D91" s="65"/>
      <c r="E91" s="65"/>
      <c r="F91" s="2"/>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ht="12.0" customHeight="1">
      <c r="A92" s="1"/>
      <c r="B92" s="1"/>
      <c r="C92" s="2"/>
      <c r="D92" s="65"/>
      <c r="E92" s="65"/>
      <c r="F92" s="2"/>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ht="12.0" customHeight="1">
      <c r="A93" s="1"/>
      <c r="B93" s="1"/>
      <c r="C93" s="2"/>
      <c r="D93" s="65"/>
      <c r="E93" s="65"/>
      <c r="F93" s="2"/>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ht="12.0" customHeight="1">
      <c r="A94" s="1"/>
      <c r="B94" s="1"/>
      <c r="C94" s="2"/>
      <c r="D94" s="65"/>
      <c r="E94" s="65"/>
      <c r="F94" s="2"/>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ht="12.0" customHeight="1">
      <c r="A95" s="1"/>
      <c r="B95" s="1"/>
      <c r="C95" s="2"/>
      <c r="D95" s="65"/>
      <c r="E95" s="65"/>
      <c r="F95" s="2"/>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ht="12.0" customHeight="1">
      <c r="A96" s="1"/>
      <c r="B96" s="1"/>
      <c r="C96" s="2"/>
      <c r="D96" s="65"/>
      <c r="E96" s="65"/>
      <c r="F96" s="2"/>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ht="12.0" customHeight="1">
      <c r="A97" s="1"/>
      <c r="B97" s="1"/>
      <c r="C97" s="2"/>
      <c r="D97" s="65"/>
      <c r="E97" s="65"/>
      <c r="F97" s="2"/>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ht="12.0" customHeight="1">
      <c r="A98" s="1"/>
      <c r="B98" s="1"/>
      <c r="C98" s="2"/>
      <c r="D98" s="65"/>
      <c r="E98" s="65"/>
      <c r="F98" s="2"/>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ht="12.0" customHeight="1">
      <c r="A99" s="1"/>
      <c r="B99" s="1"/>
      <c r="C99" s="2"/>
      <c r="D99" s="65"/>
      <c r="E99" s="65"/>
      <c r="F99" s="2"/>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ht="12.0" customHeight="1">
      <c r="A100" s="1"/>
      <c r="B100" s="1"/>
      <c r="C100" s="2"/>
      <c r="D100" s="65"/>
      <c r="E100" s="65"/>
      <c r="F100" s="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ht="12.0" customHeight="1">
      <c r="A101" s="1"/>
      <c r="B101" s="1"/>
      <c r="C101" s="2"/>
      <c r="D101" s="65"/>
      <c r="E101" s="65"/>
      <c r="F101" s="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ht="12.0" customHeight="1">
      <c r="A102" s="1"/>
      <c r="B102" s="1"/>
      <c r="C102" s="2"/>
      <c r="D102" s="65"/>
      <c r="E102" s="65"/>
      <c r="F102" s="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ht="12.0" customHeight="1">
      <c r="A103" s="1"/>
      <c r="B103" s="1"/>
      <c r="C103" s="2"/>
      <c r="D103" s="65"/>
      <c r="E103" s="65"/>
      <c r="F103" s="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ht="12.0" customHeight="1">
      <c r="A104" s="1"/>
      <c r="B104" s="1"/>
      <c r="C104" s="2"/>
      <c r="D104" s="65"/>
      <c r="E104" s="65"/>
      <c r="F104" s="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ht="12.0" customHeight="1">
      <c r="A105" s="1"/>
      <c r="B105" s="1"/>
      <c r="C105" s="2"/>
      <c r="D105" s="65"/>
      <c r="E105" s="65"/>
      <c r="F105" s="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ht="12.0" customHeight="1">
      <c r="A106" s="1"/>
      <c r="B106" s="1"/>
      <c r="C106" s="2"/>
      <c r="D106" s="65"/>
      <c r="E106" s="65"/>
      <c r="F106" s="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ht="12.0" customHeight="1">
      <c r="A107" s="1"/>
      <c r="B107" s="1"/>
      <c r="C107" s="2"/>
      <c r="D107" s="65"/>
      <c r="E107" s="65"/>
      <c r="F107" s="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ht="12.0" customHeight="1">
      <c r="A108" s="1"/>
      <c r="B108" s="1"/>
      <c r="C108" s="2"/>
      <c r="D108" s="65"/>
      <c r="E108" s="65"/>
      <c r="F108" s="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ht="12.0" customHeight="1">
      <c r="A109" s="1"/>
      <c r="B109" s="1"/>
      <c r="C109" s="2"/>
      <c r="D109" s="65"/>
      <c r="E109" s="65"/>
      <c r="F109" s="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ht="12.0" customHeight="1">
      <c r="A110" s="1"/>
      <c r="B110" s="1"/>
      <c r="C110" s="2"/>
      <c r="D110" s="65"/>
      <c r="E110" s="65"/>
      <c r="F110" s="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ht="12.0" customHeight="1">
      <c r="A111" s="1"/>
      <c r="B111" s="1"/>
      <c r="C111" s="2"/>
      <c r="D111" s="65"/>
      <c r="E111" s="65"/>
      <c r="F111" s="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ht="12.0" customHeight="1">
      <c r="A112" s="1"/>
      <c r="B112" s="1"/>
      <c r="C112" s="2"/>
      <c r="D112" s="65"/>
      <c r="E112" s="65"/>
      <c r="F112" s="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ht="12.0" customHeight="1">
      <c r="A113" s="1"/>
      <c r="B113" s="1"/>
      <c r="C113" s="2"/>
      <c r="D113" s="65"/>
      <c r="E113" s="65"/>
      <c r="F113" s="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row>
    <row r="114" ht="12.0" customHeight="1">
      <c r="A114" s="1"/>
      <c r="B114" s="1"/>
      <c r="C114" s="2"/>
      <c r="D114" s="65"/>
      <c r="E114" s="65"/>
      <c r="F114" s="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row>
    <row r="115" ht="12.0" customHeight="1">
      <c r="A115" s="1"/>
      <c r="B115" s="1"/>
      <c r="C115" s="2"/>
      <c r="D115" s="65"/>
      <c r="E115" s="65"/>
      <c r="F115" s="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row>
    <row r="116" ht="12.0" customHeight="1">
      <c r="A116" s="1"/>
      <c r="B116" s="1"/>
      <c r="C116" s="2"/>
      <c r="D116" s="65"/>
      <c r="E116" s="65"/>
      <c r="F116" s="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row>
    <row r="117" ht="12.0" customHeight="1">
      <c r="A117" s="1"/>
      <c r="B117" s="1"/>
      <c r="C117" s="2"/>
      <c r="D117" s="65"/>
      <c r="E117" s="65"/>
      <c r="F117" s="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row>
    <row r="118" ht="12.0" customHeight="1">
      <c r="A118" s="1"/>
      <c r="B118" s="1"/>
      <c r="C118" s="2"/>
      <c r="D118" s="65"/>
      <c r="E118" s="65"/>
      <c r="F118" s="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row>
    <row r="119" ht="12.0" customHeight="1">
      <c r="A119" s="1"/>
      <c r="B119" s="1"/>
      <c r="C119" s="2"/>
      <c r="D119" s="65"/>
      <c r="E119" s="65"/>
      <c r="F119" s="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row>
    <row r="120" ht="12.0" customHeight="1">
      <c r="A120" s="1"/>
      <c r="B120" s="1"/>
      <c r="C120" s="2"/>
      <c r="D120" s="65"/>
      <c r="E120" s="65"/>
      <c r="F120" s="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row>
    <row r="121" ht="12.0" customHeight="1">
      <c r="A121" s="1"/>
      <c r="B121" s="1"/>
      <c r="C121" s="2"/>
      <c r="D121" s="65"/>
      <c r="E121" s="65"/>
      <c r="F121" s="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row>
    <row r="122" ht="12.0" customHeight="1">
      <c r="A122" s="1"/>
      <c r="B122" s="1"/>
      <c r="C122" s="2"/>
      <c r="D122" s="65"/>
      <c r="E122" s="65"/>
      <c r="F122" s="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row>
    <row r="123" ht="12.0" customHeight="1">
      <c r="A123" s="1"/>
      <c r="B123" s="1"/>
      <c r="C123" s="2"/>
      <c r="D123" s="65"/>
      <c r="E123" s="65"/>
      <c r="F123" s="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row>
    <row r="124" ht="12.0" customHeight="1">
      <c r="A124" s="1"/>
      <c r="B124" s="1"/>
      <c r="C124" s="2"/>
      <c r="D124" s="65"/>
      <c r="E124" s="65"/>
      <c r="F124" s="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row>
    <row r="125" ht="12.0" customHeight="1">
      <c r="A125" s="1"/>
      <c r="B125" s="1"/>
      <c r="C125" s="2"/>
      <c r="D125" s="65"/>
      <c r="E125" s="65"/>
      <c r="F125" s="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row>
    <row r="126" ht="12.0" customHeight="1">
      <c r="A126" s="1"/>
      <c r="B126" s="1"/>
      <c r="C126" s="2"/>
      <c r="D126" s="65"/>
      <c r="E126" s="65"/>
      <c r="F126" s="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row>
    <row r="127" ht="12.0" customHeight="1">
      <c r="A127" s="1"/>
      <c r="B127" s="1"/>
      <c r="C127" s="2"/>
      <c r="D127" s="65"/>
      <c r="E127" s="65"/>
      <c r="F127" s="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row>
    <row r="128" ht="12.0" customHeight="1">
      <c r="A128" s="1"/>
      <c r="B128" s="1"/>
      <c r="C128" s="2"/>
      <c r="D128" s="65"/>
      <c r="E128" s="65"/>
      <c r="F128" s="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row>
    <row r="129" ht="12.0" customHeight="1">
      <c r="A129" s="1"/>
      <c r="B129" s="1"/>
      <c r="C129" s="2"/>
      <c r="D129" s="65"/>
      <c r="E129" s="65"/>
      <c r="F129" s="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row>
    <row r="130" ht="12.0" customHeight="1">
      <c r="A130" s="1"/>
      <c r="B130" s="1"/>
      <c r="C130" s="2"/>
      <c r="D130" s="65"/>
      <c r="E130" s="65"/>
      <c r="F130" s="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row>
    <row r="131" ht="12.0" customHeight="1">
      <c r="A131" s="1"/>
      <c r="B131" s="1"/>
      <c r="C131" s="2"/>
      <c r="D131" s="65"/>
      <c r="E131" s="65"/>
      <c r="F131" s="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row>
    <row r="132" ht="12.0" customHeight="1">
      <c r="A132" s="1"/>
      <c r="B132" s="1"/>
      <c r="C132" s="2"/>
      <c r="D132" s="65"/>
      <c r="E132" s="65"/>
      <c r="F132" s="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row>
    <row r="133" ht="12.0" customHeight="1">
      <c r="A133" s="1"/>
      <c r="B133" s="1"/>
      <c r="C133" s="2"/>
      <c r="D133" s="65"/>
      <c r="E133" s="65"/>
      <c r="F133" s="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row>
    <row r="134" ht="12.0" customHeight="1">
      <c r="A134" s="1"/>
      <c r="B134" s="1"/>
      <c r="C134" s="2"/>
      <c r="D134" s="65"/>
      <c r="E134" s="65"/>
      <c r="F134" s="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row>
    <row r="135" ht="12.0" customHeight="1">
      <c r="A135" s="1"/>
      <c r="B135" s="1"/>
      <c r="C135" s="2"/>
      <c r="D135" s="65"/>
      <c r="E135" s="65"/>
      <c r="F135" s="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row>
    <row r="136" ht="12.0" customHeight="1">
      <c r="A136" s="1"/>
      <c r="B136" s="1"/>
      <c r="C136" s="2"/>
      <c r="D136" s="65"/>
      <c r="E136" s="65"/>
      <c r="F136" s="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row>
    <row r="137" ht="12.0" customHeight="1">
      <c r="A137" s="1"/>
      <c r="B137" s="1"/>
      <c r="C137" s="2"/>
      <c r="D137" s="65"/>
      <c r="E137" s="65"/>
      <c r="F137" s="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row>
    <row r="138" ht="12.0" customHeight="1">
      <c r="A138" s="1"/>
      <c r="B138" s="1"/>
      <c r="C138" s="2"/>
      <c r="D138" s="65"/>
      <c r="E138" s="65"/>
      <c r="F138" s="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row>
    <row r="139" ht="12.0" customHeight="1">
      <c r="A139" s="1"/>
      <c r="B139" s="1"/>
      <c r="C139" s="2"/>
      <c r="D139" s="65"/>
      <c r="E139" s="65"/>
      <c r="F139" s="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row>
    <row r="140" ht="12.0" customHeight="1">
      <c r="A140" s="1"/>
      <c r="B140" s="1"/>
      <c r="C140" s="2"/>
      <c r="D140" s="65"/>
      <c r="E140" s="65"/>
      <c r="F140" s="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row>
    <row r="141" ht="12.0" customHeight="1">
      <c r="A141" s="1"/>
      <c r="B141" s="1"/>
      <c r="C141" s="2"/>
      <c r="D141" s="65"/>
      <c r="E141" s="65"/>
      <c r="F141" s="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row>
    <row r="142" ht="12.0" customHeight="1">
      <c r="A142" s="1"/>
      <c r="B142" s="1"/>
      <c r="C142" s="2"/>
      <c r="D142" s="65"/>
      <c r="E142" s="65"/>
      <c r="F142" s="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row>
    <row r="143" ht="12.0" customHeight="1">
      <c r="A143" s="1"/>
      <c r="B143" s="1"/>
      <c r="C143" s="2"/>
      <c r="D143" s="65"/>
      <c r="E143" s="65"/>
      <c r="F143" s="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row>
    <row r="144" ht="12.0" customHeight="1">
      <c r="A144" s="1"/>
      <c r="B144" s="1"/>
      <c r="C144" s="2"/>
      <c r="D144" s="65"/>
      <c r="E144" s="65"/>
      <c r="F144" s="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row>
    <row r="145" ht="12.0" customHeight="1">
      <c r="A145" s="1"/>
      <c r="B145" s="1"/>
      <c r="C145" s="2"/>
      <c r="D145" s="65"/>
      <c r="E145" s="65"/>
      <c r="F145" s="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row>
    <row r="146" ht="12.0" customHeight="1">
      <c r="A146" s="1"/>
      <c r="B146" s="1"/>
      <c r="C146" s="2"/>
      <c r="D146" s="65"/>
      <c r="E146" s="65"/>
      <c r="F146" s="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row>
    <row r="147" ht="12.0" customHeight="1">
      <c r="A147" s="1"/>
      <c r="B147" s="1"/>
      <c r="C147" s="2"/>
      <c r="D147" s="65"/>
      <c r="E147" s="65"/>
      <c r="F147" s="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row>
    <row r="148" ht="12.0" customHeight="1">
      <c r="A148" s="1"/>
      <c r="B148" s="1"/>
      <c r="C148" s="2"/>
      <c r="D148" s="65"/>
      <c r="E148" s="65"/>
      <c r="F148" s="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row>
    <row r="149" ht="12.0" customHeight="1">
      <c r="A149" s="1"/>
      <c r="B149" s="1"/>
      <c r="C149" s="2"/>
      <c r="D149" s="65"/>
      <c r="E149" s="65"/>
      <c r="F149" s="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row>
    <row r="150" ht="12.0" customHeight="1">
      <c r="A150" s="1"/>
      <c r="B150" s="1"/>
      <c r="C150" s="2"/>
      <c r="D150" s="65"/>
      <c r="E150" s="65"/>
      <c r="F150" s="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row>
    <row r="151" ht="12.0" customHeight="1">
      <c r="A151" s="1"/>
      <c r="B151" s="1"/>
      <c r="C151" s="2"/>
      <c r="D151" s="65"/>
      <c r="E151" s="65"/>
      <c r="F151" s="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row>
    <row r="152" ht="12.0" customHeight="1">
      <c r="A152" s="1"/>
      <c r="B152" s="1"/>
      <c r="C152" s="2"/>
      <c r="D152" s="65"/>
      <c r="E152" s="65"/>
      <c r="F152" s="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row>
    <row r="153" ht="12.0" customHeight="1">
      <c r="A153" s="1"/>
      <c r="B153" s="1"/>
      <c r="C153" s="2"/>
      <c r="D153" s="65"/>
      <c r="E153" s="65"/>
      <c r="F153" s="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row>
    <row r="154" ht="12.0" customHeight="1">
      <c r="A154" s="1"/>
      <c r="B154" s="1"/>
      <c r="C154" s="2"/>
      <c r="D154" s="65"/>
      <c r="E154" s="65"/>
      <c r="F154" s="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row>
    <row r="155" ht="12.0" customHeight="1">
      <c r="A155" s="1"/>
      <c r="B155" s="1"/>
      <c r="C155" s="2"/>
      <c r="D155" s="65"/>
      <c r="E155" s="65"/>
      <c r="F155" s="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row>
    <row r="156" ht="12.0" customHeight="1">
      <c r="A156" s="1"/>
      <c r="B156" s="1"/>
      <c r="C156" s="2"/>
      <c r="D156" s="65"/>
      <c r="E156" s="65"/>
      <c r="F156" s="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row>
    <row r="157" ht="12.0" customHeight="1">
      <c r="A157" s="1"/>
      <c r="B157" s="1"/>
      <c r="C157" s="2"/>
      <c r="D157" s="65"/>
      <c r="E157" s="65"/>
      <c r="F157" s="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row>
    <row r="158" ht="12.0" customHeight="1">
      <c r="A158" s="1"/>
      <c r="B158" s="1"/>
      <c r="C158" s="2"/>
      <c r="D158" s="65"/>
      <c r="E158" s="65"/>
      <c r="F158" s="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row>
    <row r="159" ht="12.0" customHeight="1">
      <c r="A159" s="1"/>
      <c r="B159" s="1"/>
      <c r="C159" s="2"/>
      <c r="D159" s="65"/>
      <c r="E159" s="65"/>
      <c r="F159" s="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row>
    <row r="160" ht="12.0" customHeight="1">
      <c r="A160" s="1"/>
      <c r="B160" s="1"/>
      <c r="C160" s="2"/>
      <c r="D160" s="65"/>
      <c r="E160" s="65"/>
      <c r="F160" s="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row>
    <row r="161" ht="12.0" customHeight="1">
      <c r="A161" s="1"/>
      <c r="B161" s="1"/>
      <c r="C161" s="2"/>
      <c r="D161" s="65"/>
      <c r="E161" s="65"/>
      <c r="F161" s="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row>
    <row r="162" ht="12.0" customHeight="1">
      <c r="A162" s="1"/>
      <c r="B162" s="1"/>
      <c r="C162" s="2"/>
      <c r="D162" s="65"/>
      <c r="E162" s="65"/>
      <c r="F162" s="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row>
    <row r="163" ht="12.0" customHeight="1">
      <c r="A163" s="1"/>
      <c r="B163" s="1"/>
      <c r="C163" s="2"/>
      <c r="D163" s="65"/>
      <c r="E163" s="65"/>
      <c r="F163" s="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row>
    <row r="164" ht="12.0" customHeight="1">
      <c r="A164" s="1"/>
      <c r="B164" s="1"/>
      <c r="C164" s="2"/>
      <c r="D164" s="65"/>
      <c r="E164" s="65"/>
      <c r="F164" s="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row>
    <row r="165" ht="12.0" customHeight="1">
      <c r="A165" s="1"/>
      <c r="B165" s="1"/>
      <c r="C165" s="2"/>
      <c r="D165" s="65"/>
      <c r="E165" s="65"/>
      <c r="F165" s="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row>
    <row r="166" ht="12.0" customHeight="1">
      <c r="A166" s="1"/>
      <c r="B166" s="1"/>
      <c r="C166" s="2"/>
      <c r="D166" s="65"/>
      <c r="E166" s="65"/>
      <c r="F166" s="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row>
    <row r="167" ht="12.0" customHeight="1">
      <c r="A167" s="1"/>
      <c r="B167" s="1"/>
      <c r="C167" s="2"/>
      <c r="D167" s="65"/>
      <c r="E167" s="65"/>
      <c r="F167" s="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row>
    <row r="168" ht="12.0" customHeight="1">
      <c r="A168" s="1"/>
      <c r="B168" s="1"/>
      <c r="C168" s="2"/>
      <c r="D168" s="65"/>
      <c r="E168" s="65"/>
      <c r="F168" s="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row>
    <row r="169" ht="12.0" customHeight="1">
      <c r="A169" s="1"/>
      <c r="B169" s="1"/>
      <c r="C169" s="2"/>
      <c r="D169" s="65"/>
      <c r="E169" s="65"/>
      <c r="F169" s="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row>
    <row r="170" ht="12.0" customHeight="1">
      <c r="A170" s="1"/>
      <c r="B170" s="1"/>
      <c r="C170" s="2"/>
      <c r="D170" s="65"/>
      <c r="E170" s="65"/>
      <c r="F170" s="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row>
    <row r="171" ht="12.0" customHeight="1">
      <c r="A171" s="1"/>
      <c r="B171" s="1"/>
      <c r="C171" s="2"/>
      <c r="D171" s="65"/>
      <c r="E171" s="65"/>
      <c r="F171" s="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row>
    <row r="172" ht="12.0" customHeight="1">
      <c r="A172" s="1"/>
      <c r="B172" s="1"/>
      <c r="C172" s="2"/>
      <c r="D172" s="65"/>
      <c r="E172" s="65"/>
      <c r="F172" s="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row>
    <row r="173" ht="12.0" customHeight="1">
      <c r="A173" s="1"/>
      <c r="B173" s="1"/>
      <c r="C173" s="2"/>
      <c r="D173" s="65"/>
      <c r="E173" s="65"/>
      <c r="F173" s="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row>
    <row r="174" ht="12.0" customHeight="1">
      <c r="A174" s="1"/>
      <c r="B174" s="1"/>
      <c r="C174" s="2"/>
      <c r="D174" s="65"/>
      <c r="E174" s="65"/>
      <c r="F174" s="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row>
    <row r="175" ht="12.0" customHeight="1">
      <c r="A175" s="1"/>
      <c r="B175" s="1"/>
      <c r="C175" s="2"/>
      <c r="D175" s="65"/>
      <c r="E175" s="65"/>
      <c r="F175" s="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row>
    <row r="176" ht="12.0" customHeight="1">
      <c r="A176" s="1"/>
      <c r="B176" s="1"/>
      <c r="C176" s="2"/>
      <c r="D176" s="65"/>
      <c r="E176" s="65"/>
      <c r="F176" s="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row>
    <row r="177" ht="12.0" customHeight="1">
      <c r="A177" s="1"/>
      <c r="B177" s="1"/>
      <c r="C177" s="2"/>
      <c r="D177" s="65"/>
      <c r="E177" s="65"/>
      <c r="F177" s="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row>
    <row r="178" ht="12.0" customHeight="1">
      <c r="A178" s="1"/>
      <c r="B178" s="1"/>
      <c r="C178" s="2"/>
      <c r="D178" s="65"/>
      <c r="E178" s="65"/>
      <c r="F178" s="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row>
    <row r="179" ht="12.0" customHeight="1">
      <c r="A179" s="1"/>
      <c r="B179" s="1"/>
      <c r="C179" s="2"/>
      <c r="D179" s="65"/>
      <c r="E179" s="65"/>
      <c r="F179" s="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row>
    <row r="180" ht="12.0" customHeight="1">
      <c r="A180" s="1"/>
      <c r="B180" s="1"/>
      <c r="C180" s="2"/>
      <c r="D180" s="65"/>
      <c r="E180" s="65"/>
      <c r="F180" s="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row>
    <row r="181" ht="12.0" customHeight="1">
      <c r="A181" s="1"/>
      <c r="B181" s="1"/>
      <c r="C181" s="2"/>
      <c r="D181" s="65"/>
      <c r="E181" s="65"/>
      <c r="F181" s="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row>
    <row r="182" ht="12.0" customHeight="1">
      <c r="A182" s="1"/>
      <c r="B182" s="1"/>
      <c r="C182" s="2"/>
      <c r="D182" s="65"/>
      <c r="E182" s="65"/>
      <c r="F182" s="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row>
    <row r="183" ht="12.0" customHeight="1">
      <c r="A183" s="1"/>
      <c r="B183" s="1"/>
      <c r="C183" s="2"/>
      <c r="D183" s="65"/>
      <c r="E183" s="65"/>
      <c r="F183" s="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row>
    <row r="184" ht="12.0" customHeight="1">
      <c r="A184" s="1"/>
      <c r="B184" s="1"/>
      <c r="C184" s="2"/>
      <c r="D184" s="65"/>
      <c r="E184" s="65"/>
      <c r="F184" s="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row>
    <row r="185" ht="12.0" customHeight="1">
      <c r="A185" s="1"/>
      <c r="B185" s="1"/>
      <c r="C185" s="2"/>
      <c r="D185" s="65"/>
      <c r="E185" s="65"/>
      <c r="F185" s="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row>
    <row r="186" ht="12.0" customHeight="1">
      <c r="A186" s="1"/>
      <c r="B186" s="1"/>
      <c r="C186" s="2"/>
      <c r="D186" s="65"/>
      <c r="E186" s="65"/>
      <c r="F186" s="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row>
    <row r="187" ht="12.0" customHeight="1">
      <c r="A187" s="1"/>
      <c r="B187" s="1"/>
      <c r="C187" s="2"/>
      <c r="D187" s="65"/>
      <c r="E187" s="65"/>
      <c r="F187" s="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row>
    <row r="188" ht="12.0" customHeight="1">
      <c r="A188" s="1"/>
      <c r="B188" s="1"/>
      <c r="C188" s="2"/>
      <c r="D188" s="65"/>
      <c r="E188" s="65"/>
      <c r="F188" s="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row>
    <row r="189" ht="12.0" customHeight="1">
      <c r="A189" s="1"/>
      <c r="B189" s="1"/>
      <c r="C189" s="2"/>
      <c r="D189" s="65"/>
      <c r="E189" s="65"/>
      <c r="F189" s="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row>
    <row r="190" ht="12.0" customHeight="1">
      <c r="A190" s="1"/>
      <c r="B190" s="1"/>
      <c r="C190" s="2"/>
      <c r="D190" s="65"/>
      <c r="E190" s="65"/>
      <c r="F190" s="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row>
    <row r="191" ht="12.0" customHeight="1">
      <c r="A191" s="1"/>
      <c r="B191" s="1"/>
      <c r="C191" s="2"/>
      <c r="D191" s="65"/>
      <c r="E191" s="65"/>
      <c r="F191" s="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row>
    <row r="192" ht="12.0" customHeight="1">
      <c r="A192" s="1"/>
      <c r="B192" s="1"/>
      <c r="C192" s="2"/>
      <c r="D192" s="65"/>
      <c r="E192" s="65"/>
      <c r="F192" s="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row>
    <row r="193" ht="12.0" customHeight="1">
      <c r="A193" s="1"/>
      <c r="B193" s="1"/>
      <c r="C193" s="2"/>
      <c r="D193" s="65"/>
      <c r="E193" s="65"/>
      <c r="F193" s="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row>
    <row r="194" ht="12.0" customHeight="1">
      <c r="A194" s="1"/>
      <c r="B194" s="1"/>
      <c r="C194" s="2"/>
      <c r="D194" s="65"/>
      <c r="E194" s="65"/>
      <c r="F194" s="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row>
    <row r="195" ht="12.0" customHeight="1">
      <c r="A195" s="1"/>
      <c r="B195" s="1"/>
      <c r="C195" s="2"/>
      <c r="D195" s="65"/>
      <c r="E195" s="65"/>
      <c r="F195" s="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row>
    <row r="196" ht="12.0" customHeight="1">
      <c r="A196" s="1"/>
      <c r="B196" s="1"/>
      <c r="C196" s="2"/>
      <c r="D196" s="65"/>
      <c r="E196" s="65"/>
      <c r="F196" s="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row>
    <row r="197" ht="12.0" customHeight="1">
      <c r="A197" s="1"/>
      <c r="B197" s="1"/>
      <c r="C197" s="2"/>
      <c r="D197" s="65"/>
      <c r="E197" s="65"/>
      <c r="F197" s="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row>
    <row r="198" ht="12.0" customHeight="1">
      <c r="A198" s="1"/>
      <c r="B198" s="1"/>
      <c r="C198" s="2"/>
      <c r="D198" s="65"/>
      <c r="E198" s="65"/>
      <c r="F198" s="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row>
    <row r="199" ht="12.0" customHeight="1">
      <c r="A199" s="1"/>
      <c r="B199" s="1"/>
      <c r="C199" s="2"/>
      <c r="D199" s="65"/>
      <c r="E199" s="65"/>
      <c r="F199" s="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row>
    <row r="200" ht="12.0" customHeight="1">
      <c r="A200" s="1"/>
      <c r="B200" s="1"/>
      <c r="C200" s="2"/>
      <c r="D200" s="65"/>
      <c r="E200" s="65"/>
      <c r="F200" s="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row>
    <row r="201" ht="12.0" customHeight="1">
      <c r="A201" s="1"/>
      <c r="B201" s="1"/>
      <c r="C201" s="2"/>
      <c r="D201" s="65"/>
      <c r="E201" s="65"/>
      <c r="F201" s="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row>
    <row r="202" ht="12.0" customHeight="1">
      <c r="A202" s="1"/>
      <c r="B202" s="1"/>
      <c r="C202" s="2"/>
      <c r="D202" s="65"/>
      <c r="E202" s="65"/>
      <c r="F202" s="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row>
    <row r="203" ht="12.0" customHeight="1">
      <c r="A203" s="1"/>
      <c r="B203" s="1"/>
      <c r="C203" s="2"/>
      <c r="D203" s="65"/>
      <c r="E203" s="65"/>
      <c r="F203" s="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row>
    <row r="204" ht="12.0" customHeight="1">
      <c r="A204" s="1"/>
      <c r="B204" s="1"/>
      <c r="C204" s="2"/>
      <c r="D204" s="65"/>
      <c r="E204" s="65"/>
      <c r="F204" s="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row>
    <row r="205" ht="12.0" customHeight="1">
      <c r="A205" s="1"/>
      <c r="B205" s="1"/>
      <c r="C205" s="2"/>
      <c r="D205" s="65"/>
      <c r="E205" s="65"/>
      <c r="F205" s="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row>
    <row r="206" ht="12.0" customHeight="1">
      <c r="A206" s="1"/>
      <c r="B206" s="1"/>
      <c r="C206" s="2"/>
      <c r="D206" s="65"/>
      <c r="E206" s="65"/>
      <c r="F206" s="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row>
    <row r="207" ht="12.0" customHeight="1">
      <c r="A207" s="1"/>
      <c r="B207" s="1"/>
      <c r="C207" s="2"/>
      <c r="D207" s="65"/>
      <c r="E207" s="65"/>
      <c r="F207" s="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row>
    <row r="208" ht="12.0" customHeight="1">
      <c r="A208" s="1"/>
      <c r="B208" s="1"/>
      <c r="C208" s="2"/>
      <c r="D208" s="65"/>
      <c r="E208" s="65"/>
      <c r="F208" s="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row>
    <row r="209" ht="12.0" customHeight="1">
      <c r="A209" s="1"/>
      <c r="B209" s="1"/>
      <c r="C209" s="2"/>
      <c r="D209" s="65"/>
      <c r="E209" s="65"/>
      <c r="F209" s="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row>
    <row r="210" ht="12.0" customHeight="1">
      <c r="A210" s="1"/>
      <c r="B210" s="1"/>
      <c r="C210" s="2"/>
      <c r="D210" s="65"/>
      <c r="E210" s="65"/>
      <c r="F210" s="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row>
    <row r="211" ht="12.0" customHeight="1">
      <c r="A211" s="1"/>
      <c r="B211" s="1"/>
      <c r="C211" s="2"/>
      <c r="D211" s="65"/>
      <c r="E211" s="65"/>
      <c r="F211" s="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row>
    <row r="212" ht="12.0" customHeight="1">
      <c r="A212" s="1"/>
      <c r="B212" s="1"/>
      <c r="C212" s="2"/>
      <c r="D212" s="65"/>
      <c r="E212" s="65"/>
      <c r="F212" s="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row>
    <row r="213" ht="12.0" customHeight="1">
      <c r="A213" s="1"/>
      <c r="B213" s="1"/>
      <c r="C213" s="2"/>
      <c r="D213" s="65"/>
      <c r="E213" s="65"/>
      <c r="F213" s="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row>
    <row r="214" ht="12.0" customHeight="1">
      <c r="A214" s="1"/>
      <c r="B214" s="1"/>
      <c r="C214" s="2"/>
      <c r="D214" s="65"/>
      <c r="E214" s="65"/>
      <c r="F214" s="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row>
    <row r="215" ht="12.0" customHeight="1">
      <c r="A215" s="1"/>
      <c r="B215" s="1"/>
      <c r="C215" s="2"/>
      <c r="D215" s="65"/>
      <c r="E215" s="65"/>
      <c r="F215" s="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row>
    <row r="216" ht="12.0" customHeight="1">
      <c r="A216" s="1"/>
      <c r="B216" s="1"/>
      <c r="C216" s="2"/>
      <c r="D216" s="65"/>
      <c r="E216" s="65"/>
      <c r="F216" s="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row>
    <row r="217" ht="12.0" customHeight="1">
      <c r="A217" s="1"/>
      <c r="B217" s="1"/>
      <c r="C217" s="2"/>
      <c r="D217" s="65"/>
      <c r="E217" s="65"/>
      <c r="F217" s="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row>
    <row r="218" ht="12.0" customHeight="1">
      <c r="A218" s="1"/>
      <c r="B218" s="1"/>
      <c r="C218" s="2"/>
      <c r="D218" s="65"/>
      <c r="E218" s="65"/>
      <c r="F218" s="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row>
    <row r="219" ht="12.0" customHeight="1">
      <c r="A219" s="1"/>
      <c r="B219" s="1"/>
      <c r="C219" s="2"/>
      <c r="D219" s="65"/>
      <c r="E219" s="65"/>
      <c r="F219" s="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row>
    <row r="220" ht="12.0" customHeight="1">
      <c r="A220" s="1"/>
      <c r="B220" s="1"/>
      <c r="C220" s="2"/>
      <c r="D220" s="65"/>
      <c r="E220" s="65"/>
      <c r="F220" s="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row>
    <row r="221" ht="12.0" customHeight="1">
      <c r="A221" s="1"/>
      <c r="B221" s="1"/>
      <c r="C221" s="2"/>
      <c r="D221" s="65"/>
      <c r="E221" s="65"/>
      <c r="F221" s="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row>
    <row r="222" ht="12.0" customHeight="1">
      <c r="A222" s="1"/>
      <c r="B222" s="1"/>
      <c r="C222" s="2"/>
      <c r="D222" s="65"/>
      <c r="E222" s="65"/>
      <c r="F222" s="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row>
    <row r="223" ht="12.0" customHeight="1">
      <c r="A223" s="1"/>
      <c r="B223" s="1"/>
      <c r="C223" s="2"/>
      <c r="D223" s="65"/>
      <c r="E223" s="65"/>
      <c r="F223" s="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row>
    <row r="224" ht="12.0" customHeight="1">
      <c r="A224" s="1"/>
      <c r="B224" s="1"/>
      <c r="C224" s="2"/>
      <c r="D224" s="65"/>
      <c r="E224" s="65"/>
      <c r="F224" s="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row>
    <row r="225" ht="12.0" customHeight="1">
      <c r="A225" s="1"/>
      <c r="B225" s="1"/>
      <c r="C225" s="2"/>
      <c r="D225" s="65"/>
      <c r="E225" s="65"/>
      <c r="F225" s="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row>
    <row r="226" ht="12.0" customHeight="1">
      <c r="A226" s="1"/>
      <c r="B226" s="1"/>
      <c r="C226" s="2"/>
      <c r="D226" s="65"/>
      <c r="E226" s="65"/>
      <c r="F226" s="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row>
    <row r="227" ht="12.0" customHeight="1">
      <c r="A227" s="1"/>
      <c r="B227" s="1"/>
      <c r="C227" s="2"/>
      <c r="D227" s="65"/>
      <c r="E227" s="65"/>
      <c r="F227" s="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row>
    <row r="228" ht="12.0" customHeight="1">
      <c r="A228" s="1"/>
      <c r="B228" s="1"/>
      <c r="C228" s="2"/>
      <c r="D228" s="65"/>
      <c r="E228" s="65"/>
      <c r="F228" s="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row>
    <row r="229" ht="12.0" customHeight="1">
      <c r="A229" s="1"/>
      <c r="B229" s="1"/>
      <c r="C229" s="2"/>
      <c r="D229" s="65"/>
      <c r="E229" s="65"/>
      <c r="F229" s="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row>
    <row r="230" ht="12.0" customHeight="1">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row>
    <row r="231" ht="12.0" customHeight="1">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row>
    <row r="232" ht="12.0" customHeight="1">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row>
    <row r="233" ht="12.0" customHeight="1">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row>
    <row r="234" ht="12.0" customHeight="1">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row>
    <row r="235" ht="12.0" customHeight="1">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row>
    <row r="236" ht="12.0" customHeight="1">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row>
    <row r="237" ht="12.0" customHeight="1">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row>
    <row r="238" ht="12.0" customHeight="1">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row>
    <row r="239" ht="12.0" customHeight="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row>
    <row r="240" ht="12.0" customHeight="1">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row>
    <row r="241" ht="12.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row>
    <row r="242" ht="12.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row>
    <row r="243" ht="12.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row>
    <row r="244" ht="12.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row>
    <row r="245" ht="12.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row>
    <row r="246" ht="12.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row>
    <row r="247" ht="12.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row>
    <row r="248" ht="12.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row>
    <row r="249" ht="12.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row>
    <row r="250" ht="12.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row>
    <row r="251" ht="12.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row>
    <row r="252" ht="12.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row>
    <row r="253" ht="12.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row>
    <row r="254" ht="12.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row>
    <row r="255" ht="12.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row>
    <row r="256" ht="12.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row>
    <row r="257" ht="12.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row>
    <row r="258" ht="12.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row>
    <row r="259" ht="12.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row>
    <row r="260" ht="12.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row>
    <row r="261" ht="12.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row>
    <row r="262" ht="12.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row>
    <row r="263" ht="12.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row>
    <row r="264" ht="12.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row>
    <row r="265" ht="12.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row>
    <row r="266" ht="12.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row>
    <row r="267" ht="12.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row>
    <row r="268" ht="12.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row>
    <row r="269" ht="12.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row>
    <row r="270" ht="12.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row>
    <row r="271" ht="12.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row>
    <row r="272" ht="12.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row>
    <row r="273" ht="12.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row>
    <row r="274" ht="12.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row>
    <row r="275" ht="12.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row>
    <row r="276" ht="12.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row>
    <row r="277" ht="12.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row>
    <row r="278" ht="12.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row>
    <row r="279" ht="12.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row>
    <row r="280" ht="12.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row>
    <row r="281" ht="12.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row>
    <row r="282" ht="12.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row>
    <row r="283" ht="12.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row>
    <row r="284" ht="12.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row>
    <row r="285" ht="12.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row>
    <row r="286" ht="12.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row>
    <row r="287" ht="12.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row>
    <row r="288" ht="12.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row>
    <row r="289" ht="12.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row>
    <row r="290" ht="12.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row>
    <row r="291" ht="12.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row>
    <row r="292" ht="12.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row>
    <row r="293" ht="12.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row>
    <row r="294" ht="12.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row>
    <row r="295" ht="12.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row>
    <row r="296" ht="12.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row>
    <row r="297" ht="12.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row>
    <row r="298" ht="12.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row>
    <row r="299" ht="12.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row>
    <row r="300" ht="12.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row>
    <row r="301" ht="12.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row>
    <row r="302" ht="12.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row>
    <row r="303" ht="12.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row>
    <row r="304" ht="12.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row>
    <row r="305" ht="12.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row>
    <row r="306" ht="12.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row>
    <row r="307" ht="12.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row>
    <row r="308" ht="12.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row>
    <row r="309" ht="12.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row>
    <row r="310" ht="12.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row>
    <row r="311" ht="12.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row>
    <row r="312" ht="12.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row>
    <row r="313" ht="12.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row>
    <row r="314" ht="12.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row>
    <row r="315" ht="12.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row>
    <row r="316" ht="12.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row>
    <row r="317" ht="12.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row>
    <row r="318" ht="12.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row>
    <row r="319" ht="12.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row>
    <row r="320" ht="12.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row>
    <row r="321" ht="12.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row>
    <row r="322" ht="12.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row>
    <row r="323" ht="12.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row>
    <row r="324" ht="12.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row>
    <row r="325" ht="12.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row>
    <row r="326" ht="12.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row>
    <row r="327" ht="12.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row>
    <row r="328" ht="12.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row>
    <row r="329" ht="12.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row>
    <row r="330" ht="12.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row>
    <row r="331" ht="12.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row>
    <row r="332" ht="12.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row>
    <row r="333" ht="12.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row>
    <row r="334" ht="12.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row>
    <row r="335" ht="12.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row>
    <row r="336" ht="12.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row>
    <row r="337" ht="12.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row>
    <row r="338" ht="12.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row>
    <row r="339" ht="12.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row>
    <row r="340" ht="12.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row>
    <row r="341" ht="12.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row>
    <row r="342" ht="12.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row>
    <row r="343" ht="12.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row>
    <row r="344" ht="12.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row>
    <row r="345" ht="12.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row>
    <row r="346" ht="12.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row>
    <row r="347" ht="12.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row>
    <row r="348" ht="12.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row>
    <row r="349" ht="12.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row>
    <row r="350" ht="12.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row>
    <row r="351" ht="12.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row>
    <row r="352" ht="12.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row>
    <row r="353" ht="12.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row>
    <row r="354" ht="12.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row>
    <row r="355" ht="12.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row>
    <row r="356" ht="12.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row>
    <row r="357" ht="12.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row>
    <row r="358" ht="12.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row>
    <row r="359" ht="12.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row>
    <row r="360" ht="12.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row>
    <row r="361" ht="12.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row>
    <row r="362" ht="12.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row>
    <row r="363" ht="12.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row>
    <row r="364" ht="12.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row>
    <row r="365" ht="12.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row>
    <row r="366" ht="12.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row>
    <row r="367" ht="12.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row>
    <row r="368" ht="12.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row>
    <row r="369" ht="12.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row>
    <row r="370" ht="12.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row>
    <row r="371" ht="12.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row>
    <row r="372" ht="12.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row>
    <row r="373" ht="12.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row>
    <row r="374" ht="12.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row>
    <row r="375" ht="12.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row>
    <row r="376" ht="12.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row>
    <row r="377" ht="12.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row>
    <row r="378" ht="12.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row>
    <row r="379" ht="12.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row>
    <row r="380" ht="12.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row>
    <row r="381" ht="12.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row>
    <row r="382" ht="12.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row>
    <row r="383" ht="12.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row>
    <row r="384" ht="12.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row>
    <row r="385" ht="12.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row>
    <row r="386" ht="12.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row>
    <row r="387" ht="12.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row>
    <row r="388" ht="12.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row>
    <row r="389" ht="12.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row>
    <row r="390" ht="12.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row>
    <row r="391" ht="12.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row>
    <row r="392" ht="12.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row>
    <row r="393" ht="12.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row>
    <row r="394" ht="12.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row>
    <row r="395" ht="12.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row>
    <row r="396" ht="12.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row>
    <row r="397" ht="12.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row>
    <row r="398" ht="12.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row>
    <row r="399" ht="12.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row>
    <row r="400" ht="12.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row>
    <row r="401" ht="12.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row>
    <row r="402" ht="12.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row>
    <row r="403" ht="12.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row>
    <row r="404" ht="12.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row>
    <row r="405" ht="12.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row>
    <row r="406" ht="12.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row>
    <row r="407" ht="12.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row>
    <row r="408" ht="12.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row>
    <row r="409" ht="12.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row>
    <row r="410" ht="12.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row>
    <row r="411" ht="12.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row>
    <row r="412" ht="12.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row>
    <row r="413" ht="12.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row>
    <row r="414" ht="12.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row>
    <row r="415" ht="12.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row>
    <row r="416" ht="12.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row>
    <row r="417" ht="12.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row>
    <row r="418" ht="12.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row>
    <row r="419" ht="12.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row>
    <row r="420" ht="12.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row>
    <row r="421" ht="12.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row>
    <row r="422" ht="12.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row>
    <row r="423" ht="12.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row>
    <row r="424" ht="12.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row>
    <row r="425" ht="12.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row>
    <row r="426" ht="12.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row>
    <row r="427" ht="12.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row>
    <row r="428" ht="12.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row>
    <row r="429" ht="12.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row>
    <row r="430" ht="12.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row>
    <row r="431" ht="12.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row>
    <row r="432" ht="12.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row>
    <row r="433" ht="12.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row>
    <row r="434" ht="12.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row>
    <row r="435" ht="12.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row>
    <row r="436" ht="12.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row>
    <row r="437" ht="12.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row>
    <row r="438" ht="12.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row>
    <row r="439" ht="12.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row>
    <row r="440" ht="12.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row>
    <row r="441" ht="12.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row>
    <row r="442" ht="12.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row>
    <row r="443" ht="12.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row>
    <row r="444" ht="12.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row>
    <row r="445" ht="12.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row>
    <row r="446" ht="12.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row>
    <row r="447" ht="12.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row>
    <row r="448" ht="12.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row>
    <row r="449" ht="12.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row>
    <row r="450" ht="12.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row>
    <row r="451" ht="12.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row>
    <row r="452" ht="12.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row>
    <row r="453" ht="12.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row>
    <row r="454" ht="12.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row>
    <row r="455" ht="12.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row>
    <row r="456" ht="12.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row>
    <row r="457" ht="12.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row>
    <row r="458" ht="12.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row>
    <row r="459" ht="12.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row>
    <row r="460" ht="12.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row>
    <row r="461" ht="12.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row>
    <row r="462" ht="12.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row>
    <row r="463" ht="12.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row>
    <row r="464" ht="12.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row>
    <row r="465" ht="12.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row>
    <row r="466" ht="12.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row>
    <row r="467" ht="12.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row>
    <row r="468" ht="12.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row>
    <row r="469" ht="12.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row>
    <row r="470" ht="12.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row>
    <row r="471" ht="12.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row>
    <row r="472" ht="12.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row>
    <row r="473" ht="12.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row>
    <row r="474" ht="12.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row>
    <row r="475" ht="12.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row>
    <row r="476" ht="12.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row>
    <row r="477" ht="12.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row>
    <row r="478" ht="12.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row>
    <row r="479" ht="12.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row>
    <row r="480" ht="12.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row>
    <row r="481" ht="12.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row>
    <row r="482" ht="12.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row>
    <row r="483" ht="12.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row>
    <row r="484" ht="12.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row>
    <row r="485" ht="12.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row>
    <row r="486" ht="12.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row>
    <row r="487" ht="12.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row>
    <row r="488" ht="12.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row>
    <row r="489" ht="12.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row>
    <row r="490" ht="12.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row>
    <row r="491" ht="12.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row>
    <row r="492" ht="12.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row>
    <row r="493" ht="12.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row>
    <row r="494" ht="12.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row>
    <row r="495" ht="12.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row>
    <row r="496" ht="12.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row>
    <row r="497" ht="12.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row>
    <row r="498" ht="12.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row>
    <row r="499" ht="12.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row>
    <row r="500" ht="12.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row>
    <row r="501" ht="12.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row>
    <row r="502" ht="12.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row>
    <row r="503" ht="12.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row>
    <row r="504" ht="12.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row>
    <row r="505" ht="12.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row>
    <row r="506" ht="12.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row>
    <row r="507" ht="12.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row>
    <row r="508" ht="12.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row>
    <row r="509" ht="12.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row>
    <row r="510" ht="12.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row>
    <row r="511" ht="12.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row>
    <row r="512" ht="12.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row>
    <row r="513" ht="12.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row>
    <row r="514" ht="12.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row>
    <row r="515" ht="12.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row>
    <row r="516" ht="12.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row>
    <row r="517" ht="12.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row>
    <row r="518" ht="12.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row>
    <row r="519" ht="12.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row>
    <row r="520" ht="12.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row>
    <row r="521" ht="12.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row>
    <row r="522" ht="12.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row>
    <row r="523" ht="12.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row>
    <row r="524" ht="12.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row>
    <row r="525" ht="12.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row>
    <row r="526" ht="12.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row>
    <row r="527" ht="12.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row>
    <row r="528" ht="12.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row>
    <row r="529" ht="12.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row>
    <row r="530" ht="12.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row>
    <row r="531" ht="12.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row>
    <row r="532" ht="12.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row>
    <row r="533" ht="12.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row>
    <row r="534" ht="12.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row>
    <row r="535" ht="12.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row>
    <row r="536" ht="12.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row>
    <row r="537" ht="12.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row>
    <row r="538" ht="12.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row>
    <row r="539" ht="12.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row>
    <row r="540" ht="12.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row>
    <row r="541" ht="12.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row>
    <row r="542" ht="12.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row>
    <row r="543" ht="12.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row>
    <row r="544" ht="12.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row>
    <row r="545" ht="12.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row>
    <row r="546" ht="12.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row>
    <row r="547" ht="12.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row>
    <row r="548" ht="12.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row>
    <row r="549" ht="12.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row>
    <row r="550" ht="12.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row>
    <row r="551" ht="12.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row>
    <row r="552" ht="12.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row>
    <row r="553" ht="12.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row>
    <row r="554" ht="12.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row>
    <row r="555" ht="12.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row>
    <row r="556" ht="12.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row>
    <row r="557" ht="12.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row>
    <row r="558" ht="12.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row>
    <row r="559" ht="12.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row>
    <row r="560" ht="12.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row>
    <row r="561" ht="12.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row>
    <row r="562" ht="12.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row>
    <row r="563" ht="12.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row>
    <row r="564" ht="12.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row>
    <row r="565" ht="12.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row>
    <row r="566" ht="12.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row>
    <row r="567" ht="12.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row>
    <row r="568" ht="12.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row>
    <row r="569" ht="12.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row>
    <row r="570" ht="12.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row>
    <row r="571" ht="12.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row>
    <row r="572" ht="12.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row>
    <row r="573" ht="12.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row>
    <row r="574" ht="12.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row>
    <row r="575" ht="12.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row>
    <row r="576" ht="12.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row>
    <row r="577" ht="12.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row>
    <row r="578" ht="12.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row>
    <row r="579" ht="12.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row>
    <row r="580" ht="12.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row>
    <row r="581" ht="12.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row>
    <row r="582" ht="12.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row>
    <row r="583" ht="12.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row>
    <row r="584" ht="12.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row>
    <row r="585" ht="12.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row>
    <row r="586" ht="12.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row>
    <row r="587" ht="12.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row>
    <row r="588" ht="12.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row>
    <row r="589" ht="12.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row>
    <row r="590" ht="12.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row>
    <row r="591" ht="12.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row>
    <row r="592" ht="12.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row>
    <row r="593" ht="12.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row>
    <row r="594" ht="12.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row>
    <row r="595" ht="12.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row>
    <row r="596" ht="12.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row>
    <row r="597" ht="12.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row>
    <row r="598" ht="12.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row>
    <row r="599" ht="12.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row>
    <row r="600" ht="12.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row>
    <row r="601" ht="12.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row>
    <row r="602" ht="12.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row>
    <row r="603" ht="12.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row>
    <row r="604" ht="12.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row>
    <row r="605" ht="12.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row>
    <row r="606" ht="12.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row>
    <row r="607" ht="12.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row>
    <row r="608" ht="12.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row>
    <row r="609" ht="12.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row>
    <row r="610" ht="12.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row>
    <row r="611" ht="12.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row>
    <row r="612" ht="12.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row>
    <row r="613" ht="12.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row>
    <row r="614" ht="12.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row>
    <row r="615" ht="12.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row>
    <row r="616" ht="12.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row>
    <row r="617" ht="12.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row>
    <row r="618" ht="12.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row>
    <row r="619" ht="12.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row>
    <row r="620" ht="12.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row>
    <row r="621" ht="12.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row>
    <row r="622" ht="12.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row>
    <row r="623" ht="12.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row>
    <row r="624" ht="12.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row>
    <row r="625" ht="12.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row>
    <row r="626" ht="12.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row>
    <row r="627" ht="12.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row>
    <row r="628" ht="12.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row>
    <row r="629" ht="12.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row>
    <row r="630" ht="12.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row>
    <row r="631" ht="12.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row>
    <row r="632" ht="12.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row>
    <row r="633" ht="12.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row>
    <row r="634" ht="12.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row>
    <row r="635" ht="12.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row>
    <row r="636" ht="12.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row>
    <row r="637" ht="12.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row>
    <row r="638" ht="12.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row>
    <row r="639" ht="12.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row>
    <row r="640" ht="12.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row>
    <row r="641" ht="12.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row>
    <row r="642" ht="12.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row>
    <row r="643" ht="12.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row>
    <row r="644" ht="12.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row>
    <row r="645" ht="12.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row>
    <row r="646" ht="12.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row>
    <row r="647" ht="12.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row>
    <row r="648" ht="12.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row>
    <row r="649" ht="12.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row>
    <row r="650" ht="12.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row>
    <row r="651" ht="12.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row>
    <row r="652" ht="12.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row>
    <row r="653" ht="12.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row>
    <row r="654" ht="12.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row>
    <row r="655" ht="12.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row>
    <row r="656" ht="12.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row>
    <row r="657" ht="12.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row>
    <row r="658" ht="12.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row>
    <row r="659" ht="12.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row>
    <row r="660" ht="12.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row>
    <row r="661" ht="12.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row>
    <row r="662" ht="12.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row>
    <row r="663" ht="12.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row>
    <row r="664" ht="12.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row>
    <row r="665" ht="12.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row>
    <row r="666" ht="12.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row>
    <row r="667" ht="12.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row>
    <row r="668" ht="12.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row>
    <row r="669" ht="12.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row>
    <row r="670" ht="12.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row>
    <row r="671" ht="12.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row>
    <row r="672" ht="12.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row>
    <row r="673" ht="12.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row>
    <row r="674" ht="12.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row>
    <row r="675" ht="12.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row>
    <row r="676" ht="12.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row>
    <row r="677" ht="12.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row>
    <row r="678" ht="12.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row>
    <row r="679" ht="12.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row>
    <row r="680" ht="12.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row>
    <row r="681" ht="12.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row>
    <row r="682" ht="12.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row>
    <row r="683" ht="12.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row>
    <row r="684" ht="12.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row>
    <row r="685" ht="12.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row>
    <row r="686" ht="12.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row>
    <row r="687" ht="12.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row>
    <row r="688" ht="12.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row>
    <row r="689" ht="12.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row>
    <row r="690" ht="12.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row>
    <row r="691" ht="12.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row>
    <row r="692" ht="12.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row>
    <row r="693" ht="12.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row>
    <row r="694" ht="12.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row>
    <row r="695" ht="12.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row>
    <row r="696" ht="12.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row>
    <row r="697" ht="12.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row>
    <row r="698" ht="12.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row>
    <row r="699" ht="12.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row>
    <row r="700" ht="12.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row>
    <row r="701" ht="12.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row>
    <row r="702" ht="12.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row>
    <row r="703" ht="12.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row>
    <row r="704" ht="12.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row>
    <row r="705" ht="12.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row>
    <row r="706" ht="12.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row>
    <row r="707" ht="12.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row>
    <row r="708" ht="12.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row>
    <row r="709" ht="12.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row>
    <row r="710" ht="12.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row>
    <row r="711" ht="12.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row>
    <row r="712" ht="12.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row>
    <row r="713" ht="12.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row>
    <row r="714" ht="12.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row>
    <row r="715" ht="12.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row>
    <row r="716" ht="12.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row>
    <row r="717" ht="12.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row>
    <row r="718" ht="12.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row>
    <row r="719" ht="12.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row>
    <row r="720" ht="12.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row>
    <row r="721" ht="12.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row>
    <row r="722" ht="12.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row>
    <row r="723" ht="12.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row>
    <row r="724" ht="12.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row>
    <row r="725" ht="12.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row>
    <row r="726" ht="12.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row>
    <row r="727" ht="12.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row>
    <row r="728" ht="12.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row>
    <row r="729" ht="12.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row>
    <row r="730" ht="12.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row>
    <row r="731" ht="12.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row>
    <row r="732" ht="12.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row>
    <row r="733" ht="12.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row>
    <row r="734" ht="12.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row>
    <row r="735" ht="12.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row>
    <row r="736" ht="12.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row>
    <row r="737" ht="12.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row>
    <row r="738" ht="12.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row>
    <row r="739" ht="12.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row>
    <row r="740" ht="12.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row>
    <row r="741" ht="12.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row>
    <row r="742" ht="12.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row>
    <row r="743" ht="12.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row>
    <row r="744" ht="12.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row>
    <row r="745" ht="12.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row>
    <row r="746" ht="12.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row>
    <row r="747" ht="12.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row>
    <row r="748" ht="12.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row>
    <row r="749" ht="12.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row>
    <row r="750" ht="12.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row>
    <row r="751" ht="12.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row>
    <row r="752" ht="12.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row>
    <row r="753" ht="12.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row>
    <row r="754" ht="12.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row>
    <row r="755" ht="12.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row>
    <row r="756" ht="12.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row>
    <row r="757" ht="12.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row>
    <row r="758" ht="12.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row>
    <row r="759" ht="12.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row>
    <row r="760" ht="12.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row>
    <row r="761" ht="12.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row>
    <row r="762" ht="12.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row>
    <row r="763" ht="12.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row>
    <row r="764" ht="12.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row>
    <row r="765" ht="12.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row>
    <row r="766" ht="12.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row>
    <row r="767" ht="12.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row>
    <row r="768" ht="12.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row>
    <row r="769" ht="12.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row>
    <row r="770" ht="12.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row>
    <row r="771" ht="12.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row>
    <row r="772" ht="12.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row>
    <row r="773" ht="12.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row>
    <row r="774" ht="12.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row>
    <row r="775" ht="12.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row>
    <row r="776" ht="12.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row>
    <row r="777" ht="12.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row>
    <row r="778" ht="12.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row>
    <row r="779" ht="12.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row>
    <row r="780" ht="12.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row>
    <row r="781" ht="12.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row>
    <row r="782" ht="12.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row>
    <row r="783" ht="12.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row>
    <row r="784" ht="12.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row>
    <row r="785" ht="12.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row>
    <row r="786" ht="12.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row>
    <row r="787" ht="12.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row>
    <row r="788" ht="12.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row>
    <row r="789" ht="12.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row>
    <row r="790" ht="12.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row>
    <row r="791" ht="12.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row>
    <row r="792" ht="12.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row>
    <row r="793" ht="12.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row>
    <row r="794" ht="12.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row>
    <row r="795" ht="12.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row>
    <row r="796" ht="12.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row>
    <row r="797" ht="12.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row>
    <row r="798" ht="12.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row>
    <row r="799" ht="12.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row>
    <row r="800" ht="12.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row>
    <row r="801" ht="12.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row>
    <row r="802" ht="12.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row>
    <row r="803" ht="12.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row>
    <row r="804" ht="12.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row>
    <row r="805" ht="12.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row>
    <row r="806" ht="12.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row>
    <row r="807" ht="12.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row>
    <row r="808" ht="12.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row>
    <row r="809" ht="12.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row>
    <row r="810" ht="12.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row>
    <row r="811" ht="12.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row>
    <row r="812" ht="12.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row>
    <row r="813" ht="12.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row>
    <row r="814" ht="12.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row>
    <row r="815" ht="12.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row>
    <row r="816" ht="12.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row>
    <row r="817" ht="12.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row>
    <row r="818" ht="12.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row>
    <row r="819" ht="12.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row>
    <row r="820" ht="12.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row>
    <row r="821" ht="12.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row>
    <row r="822" ht="12.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row>
    <row r="823" ht="12.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row>
    <row r="824" ht="12.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row>
    <row r="825" ht="12.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row>
    <row r="826" ht="12.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row>
    <row r="827" ht="12.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row>
    <row r="828" ht="12.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row>
    <row r="829" ht="12.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row>
    <row r="830" ht="12.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row>
    <row r="831" ht="12.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row>
    <row r="832" ht="12.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row>
    <row r="833" ht="12.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row>
    <row r="834" ht="12.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row>
    <row r="835" ht="12.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row>
    <row r="836" ht="12.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row>
    <row r="837" ht="12.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row>
    <row r="838" ht="12.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row>
    <row r="839" ht="12.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row>
    <row r="840" ht="12.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row>
    <row r="841" ht="12.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row>
    <row r="842" ht="12.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row>
    <row r="843" ht="12.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row>
    <row r="844" ht="12.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row>
    <row r="845" ht="12.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row>
    <row r="846" ht="12.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row>
    <row r="847" ht="12.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row>
    <row r="848" ht="12.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row>
    <row r="849" ht="12.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row>
    <row r="850" ht="12.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row>
    <row r="851" ht="12.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row>
    <row r="852" ht="12.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row>
    <row r="853" ht="12.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row>
    <row r="854" ht="12.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row>
    <row r="855" ht="12.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row>
    <row r="856" ht="12.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row>
    <row r="857" ht="12.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row>
    <row r="858" ht="12.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row>
    <row r="859" ht="12.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row>
    <row r="860" ht="12.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row>
    <row r="861" ht="12.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row>
    <row r="862" ht="12.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row>
    <row r="863" ht="12.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row>
    <row r="864" ht="12.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row>
    <row r="865" ht="12.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row>
    <row r="866" ht="12.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row>
    <row r="867" ht="12.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row>
    <row r="868" ht="12.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row>
    <row r="869" ht="12.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row>
    <row r="870" ht="12.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row>
    <row r="871" ht="12.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row>
    <row r="872" ht="12.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row>
    <row r="873" ht="12.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row>
    <row r="874" ht="12.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row>
    <row r="875" ht="12.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row>
    <row r="876" ht="12.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row>
    <row r="877" ht="12.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row>
    <row r="878" ht="12.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row>
    <row r="879" ht="12.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row>
    <row r="880" ht="12.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row>
    <row r="881" ht="12.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row>
    <row r="882" ht="12.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row>
    <row r="883" ht="12.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row>
    <row r="884" ht="12.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row>
    <row r="885" ht="12.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row>
    <row r="886" ht="12.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row>
    <row r="887" ht="12.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row>
    <row r="888" ht="12.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row>
    <row r="889" ht="12.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row>
    <row r="890" ht="12.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row>
    <row r="891" ht="12.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row>
    <row r="892" ht="12.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row>
    <row r="893" ht="12.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row>
    <row r="894" ht="12.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row>
    <row r="895" ht="12.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row>
    <row r="896" ht="12.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row>
    <row r="897" ht="12.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row>
    <row r="898" ht="12.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row>
    <row r="899" ht="12.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row>
    <row r="900" ht="12.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row>
    <row r="901" ht="12.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row>
    <row r="902" ht="12.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row>
    <row r="903" ht="12.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row>
    <row r="904" ht="12.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row>
    <row r="905" ht="12.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row>
    <row r="906" ht="12.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row>
    <row r="907" ht="12.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row>
    <row r="908" ht="12.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row>
    <row r="909" ht="12.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row>
    <row r="910" ht="12.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row>
    <row r="911" ht="12.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row>
    <row r="912" ht="12.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row>
    <row r="913" ht="12.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row>
    <row r="914" ht="12.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row>
    <row r="915" ht="12.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row>
    <row r="916" ht="12.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row>
    <row r="917" ht="12.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row>
    <row r="918" ht="12.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row>
    <row r="919" ht="12.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row>
    <row r="920" ht="12.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row>
    <row r="921" ht="12.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row>
    <row r="922" ht="12.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row>
    <row r="923" ht="12.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row>
    <row r="924" ht="12.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row>
    <row r="925" ht="12.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row>
    <row r="926" ht="12.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row>
    <row r="927" ht="12.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row>
    <row r="928" ht="12.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row>
    <row r="929" ht="12.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row>
    <row r="930" ht="12.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row>
    <row r="931" ht="12.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row>
    <row r="932" ht="12.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row>
    <row r="933" ht="12.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row>
    <row r="934" ht="12.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row>
    <row r="935" ht="12.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row>
    <row r="936" ht="12.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row>
    <row r="937" ht="12.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row>
    <row r="938" ht="12.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row>
    <row r="939" ht="12.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row>
    <row r="940" ht="12.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row>
    <row r="941" ht="12.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row>
    <row r="942" ht="12.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row>
    <row r="943" ht="12.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row>
    <row r="944" ht="12.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row>
    <row r="945" ht="12.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row>
    <row r="946" ht="12.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row>
    <row r="947" ht="12.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row>
    <row r="948" ht="12.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row>
    <row r="949" ht="12.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row>
    <row r="950" ht="12.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row>
    <row r="951" ht="12.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row>
    <row r="952" ht="12.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row>
    <row r="953" ht="12.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row>
    <row r="954" ht="12.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row>
    <row r="955" ht="12.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row>
    <row r="956" ht="12.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row>
    <row r="957" ht="12.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row>
    <row r="958" ht="12.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row>
    <row r="959" ht="12.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row>
    <row r="960" ht="12.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row>
    <row r="961" ht="12.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row>
    <row r="962" ht="12.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row>
    <row r="963" ht="12.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row>
    <row r="964" ht="12.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row>
    <row r="965" ht="12.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row>
    <row r="966" ht="12.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row>
    <row r="967" ht="12.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row>
    <row r="968" ht="12.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row>
    <row r="969" ht="12.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row>
    <row r="970" ht="12.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row>
    <row r="971" ht="12.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row>
    <row r="972" ht="12.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row>
    <row r="973" ht="12.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row>
    <row r="974" ht="12.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row>
    <row r="975" ht="12.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row>
    <row r="976" ht="12.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row>
    <row r="977" ht="12.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row>
    <row r="978" ht="12.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row>
    <row r="979" ht="12.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row>
    <row r="980" ht="12.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row>
    <row r="981" ht="12.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row>
    <row r="982" ht="12.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row>
    <row r="983" ht="12.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row>
    <row r="984" ht="12.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row>
    <row r="985" ht="12.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row>
    <row r="986" ht="12.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row>
    <row r="987" ht="12.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row>
    <row r="988" ht="12.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row>
    <row r="989" ht="12.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row>
    <row r="990" ht="12.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row>
    <row r="991" ht="12.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row>
    <row r="992" ht="12.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row>
    <row r="993" ht="12.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row>
    <row r="994" ht="12.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row>
    <row r="995" ht="12.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row>
    <row r="996" ht="12.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row>
    <row r="997" ht="12.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row>
    <row r="998" ht="12.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row>
    <row r="999" ht="12.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row>
    <row r="1000" ht="12.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row>
  </sheetData>
  <mergeCells count="21">
    <mergeCell ref="O9:V9"/>
    <mergeCell ref="W9:AD9"/>
    <mergeCell ref="AE9:AM9"/>
    <mergeCell ref="C2:P5"/>
    <mergeCell ref="C6:E7"/>
    <mergeCell ref="F6:I7"/>
    <mergeCell ref="J6:L7"/>
    <mergeCell ref="M6:P7"/>
    <mergeCell ref="A9:G9"/>
    <mergeCell ref="H9:N9"/>
    <mergeCell ref="A32:A38"/>
    <mergeCell ref="B32:B38"/>
    <mergeCell ref="A39:A40"/>
    <mergeCell ref="B39:B40"/>
    <mergeCell ref="A11:A17"/>
    <mergeCell ref="B11:B17"/>
    <mergeCell ref="A18:A20"/>
    <mergeCell ref="A21:A23"/>
    <mergeCell ref="A24:A31"/>
    <mergeCell ref="B24:B27"/>
    <mergeCell ref="B30:B31"/>
  </mergeCells>
  <conditionalFormatting sqref="L11:L40 S11:S40 AA11:AA40 AI11:AI40">
    <cfRule type="containsText" dxfId="0" priority="1" operator="containsText" text="Óptimo">
      <formula>NOT(ISERROR(SEARCH(("Óptimo"),(L11))))</formula>
    </cfRule>
  </conditionalFormatting>
  <conditionalFormatting sqref="L11:L40 S11:S40 AA11:AA40 AI11:AI40">
    <cfRule type="containsText" dxfId="1" priority="2" operator="containsText" text="Crítico">
      <formula>NOT(ISERROR(SEARCH(("Crítico"),(L11))))</formula>
    </cfRule>
  </conditionalFormatting>
  <conditionalFormatting sqref="L11:L40 S11:S40 AA11:AA40 AI11:AI40">
    <cfRule type="containsText" dxfId="2" priority="3" operator="containsText" text="Sobrecumplimiento">
      <formula>NOT(ISERROR(SEARCH(("Sobrecumplimiento"),(L11))))</formula>
    </cfRule>
  </conditionalFormatting>
  <conditionalFormatting sqref="L11:L40 S11:S40 AA11:AA40 AI11:AI40">
    <cfRule type="containsText" dxfId="3" priority="4" operator="containsText" text="Riesgo">
      <formula>NOT(ISERROR(SEARCH(("Riesgo"),(L11))))</formula>
    </cfRule>
  </conditionalFormatting>
  <hyperlinks>
    <hyperlink r:id="rId1" ref="N40"/>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86"/>
    <col customWidth="1" min="2" max="2" width="24.29"/>
    <col customWidth="1" min="3" max="3" width="55.0"/>
    <col customWidth="1" min="4" max="5" width="34.43"/>
    <col customWidth="1" min="6" max="7" width="12.71"/>
    <col customWidth="1" min="8" max="8" width="86.14"/>
    <col customWidth="1" min="9" max="9" width="59.71"/>
    <col customWidth="1" hidden="1" min="10" max="15" width="23.71"/>
    <col customWidth="1" hidden="1" min="16" max="16" width="20.14"/>
    <col customWidth="1" min="17" max="26" width="15.86"/>
  </cols>
  <sheetData>
    <row r="1" ht="12.0" customHeight="1">
      <c r="A1" s="1"/>
      <c r="B1" s="1"/>
      <c r="C1" s="2"/>
      <c r="D1" s="3"/>
      <c r="E1" s="4"/>
      <c r="F1" s="2"/>
      <c r="G1" s="2"/>
      <c r="H1" s="3"/>
      <c r="I1" s="3"/>
      <c r="J1" s="1"/>
      <c r="K1" s="1"/>
      <c r="L1" s="1"/>
      <c r="M1" s="1"/>
      <c r="N1" s="1"/>
      <c r="O1" s="1"/>
      <c r="P1" s="1"/>
      <c r="Q1" s="1"/>
      <c r="R1" s="1"/>
      <c r="S1" s="1"/>
      <c r="T1" s="1"/>
      <c r="U1" s="1"/>
      <c r="V1" s="1"/>
      <c r="W1" s="1"/>
      <c r="X1" s="1"/>
      <c r="Y1" s="1"/>
      <c r="Z1" s="1"/>
    </row>
    <row r="2" ht="12.0" customHeight="1">
      <c r="A2" s="1"/>
      <c r="B2" s="1"/>
      <c r="C2" s="5" t="s">
        <v>0</v>
      </c>
      <c r="D2" s="6"/>
      <c r="E2" s="6"/>
      <c r="F2" s="6"/>
      <c r="G2" s="6"/>
      <c r="H2" s="6"/>
      <c r="I2" s="6"/>
      <c r="J2" s="6"/>
      <c r="K2" s="6"/>
      <c r="L2" s="6"/>
      <c r="M2" s="6"/>
      <c r="N2" s="6"/>
      <c r="O2" s="6"/>
      <c r="P2" s="7"/>
      <c r="Q2" s="1"/>
      <c r="R2" s="1"/>
      <c r="S2" s="1"/>
      <c r="T2" s="1"/>
      <c r="U2" s="1"/>
      <c r="V2" s="1"/>
      <c r="W2" s="1"/>
      <c r="X2" s="1"/>
      <c r="Y2" s="1"/>
      <c r="Z2" s="1"/>
    </row>
    <row r="3" ht="12.0" customHeight="1">
      <c r="A3" s="1"/>
      <c r="B3" s="1"/>
      <c r="C3" s="8"/>
      <c r="P3" s="9"/>
      <c r="Q3" s="1"/>
      <c r="R3" s="1"/>
      <c r="S3" s="1"/>
      <c r="T3" s="1"/>
      <c r="U3" s="1"/>
      <c r="V3" s="1"/>
      <c r="W3" s="1"/>
      <c r="X3" s="1"/>
      <c r="Y3" s="1"/>
      <c r="Z3" s="1"/>
    </row>
    <row r="4" ht="12.0" customHeight="1">
      <c r="A4" s="1"/>
      <c r="B4" s="1"/>
      <c r="C4" s="8"/>
      <c r="P4" s="9"/>
      <c r="Q4" s="1"/>
      <c r="R4" s="1"/>
      <c r="S4" s="1"/>
      <c r="T4" s="1"/>
      <c r="U4" s="1"/>
      <c r="V4" s="1"/>
      <c r="W4" s="1"/>
      <c r="X4" s="1"/>
      <c r="Y4" s="1"/>
      <c r="Z4" s="1"/>
    </row>
    <row r="5" ht="12.0" customHeight="1">
      <c r="A5" s="1"/>
      <c r="B5" s="1"/>
      <c r="C5" s="10"/>
      <c r="D5" s="11"/>
      <c r="E5" s="11"/>
      <c r="F5" s="11"/>
      <c r="G5" s="11"/>
      <c r="H5" s="11"/>
      <c r="I5" s="11"/>
      <c r="J5" s="11"/>
      <c r="K5" s="11"/>
      <c r="L5" s="11"/>
      <c r="M5" s="11"/>
      <c r="N5" s="11"/>
      <c r="O5" s="11"/>
      <c r="P5" s="12"/>
      <c r="Q5" s="1"/>
      <c r="R5" s="1"/>
      <c r="S5" s="1"/>
      <c r="T5" s="1"/>
      <c r="U5" s="1"/>
      <c r="V5" s="1"/>
      <c r="W5" s="1"/>
      <c r="X5" s="1"/>
      <c r="Y5" s="1"/>
      <c r="Z5" s="1"/>
    </row>
    <row r="6" ht="12.0" customHeight="1">
      <c r="A6" s="1"/>
      <c r="B6" s="1"/>
      <c r="C6" s="13" t="s">
        <v>1</v>
      </c>
      <c r="D6" s="6"/>
      <c r="E6" s="7"/>
      <c r="F6" s="13" t="s">
        <v>2</v>
      </c>
      <c r="G6" s="6"/>
      <c r="H6" s="6"/>
      <c r="I6" s="7"/>
      <c r="J6" s="14" t="s">
        <v>3</v>
      </c>
      <c r="K6" s="6"/>
      <c r="L6" s="7"/>
      <c r="M6" s="15" t="s">
        <v>4</v>
      </c>
      <c r="N6" s="6"/>
      <c r="O6" s="6"/>
      <c r="P6" s="7"/>
      <c r="Q6" s="1"/>
      <c r="R6" s="1"/>
      <c r="S6" s="1"/>
      <c r="T6" s="1"/>
      <c r="U6" s="1"/>
      <c r="V6" s="1"/>
      <c r="W6" s="1"/>
      <c r="X6" s="1"/>
      <c r="Y6" s="1"/>
      <c r="Z6" s="1"/>
    </row>
    <row r="7" ht="12.0" customHeight="1">
      <c r="A7" s="1"/>
      <c r="B7" s="1"/>
      <c r="C7" s="10"/>
      <c r="D7" s="11"/>
      <c r="E7" s="12"/>
      <c r="F7" s="10"/>
      <c r="G7" s="11"/>
      <c r="H7" s="11"/>
      <c r="I7" s="12"/>
      <c r="J7" s="10"/>
      <c r="K7" s="11"/>
      <c r="L7" s="12"/>
      <c r="M7" s="10"/>
      <c r="N7" s="11"/>
      <c r="O7" s="11"/>
      <c r="P7" s="12"/>
      <c r="Q7" s="1"/>
      <c r="R7" s="1"/>
      <c r="S7" s="1"/>
      <c r="T7" s="1"/>
      <c r="U7" s="1"/>
      <c r="V7" s="1"/>
      <c r="W7" s="1"/>
      <c r="X7" s="1"/>
      <c r="Y7" s="1"/>
      <c r="Z7" s="1"/>
    </row>
    <row r="8" ht="12.0" customHeight="1">
      <c r="A8" s="1"/>
      <c r="B8" s="1"/>
      <c r="C8" s="2"/>
      <c r="D8" s="3"/>
      <c r="E8" s="4"/>
      <c r="F8" s="2"/>
      <c r="G8" s="2"/>
      <c r="H8" s="3"/>
      <c r="I8" s="3"/>
      <c r="J8" s="1"/>
      <c r="K8" s="1"/>
      <c r="L8" s="1"/>
      <c r="M8" s="1"/>
      <c r="N8" s="1"/>
      <c r="O8" s="1"/>
      <c r="P8" s="1"/>
      <c r="Q8" s="1"/>
      <c r="R8" s="1"/>
      <c r="S8" s="1"/>
      <c r="T8" s="1"/>
      <c r="U8" s="1"/>
      <c r="V8" s="1"/>
      <c r="W8" s="1"/>
      <c r="X8" s="1"/>
      <c r="Y8" s="1"/>
      <c r="Z8" s="1"/>
    </row>
    <row r="9" ht="12.0" customHeight="1">
      <c r="A9" s="23" t="s">
        <v>10</v>
      </c>
      <c r="B9" s="23" t="s">
        <v>11</v>
      </c>
      <c r="C9" s="69" t="s">
        <v>255</v>
      </c>
      <c r="D9" s="17"/>
      <c r="E9" s="17"/>
      <c r="F9" s="17"/>
      <c r="G9" s="18"/>
      <c r="H9" s="70" t="s">
        <v>256</v>
      </c>
      <c r="I9" s="6"/>
      <c r="J9" s="6"/>
      <c r="K9" s="6"/>
      <c r="L9" s="6"/>
      <c r="M9" s="6"/>
      <c r="N9" s="6"/>
      <c r="O9" s="6"/>
      <c r="P9" s="7"/>
      <c r="Q9" s="1"/>
      <c r="R9" s="1"/>
      <c r="S9" s="1"/>
      <c r="T9" s="1"/>
      <c r="U9" s="1"/>
      <c r="V9" s="1"/>
      <c r="W9" s="1"/>
      <c r="X9" s="1"/>
      <c r="Y9" s="1"/>
      <c r="Z9" s="1"/>
    </row>
    <row r="10" ht="29.25" customHeight="1">
      <c r="A10" s="71" t="s">
        <v>39</v>
      </c>
      <c r="B10" s="72" t="s">
        <v>40</v>
      </c>
      <c r="C10" s="73" t="s">
        <v>41</v>
      </c>
      <c r="D10" s="17"/>
      <c r="E10" s="17"/>
      <c r="F10" s="17"/>
      <c r="G10" s="18"/>
      <c r="H10" s="10"/>
      <c r="I10" s="11"/>
      <c r="J10" s="11"/>
      <c r="K10" s="11"/>
      <c r="L10" s="11"/>
      <c r="M10" s="11"/>
      <c r="N10" s="11"/>
      <c r="O10" s="11"/>
      <c r="P10" s="12"/>
      <c r="Q10" s="1"/>
      <c r="R10" s="1"/>
      <c r="S10" s="1"/>
      <c r="T10" s="1"/>
      <c r="U10" s="1"/>
      <c r="V10" s="1"/>
      <c r="W10" s="1"/>
      <c r="X10" s="1"/>
      <c r="Y10" s="1"/>
      <c r="Z10" s="1"/>
    </row>
    <row r="11" ht="12.0" customHeight="1">
      <c r="A11" s="44"/>
      <c r="B11" s="44"/>
      <c r="C11" s="74" t="s">
        <v>257</v>
      </c>
      <c r="D11" s="74" t="s">
        <v>258</v>
      </c>
      <c r="E11" s="74" t="s">
        <v>259</v>
      </c>
      <c r="F11" s="75" t="s">
        <v>260</v>
      </c>
      <c r="G11" s="75" t="s">
        <v>261</v>
      </c>
      <c r="H11" s="76" t="s">
        <v>262</v>
      </c>
      <c r="I11" s="77" t="s">
        <v>263</v>
      </c>
      <c r="J11" s="76" t="s">
        <v>264</v>
      </c>
      <c r="K11" s="77" t="s">
        <v>265</v>
      </c>
      <c r="L11" s="76" t="s">
        <v>266</v>
      </c>
      <c r="M11" s="77" t="s">
        <v>267</v>
      </c>
      <c r="N11" s="76" t="s">
        <v>268</v>
      </c>
      <c r="O11" s="77" t="s">
        <v>269</v>
      </c>
      <c r="P11" s="76" t="s">
        <v>270</v>
      </c>
      <c r="Q11" s="1"/>
      <c r="R11" s="1"/>
      <c r="S11" s="1"/>
      <c r="T11" s="1"/>
      <c r="U11" s="1"/>
      <c r="V11" s="1"/>
      <c r="W11" s="1"/>
      <c r="X11" s="1"/>
      <c r="Y11" s="1"/>
      <c r="Z11" s="1"/>
    </row>
    <row r="12" ht="174.75" customHeight="1">
      <c r="A12" s="44"/>
      <c r="B12" s="44"/>
      <c r="C12" s="78" t="s">
        <v>271</v>
      </c>
      <c r="D12" s="32" t="s">
        <v>43</v>
      </c>
      <c r="E12" s="32" t="s">
        <v>272</v>
      </c>
      <c r="F12" s="79">
        <v>44928.0</v>
      </c>
      <c r="G12" s="79">
        <v>45046.0</v>
      </c>
      <c r="H12" s="80" t="s">
        <v>273</v>
      </c>
      <c r="I12" s="80" t="s">
        <v>274</v>
      </c>
      <c r="J12" s="81"/>
      <c r="K12" s="81"/>
      <c r="L12" s="81"/>
      <c r="M12" s="81"/>
      <c r="N12" s="81"/>
      <c r="O12" s="81"/>
      <c r="P12" s="81"/>
      <c r="Q12" s="1"/>
      <c r="R12" s="1"/>
      <c r="S12" s="1"/>
      <c r="T12" s="1"/>
      <c r="U12" s="1"/>
      <c r="V12" s="1"/>
      <c r="W12" s="1"/>
      <c r="X12" s="1"/>
      <c r="Y12" s="1"/>
      <c r="Z12" s="1"/>
    </row>
    <row r="13" ht="12.0" customHeight="1">
      <c r="A13" s="44"/>
      <c r="B13" s="44"/>
      <c r="C13" s="78" t="s">
        <v>275</v>
      </c>
      <c r="D13" s="32" t="s">
        <v>43</v>
      </c>
      <c r="E13" s="32" t="s">
        <v>272</v>
      </c>
      <c r="F13" s="79">
        <v>44928.0</v>
      </c>
      <c r="G13" s="79">
        <v>45291.0</v>
      </c>
      <c r="H13" s="80" t="s">
        <v>273</v>
      </c>
      <c r="I13" s="80" t="s">
        <v>276</v>
      </c>
      <c r="J13" s="81"/>
      <c r="K13" s="81"/>
      <c r="L13" s="81"/>
      <c r="M13" s="81"/>
      <c r="N13" s="81"/>
      <c r="O13" s="81"/>
      <c r="P13" s="81"/>
      <c r="Q13" s="1"/>
      <c r="R13" s="1"/>
      <c r="S13" s="1"/>
      <c r="T13" s="1"/>
      <c r="U13" s="1"/>
      <c r="V13" s="1"/>
      <c r="W13" s="1"/>
      <c r="X13" s="1"/>
      <c r="Y13" s="1"/>
      <c r="Z13" s="1"/>
    </row>
    <row r="14" ht="12.0" customHeight="1">
      <c r="A14" s="44"/>
      <c r="B14" s="44"/>
      <c r="C14" s="78" t="s">
        <v>277</v>
      </c>
      <c r="D14" s="32" t="s">
        <v>43</v>
      </c>
      <c r="E14" s="32" t="s">
        <v>272</v>
      </c>
      <c r="F14" s="79">
        <v>45200.0</v>
      </c>
      <c r="G14" s="79">
        <v>45291.0</v>
      </c>
      <c r="H14" s="80" t="s">
        <v>278</v>
      </c>
      <c r="I14" s="80" t="s">
        <v>278</v>
      </c>
      <c r="J14" s="81"/>
      <c r="K14" s="81"/>
      <c r="L14" s="81"/>
      <c r="M14" s="81"/>
      <c r="N14" s="81"/>
      <c r="O14" s="81"/>
      <c r="P14" s="81"/>
      <c r="Q14" s="1"/>
      <c r="R14" s="1"/>
      <c r="S14" s="1"/>
      <c r="T14" s="1"/>
      <c r="U14" s="1"/>
      <c r="V14" s="1"/>
      <c r="W14" s="1"/>
      <c r="X14" s="1"/>
      <c r="Y14" s="1"/>
      <c r="Z14" s="1"/>
    </row>
    <row r="15" ht="34.5" customHeight="1">
      <c r="A15" s="44"/>
      <c r="B15" s="44"/>
      <c r="C15" s="73" t="s">
        <v>48</v>
      </c>
      <c r="D15" s="17"/>
      <c r="E15" s="17"/>
      <c r="F15" s="17"/>
      <c r="G15" s="18"/>
      <c r="H15" s="82" t="s">
        <v>256</v>
      </c>
      <c r="I15" s="17"/>
      <c r="J15" s="17"/>
      <c r="K15" s="17"/>
      <c r="L15" s="17"/>
      <c r="M15" s="17"/>
      <c r="N15" s="17"/>
      <c r="O15" s="17"/>
      <c r="P15" s="18"/>
      <c r="Q15" s="1"/>
      <c r="R15" s="1"/>
      <c r="S15" s="1"/>
      <c r="T15" s="1"/>
      <c r="U15" s="1"/>
      <c r="V15" s="1"/>
      <c r="W15" s="1"/>
      <c r="X15" s="1"/>
      <c r="Y15" s="1"/>
      <c r="Z15" s="1"/>
    </row>
    <row r="16" ht="12.0" customHeight="1">
      <c r="A16" s="44"/>
      <c r="B16" s="44"/>
      <c r="C16" s="74" t="s">
        <v>257</v>
      </c>
      <c r="D16" s="74" t="s">
        <v>258</v>
      </c>
      <c r="E16" s="74" t="s">
        <v>259</v>
      </c>
      <c r="F16" s="75" t="s">
        <v>260</v>
      </c>
      <c r="G16" s="75" t="s">
        <v>261</v>
      </c>
      <c r="H16" s="76" t="s">
        <v>262</v>
      </c>
      <c r="I16" s="77" t="s">
        <v>263</v>
      </c>
      <c r="J16" s="76" t="s">
        <v>264</v>
      </c>
      <c r="K16" s="77" t="s">
        <v>265</v>
      </c>
      <c r="L16" s="76" t="s">
        <v>266</v>
      </c>
      <c r="M16" s="77" t="s">
        <v>267</v>
      </c>
      <c r="N16" s="76" t="s">
        <v>268</v>
      </c>
      <c r="O16" s="77" t="s">
        <v>269</v>
      </c>
      <c r="P16" s="76" t="s">
        <v>270</v>
      </c>
      <c r="Q16" s="1"/>
      <c r="R16" s="1"/>
      <c r="S16" s="1"/>
      <c r="T16" s="1"/>
      <c r="U16" s="1"/>
      <c r="V16" s="1"/>
      <c r="W16" s="1"/>
      <c r="X16" s="1"/>
      <c r="Y16" s="1"/>
      <c r="Z16" s="1"/>
    </row>
    <row r="17" ht="12.0" customHeight="1">
      <c r="A17" s="44"/>
      <c r="B17" s="44"/>
      <c r="C17" s="83" t="s">
        <v>279</v>
      </c>
      <c r="D17" s="32" t="s">
        <v>50</v>
      </c>
      <c r="E17" s="32" t="s">
        <v>280</v>
      </c>
      <c r="F17" s="84">
        <v>44927.0</v>
      </c>
      <c r="G17" s="84">
        <v>44972.0</v>
      </c>
      <c r="H17" s="85" t="s">
        <v>281</v>
      </c>
      <c r="I17" s="85" t="s">
        <v>282</v>
      </c>
      <c r="J17" s="86"/>
      <c r="K17" s="86"/>
      <c r="L17" s="86"/>
      <c r="M17" s="86"/>
      <c r="N17" s="86"/>
      <c r="O17" s="86"/>
      <c r="P17" s="86"/>
      <c r="Q17" s="1"/>
      <c r="R17" s="1"/>
      <c r="S17" s="1"/>
      <c r="T17" s="1"/>
      <c r="U17" s="1"/>
      <c r="V17" s="1"/>
      <c r="W17" s="1"/>
      <c r="X17" s="1"/>
      <c r="Y17" s="1"/>
      <c r="Z17" s="1"/>
    </row>
    <row r="18" ht="12.0" customHeight="1">
      <c r="A18" s="44"/>
      <c r="B18" s="44"/>
      <c r="C18" s="83" t="s">
        <v>283</v>
      </c>
      <c r="D18" s="32" t="s">
        <v>50</v>
      </c>
      <c r="E18" s="32" t="s">
        <v>280</v>
      </c>
      <c r="F18" s="84">
        <v>44972.0</v>
      </c>
      <c r="G18" s="84">
        <v>45260.0</v>
      </c>
      <c r="H18" s="85" t="s">
        <v>284</v>
      </c>
      <c r="I18" s="85" t="s">
        <v>285</v>
      </c>
      <c r="J18" s="87"/>
      <c r="K18" s="87"/>
      <c r="L18" s="87"/>
      <c r="M18" s="87"/>
      <c r="N18" s="87"/>
      <c r="O18" s="87"/>
      <c r="P18" s="87"/>
      <c r="Q18" s="1"/>
      <c r="R18" s="1"/>
      <c r="S18" s="1"/>
      <c r="T18" s="1"/>
      <c r="U18" s="1"/>
      <c r="V18" s="1"/>
      <c r="W18" s="1"/>
      <c r="X18" s="1"/>
      <c r="Y18" s="1"/>
      <c r="Z18" s="1"/>
    </row>
    <row r="19" ht="12.0" customHeight="1">
      <c r="A19" s="44"/>
      <c r="B19" s="44"/>
      <c r="C19" s="83" t="s">
        <v>286</v>
      </c>
      <c r="D19" s="32" t="s">
        <v>75</v>
      </c>
      <c r="E19" s="32" t="s">
        <v>287</v>
      </c>
      <c r="F19" s="84">
        <v>44927.0</v>
      </c>
      <c r="G19" s="84">
        <v>45230.0</v>
      </c>
      <c r="H19" s="80" t="s">
        <v>288</v>
      </c>
      <c r="I19" s="85" t="s">
        <v>289</v>
      </c>
      <c r="J19" s="87"/>
      <c r="K19" s="87"/>
      <c r="L19" s="87"/>
      <c r="M19" s="87"/>
      <c r="N19" s="87"/>
      <c r="O19" s="87"/>
      <c r="P19" s="87"/>
      <c r="Q19" s="1"/>
      <c r="R19" s="1"/>
      <c r="S19" s="1"/>
      <c r="T19" s="1"/>
      <c r="U19" s="1"/>
      <c r="V19" s="1"/>
      <c r="W19" s="1"/>
      <c r="X19" s="1"/>
      <c r="Y19" s="1"/>
      <c r="Z19" s="1"/>
    </row>
    <row r="20" ht="26.25" customHeight="1">
      <c r="A20" s="44"/>
      <c r="B20" s="44"/>
      <c r="C20" s="73" t="s">
        <v>55</v>
      </c>
      <c r="D20" s="17"/>
      <c r="E20" s="17"/>
      <c r="F20" s="17"/>
      <c r="G20" s="18"/>
      <c r="H20" s="82" t="s">
        <v>256</v>
      </c>
      <c r="I20" s="17"/>
      <c r="J20" s="17"/>
      <c r="K20" s="17"/>
      <c r="L20" s="17"/>
      <c r="M20" s="17"/>
      <c r="N20" s="17"/>
      <c r="O20" s="17"/>
      <c r="P20" s="18"/>
      <c r="Q20" s="1"/>
      <c r="R20" s="1"/>
      <c r="S20" s="1"/>
      <c r="T20" s="1"/>
      <c r="U20" s="1"/>
      <c r="V20" s="1"/>
      <c r="W20" s="1"/>
      <c r="X20" s="1"/>
      <c r="Y20" s="1"/>
      <c r="Z20" s="1"/>
    </row>
    <row r="21" ht="12.0" customHeight="1">
      <c r="A21" s="44"/>
      <c r="B21" s="44"/>
      <c r="C21" s="74" t="s">
        <v>257</v>
      </c>
      <c r="D21" s="74" t="s">
        <v>258</v>
      </c>
      <c r="E21" s="74" t="s">
        <v>259</v>
      </c>
      <c r="F21" s="75" t="s">
        <v>260</v>
      </c>
      <c r="G21" s="75" t="s">
        <v>261</v>
      </c>
      <c r="H21" s="76" t="s">
        <v>262</v>
      </c>
      <c r="I21" s="77" t="s">
        <v>263</v>
      </c>
      <c r="J21" s="76" t="s">
        <v>264</v>
      </c>
      <c r="K21" s="77" t="s">
        <v>265</v>
      </c>
      <c r="L21" s="76" t="s">
        <v>266</v>
      </c>
      <c r="M21" s="77" t="s">
        <v>267</v>
      </c>
      <c r="N21" s="76" t="s">
        <v>268</v>
      </c>
      <c r="O21" s="77" t="s">
        <v>269</v>
      </c>
      <c r="P21" s="76" t="s">
        <v>270</v>
      </c>
      <c r="Q21" s="1"/>
      <c r="R21" s="1"/>
      <c r="S21" s="1"/>
      <c r="T21" s="1"/>
      <c r="U21" s="1"/>
      <c r="V21" s="1"/>
      <c r="W21" s="1"/>
      <c r="X21" s="1"/>
      <c r="Y21" s="1"/>
      <c r="Z21" s="1"/>
    </row>
    <row r="22" ht="12.0" customHeight="1">
      <c r="A22" s="44"/>
      <c r="B22" s="44"/>
      <c r="C22" s="78" t="s">
        <v>290</v>
      </c>
      <c r="D22" s="32" t="s">
        <v>50</v>
      </c>
      <c r="E22" s="32" t="s">
        <v>57</v>
      </c>
      <c r="F22" s="84">
        <v>44927.0</v>
      </c>
      <c r="G22" s="84">
        <v>45016.0</v>
      </c>
      <c r="H22" s="85" t="s">
        <v>291</v>
      </c>
      <c r="I22" s="85" t="s">
        <v>292</v>
      </c>
      <c r="J22" s="86"/>
      <c r="K22" s="86"/>
      <c r="L22" s="86"/>
      <c r="M22" s="86"/>
      <c r="N22" s="86"/>
      <c r="O22" s="86"/>
      <c r="P22" s="86"/>
      <c r="Q22" s="1"/>
      <c r="R22" s="1"/>
      <c r="S22" s="1"/>
      <c r="T22" s="1"/>
      <c r="U22" s="1"/>
      <c r="V22" s="1"/>
      <c r="W22" s="1"/>
      <c r="X22" s="1"/>
      <c r="Y22" s="1"/>
      <c r="Z22" s="1"/>
    </row>
    <row r="23" ht="12.0" customHeight="1">
      <c r="A23" s="44"/>
      <c r="B23" s="44"/>
      <c r="C23" s="78" t="s">
        <v>293</v>
      </c>
      <c r="D23" s="32" t="s">
        <v>50</v>
      </c>
      <c r="E23" s="32" t="s">
        <v>57</v>
      </c>
      <c r="F23" s="84">
        <v>45017.0</v>
      </c>
      <c r="G23" s="84">
        <v>45291.0</v>
      </c>
      <c r="H23" s="85" t="s">
        <v>294</v>
      </c>
      <c r="I23" s="85" t="s">
        <v>295</v>
      </c>
      <c r="J23" s="86"/>
      <c r="K23" s="86"/>
      <c r="L23" s="86"/>
      <c r="M23" s="86"/>
      <c r="N23" s="86"/>
      <c r="O23" s="86"/>
      <c r="P23" s="86"/>
      <c r="Q23" s="1"/>
      <c r="R23" s="1"/>
      <c r="S23" s="1"/>
      <c r="T23" s="1"/>
      <c r="U23" s="1"/>
      <c r="V23" s="1"/>
      <c r="W23" s="1"/>
      <c r="X23" s="1"/>
      <c r="Y23" s="1"/>
      <c r="Z23" s="1"/>
    </row>
    <row r="24" ht="12.0" customHeight="1">
      <c r="A24" s="44"/>
      <c r="B24" s="44"/>
      <c r="C24" s="78" t="s">
        <v>296</v>
      </c>
      <c r="D24" s="32" t="s">
        <v>57</v>
      </c>
      <c r="E24" s="32"/>
      <c r="F24" s="84">
        <v>44986.0</v>
      </c>
      <c r="G24" s="84">
        <v>45291.0</v>
      </c>
      <c r="H24" s="85" t="s">
        <v>297</v>
      </c>
      <c r="I24" s="80" t="s">
        <v>298</v>
      </c>
      <c r="J24" s="87"/>
      <c r="K24" s="87"/>
      <c r="L24" s="87"/>
      <c r="M24" s="87"/>
      <c r="N24" s="87"/>
      <c r="O24" s="87"/>
      <c r="P24" s="87"/>
      <c r="Q24" s="1"/>
      <c r="R24" s="1"/>
      <c r="S24" s="1"/>
      <c r="T24" s="1"/>
      <c r="U24" s="1"/>
      <c r="V24" s="1"/>
      <c r="W24" s="1"/>
      <c r="X24" s="1"/>
      <c r="Y24" s="1"/>
      <c r="Z24" s="1"/>
    </row>
    <row r="25" ht="12.0" customHeight="1">
      <c r="A25" s="44"/>
      <c r="B25" s="44"/>
      <c r="C25" s="78" t="s">
        <v>299</v>
      </c>
      <c r="D25" s="32" t="s">
        <v>57</v>
      </c>
      <c r="E25" s="32"/>
      <c r="F25" s="84">
        <v>44927.0</v>
      </c>
      <c r="G25" s="84">
        <v>45291.0</v>
      </c>
      <c r="H25" s="85" t="s">
        <v>300</v>
      </c>
      <c r="I25" s="88" t="s">
        <v>301</v>
      </c>
      <c r="J25" s="89"/>
      <c r="K25" s="89"/>
      <c r="L25" s="89"/>
      <c r="M25" s="89"/>
      <c r="N25" s="89"/>
      <c r="O25" s="89"/>
      <c r="P25" s="89"/>
      <c r="Q25" s="1"/>
      <c r="R25" s="1"/>
      <c r="S25" s="1"/>
      <c r="T25" s="1"/>
      <c r="U25" s="1"/>
      <c r="V25" s="1"/>
      <c r="W25" s="1"/>
      <c r="X25" s="1"/>
      <c r="Y25" s="1"/>
      <c r="Z25" s="1"/>
    </row>
    <row r="26" ht="25.5" customHeight="1">
      <c r="A26" s="44"/>
      <c r="B26" s="44"/>
      <c r="C26" s="73" t="s">
        <v>62</v>
      </c>
      <c r="D26" s="17"/>
      <c r="E26" s="17"/>
      <c r="F26" s="17"/>
      <c r="G26" s="18"/>
      <c r="H26" s="82" t="s">
        <v>256</v>
      </c>
      <c r="I26" s="17"/>
      <c r="J26" s="17"/>
      <c r="K26" s="17"/>
      <c r="L26" s="17"/>
      <c r="M26" s="17"/>
      <c r="N26" s="17"/>
      <c r="O26" s="17"/>
      <c r="P26" s="18"/>
      <c r="Q26" s="1"/>
      <c r="R26" s="1"/>
      <c r="S26" s="1"/>
      <c r="T26" s="1"/>
      <c r="U26" s="1"/>
      <c r="V26" s="1"/>
      <c r="W26" s="1"/>
      <c r="X26" s="1"/>
      <c r="Y26" s="1"/>
      <c r="Z26" s="1"/>
    </row>
    <row r="27" ht="12.0" customHeight="1">
      <c r="A27" s="44"/>
      <c r="B27" s="44"/>
      <c r="C27" s="74" t="s">
        <v>257</v>
      </c>
      <c r="D27" s="74" t="s">
        <v>258</v>
      </c>
      <c r="E27" s="74" t="s">
        <v>259</v>
      </c>
      <c r="F27" s="75" t="s">
        <v>260</v>
      </c>
      <c r="G27" s="75" t="s">
        <v>261</v>
      </c>
      <c r="H27" s="76" t="s">
        <v>262</v>
      </c>
      <c r="I27" s="77" t="s">
        <v>263</v>
      </c>
      <c r="J27" s="76" t="s">
        <v>264</v>
      </c>
      <c r="K27" s="77" t="s">
        <v>265</v>
      </c>
      <c r="L27" s="76" t="s">
        <v>266</v>
      </c>
      <c r="M27" s="77" t="s">
        <v>267</v>
      </c>
      <c r="N27" s="76" t="s">
        <v>268</v>
      </c>
      <c r="O27" s="77" t="s">
        <v>269</v>
      </c>
      <c r="P27" s="76" t="s">
        <v>270</v>
      </c>
      <c r="Q27" s="1"/>
      <c r="R27" s="1"/>
      <c r="S27" s="1"/>
      <c r="T27" s="1"/>
      <c r="U27" s="1"/>
      <c r="V27" s="1"/>
      <c r="W27" s="1"/>
      <c r="X27" s="1"/>
      <c r="Y27" s="1"/>
      <c r="Z27" s="1"/>
    </row>
    <row r="28" ht="195.0" customHeight="1">
      <c r="A28" s="44"/>
      <c r="B28" s="44"/>
      <c r="C28" s="90" t="s">
        <v>302</v>
      </c>
      <c r="D28" s="33" t="s">
        <v>50</v>
      </c>
      <c r="E28" s="33" t="s">
        <v>57</v>
      </c>
      <c r="F28" s="84">
        <v>45017.0</v>
      </c>
      <c r="G28" s="84">
        <v>45291.0</v>
      </c>
      <c r="H28" s="91" t="s">
        <v>294</v>
      </c>
      <c r="I28" s="91" t="s">
        <v>303</v>
      </c>
      <c r="J28" s="86"/>
      <c r="K28" s="86"/>
      <c r="L28" s="86"/>
      <c r="M28" s="86"/>
      <c r="N28" s="86"/>
      <c r="O28" s="86"/>
      <c r="P28" s="86"/>
      <c r="Q28" s="1"/>
      <c r="R28" s="1"/>
      <c r="S28" s="1"/>
      <c r="T28" s="1"/>
      <c r="U28" s="1"/>
      <c r="V28" s="1"/>
      <c r="W28" s="1"/>
      <c r="X28" s="1"/>
      <c r="Y28" s="1"/>
      <c r="Z28" s="1"/>
    </row>
    <row r="29" ht="30.75" customHeight="1">
      <c r="A29" s="44"/>
      <c r="B29" s="44"/>
      <c r="C29" s="73" t="s">
        <v>67</v>
      </c>
      <c r="D29" s="17"/>
      <c r="E29" s="17"/>
      <c r="F29" s="17"/>
      <c r="G29" s="18"/>
      <c r="H29" s="82" t="s">
        <v>256</v>
      </c>
      <c r="I29" s="17"/>
      <c r="J29" s="17"/>
      <c r="K29" s="17"/>
      <c r="L29" s="17"/>
      <c r="M29" s="17"/>
      <c r="N29" s="17"/>
      <c r="O29" s="17"/>
      <c r="P29" s="18"/>
      <c r="Q29" s="1"/>
      <c r="R29" s="1"/>
      <c r="S29" s="1"/>
      <c r="T29" s="1"/>
      <c r="U29" s="1"/>
      <c r="V29" s="1"/>
      <c r="W29" s="1"/>
      <c r="X29" s="1"/>
      <c r="Y29" s="1"/>
      <c r="Z29" s="1"/>
    </row>
    <row r="30" ht="12.0" customHeight="1">
      <c r="A30" s="44"/>
      <c r="B30" s="44"/>
      <c r="C30" s="74" t="s">
        <v>257</v>
      </c>
      <c r="D30" s="74" t="s">
        <v>258</v>
      </c>
      <c r="E30" s="74" t="s">
        <v>259</v>
      </c>
      <c r="F30" s="75" t="s">
        <v>260</v>
      </c>
      <c r="G30" s="75" t="s">
        <v>261</v>
      </c>
      <c r="H30" s="76" t="s">
        <v>262</v>
      </c>
      <c r="I30" s="77" t="s">
        <v>263</v>
      </c>
      <c r="J30" s="76" t="s">
        <v>264</v>
      </c>
      <c r="K30" s="77" t="s">
        <v>265</v>
      </c>
      <c r="L30" s="76" t="s">
        <v>266</v>
      </c>
      <c r="M30" s="77" t="s">
        <v>267</v>
      </c>
      <c r="N30" s="76" t="s">
        <v>268</v>
      </c>
      <c r="O30" s="77" t="s">
        <v>269</v>
      </c>
      <c r="P30" s="76" t="s">
        <v>270</v>
      </c>
      <c r="Q30" s="1"/>
      <c r="R30" s="1"/>
      <c r="S30" s="1"/>
      <c r="T30" s="1"/>
      <c r="U30" s="1"/>
      <c r="V30" s="1"/>
      <c r="W30" s="1"/>
      <c r="X30" s="1"/>
      <c r="Y30" s="1"/>
      <c r="Z30" s="1"/>
    </row>
    <row r="31" ht="210.0" customHeight="1">
      <c r="A31" s="44"/>
      <c r="B31" s="44"/>
      <c r="C31" s="90" t="s">
        <v>304</v>
      </c>
      <c r="D31" s="33" t="s">
        <v>50</v>
      </c>
      <c r="E31" s="33" t="s">
        <v>124</v>
      </c>
      <c r="F31" s="84">
        <v>44929.0</v>
      </c>
      <c r="G31" s="84">
        <v>45079.0</v>
      </c>
      <c r="H31" s="92" t="s">
        <v>305</v>
      </c>
      <c r="I31" s="92" t="s">
        <v>306</v>
      </c>
      <c r="J31" s="89"/>
      <c r="K31" s="89"/>
      <c r="L31" s="89"/>
      <c r="M31" s="89"/>
      <c r="N31" s="89"/>
      <c r="O31" s="89"/>
      <c r="P31" s="89"/>
      <c r="Q31" s="1"/>
      <c r="R31" s="1"/>
      <c r="S31" s="1"/>
      <c r="T31" s="1"/>
      <c r="U31" s="1"/>
      <c r="V31" s="1"/>
      <c r="W31" s="1"/>
      <c r="X31" s="1"/>
      <c r="Y31" s="1"/>
      <c r="Z31" s="1"/>
    </row>
    <row r="32" ht="246.75" customHeight="1">
      <c r="A32" s="44"/>
      <c r="B32" s="44"/>
      <c r="C32" s="90" t="s">
        <v>307</v>
      </c>
      <c r="D32" s="33" t="s">
        <v>50</v>
      </c>
      <c r="E32" s="33" t="s">
        <v>124</v>
      </c>
      <c r="F32" s="84">
        <v>44929.0</v>
      </c>
      <c r="G32" s="84">
        <v>45079.0</v>
      </c>
      <c r="H32" s="92" t="s">
        <v>308</v>
      </c>
      <c r="I32" s="92" t="s">
        <v>309</v>
      </c>
      <c r="J32" s="89"/>
      <c r="K32" s="89"/>
      <c r="L32" s="89"/>
      <c r="M32" s="89"/>
      <c r="N32" s="89"/>
      <c r="O32" s="89"/>
      <c r="P32" s="89"/>
      <c r="Q32" s="1"/>
      <c r="R32" s="1"/>
      <c r="S32" s="1"/>
      <c r="T32" s="1"/>
      <c r="U32" s="1"/>
      <c r="V32" s="1"/>
      <c r="W32" s="1"/>
      <c r="X32" s="1"/>
      <c r="Y32" s="1"/>
      <c r="Z32" s="1"/>
    </row>
    <row r="33" ht="12.0" customHeight="1">
      <c r="A33" s="44"/>
      <c r="B33" s="44"/>
      <c r="C33" s="90" t="s">
        <v>310</v>
      </c>
      <c r="D33" s="33" t="s">
        <v>50</v>
      </c>
      <c r="E33" s="33" t="s">
        <v>116</v>
      </c>
      <c r="F33" s="84">
        <v>45020.0</v>
      </c>
      <c r="G33" s="84">
        <v>45199.0</v>
      </c>
      <c r="H33" s="93" t="s">
        <v>294</v>
      </c>
      <c r="I33" s="92" t="s">
        <v>311</v>
      </c>
      <c r="J33" s="89"/>
      <c r="K33" s="89"/>
      <c r="L33" s="89"/>
      <c r="M33" s="89"/>
      <c r="N33" s="89"/>
      <c r="O33" s="89"/>
      <c r="P33" s="89"/>
      <c r="Q33" s="1"/>
      <c r="R33" s="1"/>
      <c r="S33" s="1"/>
      <c r="T33" s="1"/>
      <c r="U33" s="1"/>
      <c r="V33" s="1"/>
      <c r="W33" s="1"/>
      <c r="X33" s="1"/>
      <c r="Y33" s="1"/>
      <c r="Z33" s="1"/>
    </row>
    <row r="34" ht="12.0" customHeight="1">
      <c r="A34" s="44"/>
      <c r="B34" s="44"/>
      <c r="C34" s="90" t="s">
        <v>312</v>
      </c>
      <c r="D34" s="33" t="s">
        <v>50</v>
      </c>
      <c r="E34" s="33" t="s">
        <v>124</v>
      </c>
      <c r="F34" s="84">
        <v>45110.0</v>
      </c>
      <c r="G34" s="84">
        <v>45291.0</v>
      </c>
      <c r="H34" s="93" t="s">
        <v>313</v>
      </c>
      <c r="I34" s="93" t="s">
        <v>313</v>
      </c>
      <c r="J34" s="89"/>
      <c r="K34" s="89"/>
      <c r="L34" s="89"/>
      <c r="M34" s="89"/>
      <c r="N34" s="89"/>
      <c r="O34" s="89"/>
      <c r="P34" s="89"/>
      <c r="Q34" s="1"/>
      <c r="R34" s="1"/>
      <c r="S34" s="1"/>
      <c r="T34" s="1"/>
      <c r="U34" s="1"/>
      <c r="V34" s="1"/>
      <c r="W34" s="1"/>
      <c r="X34" s="1"/>
      <c r="Y34" s="1"/>
      <c r="Z34" s="1"/>
    </row>
    <row r="35" ht="24.0" customHeight="1">
      <c r="A35" s="44"/>
      <c r="B35" s="44"/>
      <c r="C35" s="73" t="s">
        <v>73</v>
      </c>
      <c r="D35" s="17"/>
      <c r="E35" s="17"/>
      <c r="F35" s="17"/>
      <c r="G35" s="18"/>
      <c r="H35" s="82" t="s">
        <v>256</v>
      </c>
      <c r="I35" s="17"/>
      <c r="J35" s="17"/>
      <c r="K35" s="17"/>
      <c r="L35" s="17"/>
      <c r="M35" s="17"/>
      <c r="N35" s="17"/>
      <c r="O35" s="17"/>
      <c r="P35" s="18"/>
      <c r="Q35" s="1"/>
      <c r="R35" s="1"/>
      <c r="S35" s="1"/>
      <c r="T35" s="1"/>
      <c r="U35" s="1"/>
      <c r="V35" s="1"/>
      <c r="W35" s="1"/>
      <c r="X35" s="1"/>
      <c r="Y35" s="1"/>
      <c r="Z35" s="1"/>
    </row>
    <row r="36" ht="12.0" customHeight="1">
      <c r="A36" s="44"/>
      <c r="B36" s="44"/>
      <c r="C36" s="74" t="s">
        <v>257</v>
      </c>
      <c r="D36" s="74" t="s">
        <v>258</v>
      </c>
      <c r="E36" s="74" t="s">
        <v>259</v>
      </c>
      <c r="F36" s="75" t="s">
        <v>260</v>
      </c>
      <c r="G36" s="75" t="s">
        <v>261</v>
      </c>
      <c r="H36" s="76" t="s">
        <v>262</v>
      </c>
      <c r="I36" s="77" t="s">
        <v>263</v>
      </c>
      <c r="J36" s="76" t="s">
        <v>264</v>
      </c>
      <c r="K36" s="77" t="s">
        <v>265</v>
      </c>
      <c r="L36" s="76" t="s">
        <v>266</v>
      </c>
      <c r="M36" s="77" t="s">
        <v>267</v>
      </c>
      <c r="N36" s="76" t="s">
        <v>268</v>
      </c>
      <c r="O36" s="77" t="s">
        <v>269</v>
      </c>
      <c r="P36" s="76" t="s">
        <v>270</v>
      </c>
      <c r="Q36" s="1"/>
      <c r="R36" s="1"/>
      <c r="S36" s="1"/>
      <c r="T36" s="1"/>
      <c r="U36" s="1"/>
      <c r="V36" s="1"/>
      <c r="W36" s="1"/>
      <c r="X36" s="1"/>
      <c r="Y36" s="1"/>
      <c r="Z36" s="1"/>
    </row>
    <row r="37" ht="82.5" customHeight="1">
      <c r="A37" s="44"/>
      <c r="B37" s="44"/>
      <c r="C37" s="78" t="s">
        <v>314</v>
      </c>
      <c r="D37" s="32" t="s">
        <v>75</v>
      </c>
      <c r="E37" s="32" t="s">
        <v>244</v>
      </c>
      <c r="F37" s="84">
        <v>44942.0</v>
      </c>
      <c r="G37" s="84">
        <v>45291.0</v>
      </c>
      <c r="H37" s="88" t="s">
        <v>315</v>
      </c>
      <c r="I37" s="88" t="s">
        <v>316</v>
      </c>
      <c r="J37" s="94"/>
      <c r="K37" s="94"/>
      <c r="L37" s="94"/>
      <c r="M37" s="94"/>
      <c r="N37" s="94"/>
      <c r="O37" s="94"/>
      <c r="P37" s="94"/>
      <c r="Q37" s="1"/>
      <c r="R37" s="1"/>
      <c r="S37" s="1"/>
      <c r="T37" s="1"/>
      <c r="U37" s="1"/>
      <c r="V37" s="1"/>
      <c r="W37" s="1"/>
      <c r="X37" s="1"/>
      <c r="Y37" s="1"/>
      <c r="Z37" s="1"/>
    </row>
    <row r="38" ht="262.5" customHeight="1">
      <c r="A38" s="44"/>
      <c r="B38" s="44"/>
      <c r="C38" s="78" t="s">
        <v>317</v>
      </c>
      <c r="D38" s="32" t="s">
        <v>318</v>
      </c>
      <c r="E38" s="32" t="s">
        <v>319</v>
      </c>
      <c r="F38" s="79">
        <v>44942.0</v>
      </c>
      <c r="G38" s="79">
        <v>45276.0</v>
      </c>
      <c r="H38" s="88" t="s">
        <v>320</v>
      </c>
      <c r="I38" s="88" t="s">
        <v>321</v>
      </c>
      <c r="J38" s="94"/>
      <c r="K38" s="94"/>
      <c r="L38" s="94"/>
      <c r="M38" s="94"/>
      <c r="N38" s="94"/>
      <c r="O38" s="94"/>
      <c r="P38" s="94"/>
      <c r="Q38" s="1"/>
      <c r="R38" s="1"/>
      <c r="S38" s="1"/>
      <c r="T38" s="1"/>
      <c r="U38" s="1"/>
      <c r="V38" s="1"/>
      <c r="W38" s="1"/>
      <c r="X38" s="1"/>
      <c r="Y38" s="1"/>
      <c r="Z38" s="1"/>
    </row>
    <row r="39" ht="27.75" customHeight="1">
      <c r="A39" s="44"/>
      <c r="B39" s="44"/>
      <c r="C39" s="73" t="s">
        <v>80</v>
      </c>
      <c r="D39" s="17"/>
      <c r="E39" s="17"/>
      <c r="F39" s="17"/>
      <c r="G39" s="18"/>
      <c r="H39" s="82" t="s">
        <v>256</v>
      </c>
      <c r="I39" s="17"/>
      <c r="J39" s="17"/>
      <c r="K39" s="17"/>
      <c r="L39" s="17"/>
      <c r="M39" s="17"/>
      <c r="N39" s="17"/>
      <c r="O39" s="17"/>
      <c r="P39" s="18"/>
      <c r="Q39" s="1"/>
      <c r="R39" s="1"/>
      <c r="S39" s="1"/>
      <c r="T39" s="1"/>
      <c r="U39" s="1"/>
      <c r="V39" s="1"/>
      <c r="W39" s="1"/>
      <c r="X39" s="1"/>
      <c r="Y39" s="1"/>
      <c r="Z39" s="1"/>
    </row>
    <row r="40" ht="12.0" customHeight="1">
      <c r="A40" s="44"/>
      <c r="B40" s="44"/>
      <c r="C40" s="74" t="s">
        <v>257</v>
      </c>
      <c r="D40" s="74" t="s">
        <v>258</v>
      </c>
      <c r="E40" s="74" t="s">
        <v>259</v>
      </c>
      <c r="F40" s="75" t="s">
        <v>260</v>
      </c>
      <c r="G40" s="75" t="s">
        <v>261</v>
      </c>
      <c r="H40" s="76" t="s">
        <v>262</v>
      </c>
      <c r="I40" s="77" t="s">
        <v>263</v>
      </c>
      <c r="J40" s="76" t="s">
        <v>264</v>
      </c>
      <c r="K40" s="77" t="s">
        <v>265</v>
      </c>
      <c r="L40" s="76" t="s">
        <v>266</v>
      </c>
      <c r="M40" s="77" t="s">
        <v>267</v>
      </c>
      <c r="N40" s="76" t="s">
        <v>268</v>
      </c>
      <c r="O40" s="77" t="s">
        <v>269</v>
      </c>
      <c r="P40" s="76" t="s">
        <v>270</v>
      </c>
      <c r="Q40" s="1"/>
      <c r="R40" s="1"/>
      <c r="S40" s="1"/>
      <c r="T40" s="1"/>
      <c r="U40" s="1"/>
      <c r="V40" s="1"/>
      <c r="W40" s="1"/>
      <c r="X40" s="1"/>
      <c r="Y40" s="1"/>
      <c r="Z40" s="1"/>
    </row>
    <row r="41" ht="12.0" customHeight="1">
      <c r="A41" s="44"/>
      <c r="B41" s="44"/>
      <c r="C41" s="78" t="s">
        <v>322</v>
      </c>
      <c r="D41" s="32" t="s">
        <v>50</v>
      </c>
      <c r="E41" s="32" t="s">
        <v>323</v>
      </c>
      <c r="F41" s="84">
        <v>45017.0</v>
      </c>
      <c r="G41" s="84">
        <v>45077.0</v>
      </c>
      <c r="H41" s="80" t="s">
        <v>294</v>
      </c>
      <c r="I41" s="88" t="s">
        <v>324</v>
      </c>
      <c r="J41" s="89"/>
      <c r="K41" s="89"/>
      <c r="L41" s="89"/>
      <c r="M41" s="89"/>
      <c r="N41" s="89"/>
      <c r="O41" s="89"/>
      <c r="P41" s="89"/>
      <c r="Q41" s="1"/>
      <c r="R41" s="1"/>
      <c r="S41" s="1"/>
      <c r="T41" s="1"/>
      <c r="U41" s="1"/>
      <c r="V41" s="1"/>
      <c r="W41" s="1"/>
      <c r="X41" s="1"/>
      <c r="Y41" s="1"/>
      <c r="Z41" s="1"/>
    </row>
    <row r="42" ht="12.0" customHeight="1">
      <c r="A42" s="51"/>
      <c r="B42" s="51"/>
      <c r="C42" s="78" t="s">
        <v>325</v>
      </c>
      <c r="D42" s="32" t="s">
        <v>50</v>
      </c>
      <c r="E42" s="32" t="s">
        <v>326</v>
      </c>
      <c r="F42" s="84">
        <v>45108.0</v>
      </c>
      <c r="G42" s="84">
        <v>45168.0</v>
      </c>
      <c r="H42" s="80" t="s">
        <v>313</v>
      </c>
      <c r="I42" s="88" t="s">
        <v>313</v>
      </c>
      <c r="J42" s="89"/>
      <c r="K42" s="89"/>
      <c r="L42" s="89"/>
      <c r="M42" s="89"/>
      <c r="N42" s="89"/>
      <c r="O42" s="89"/>
      <c r="P42" s="89"/>
      <c r="Q42" s="1"/>
      <c r="R42" s="1"/>
      <c r="S42" s="1"/>
      <c r="T42" s="1"/>
      <c r="U42" s="1"/>
      <c r="V42" s="1"/>
      <c r="W42" s="1"/>
      <c r="X42" s="1"/>
      <c r="Y42" s="1"/>
      <c r="Z42" s="1"/>
    </row>
    <row r="43" ht="22.5" customHeight="1">
      <c r="A43" s="23" t="s">
        <v>10</v>
      </c>
      <c r="B43" s="23" t="s">
        <v>11</v>
      </c>
      <c r="C43" s="69" t="s">
        <v>255</v>
      </c>
      <c r="D43" s="17"/>
      <c r="E43" s="17"/>
      <c r="F43" s="17"/>
      <c r="G43" s="18"/>
      <c r="H43" s="95" t="s">
        <v>256</v>
      </c>
      <c r="I43" s="6"/>
      <c r="J43" s="6"/>
      <c r="K43" s="6"/>
      <c r="L43" s="6"/>
      <c r="M43" s="6"/>
      <c r="N43" s="6"/>
      <c r="O43" s="6"/>
      <c r="P43" s="7"/>
      <c r="Q43" s="96"/>
      <c r="R43" s="96"/>
      <c r="S43" s="96"/>
      <c r="T43" s="96"/>
      <c r="U43" s="96"/>
      <c r="V43" s="96"/>
      <c r="W43" s="96"/>
      <c r="X43" s="96"/>
      <c r="Y43" s="96"/>
      <c r="Z43" s="96"/>
    </row>
    <row r="44" ht="33.0" customHeight="1">
      <c r="A44" s="97" t="s">
        <v>87</v>
      </c>
      <c r="B44" s="72" t="s">
        <v>88</v>
      </c>
      <c r="C44" s="73" t="s">
        <v>89</v>
      </c>
      <c r="D44" s="17"/>
      <c r="E44" s="17"/>
      <c r="F44" s="17"/>
      <c r="G44" s="18"/>
      <c r="H44" s="10"/>
      <c r="I44" s="11"/>
      <c r="J44" s="11"/>
      <c r="K44" s="11"/>
      <c r="L44" s="11"/>
      <c r="M44" s="11"/>
      <c r="N44" s="11"/>
      <c r="O44" s="11"/>
      <c r="P44" s="12"/>
      <c r="Q44" s="1"/>
      <c r="R44" s="1"/>
      <c r="S44" s="1"/>
      <c r="T44" s="1"/>
      <c r="U44" s="1"/>
      <c r="V44" s="1"/>
      <c r="W44" s="1"/>
      <c r="X44" s="1"/>
      <c r="Y44" s="1"/>
      <c r="Z44" s="1"/>
    </row>
    <row r="45" ht="12.0" customHeight="1">
      <c r="A45" s="44"/>
      <c r="B45" s="44"/>
      <c r="C45" s="74" t="s">
        <v>257</v>
      </c>
      <c r="D45" s="74" t="s">
        <v>258</v>
      </c>
      <c r="E45" s="74" t="s">
        <v>259</v>
      </c>
      <c r="F45" s="75" t="s">
        <v>260</v>
      </c>
      <c r="G45" s="75" t="s">
        <v>261</v>
      </c>
      <c r="H45" s="76" t="s">
        <v>262</v>
      </c>
      <c r="I45" s="77" t="s">
        <v>263</v>
      </c>
      <c r="J45" s="76" t="s">
        <v>264</v>
      </c>
      <c r="K45" s="77" t="s">
        <v>265</v>
      </c>
      <c r="L45" s="76" t="s">
        <v>266</v>
      </c>
      <c r="M45" s="77" t="s">
        <v>267</v>
      </c>
      <c r="N45" s="76" t="s">
        <v>268</v>
      </c>
      <c r="O45" s="77" t="s">
        <v>269</v>
      </c>
      <c r="P45" s="76" t="s">
        <v>270</v>
      </c>
      <c r="Q45" s="1"/>
      <c r="R45" s="1"/>
      <c r="S45" s="1"/>
      <c r="T45" s="1"/>
      <c r="U45" s="1"/>
      <c r="V45" s="1"/>
      <c r="W45" s="1"/>
      <c r="X45" s="1"/>
      <c r="Y45" s="1"/>
      <c r="Z45" s="1"/>
    </row>
    <row r="46" ht="12.0" customHeight="1">
      <c r="A46" s="44"/>
      <c r="B46" s="44"/>
      <c r="C46" s="78" t="s">
        <v>327</v>
      </c>
      <c r="D46" s="32" t="s">
        <v>328</v>
      </c>
      <c r="E46" s="32"/>
      <c r="F46" s="79">
        <v>44927.0</v>
      </c>
      <c r="G46" s="98">
        <v>45016.0</v>
      </c>
      <c r="H46" s="80" t="s">
        <v>329</v>
      </c>
      <c r="I46" s="37" t="s">
        <v>330</v>
      </c>
      <c r="J46" s="87"/>
      <c r="K46" s="87"/>
      <c r="L46" s="87"/>
      <c r="M46" s="87"/>
      <c r="N46" s="87"/>
      <c r="O46" s="87"/>
      <c r="P46" s="87"/>
      <c r="Q46" s="1"/>
      <c r="R46" s="1"/>
      <c r="S46" s="1"/>
      <c r="T46" s="1"/>
      <c r="U46" s="1"/>
      <c r="V46" s="1"/>
      <c r="W46" s="1"/>
      <c r="X46" s="1"/>
      <c r="Y46" s="1"/>
      <c r="Z46" s="1"/>
    </row>
    <row r="47" ht="12.0" customHeight="1">
      <c r="A47" s="44"/>
      <c r="B47" s="44"/>
      <c r="C47" s="78" t="s">
        <v>331</v>
      </c>
      <c r="D47" s="32" t="s">
        <v>328</v>
      </c>
      <c r="E47" s="32" t="s">
        <v>332</v>
      </c>
      <c r="F47" s="98">
        <v>44927.0</v>
      </c>
      <c r="G47" s="84">
        <v>45016.0</v>
      </c>
      <c r="H47" s="80" t="s">
        <v>333</v>
      </c>
      <c r="I47" s="37" t="s">
        <v>334</v>
      </c>
      <c r="J47" s="87"/>
      <c r="K47" s="87"/>
      <c r="L47" s="87"/>
      <c r="M47" s="87"/>
      <c r="N47" s="87"/>
      <c r="O47" s="87"/>
      <c r="P47" s="87"/>
      <c r="Q47" s="1"/>
      <c r="R47" s="1"/>
      <c r="S47" s="1"/>
      <c r="T47" s="1"/>
      <c r="U47" s="1"/>
      <c r="V47" s="1"/>
      <c r="W47" s="1"/>
      <c r="X47" s="1"/>
      <c r="Y47" s="1"/>
      <c r="Z47" s="1"/>
    </row>
    <row r="48" ht="12.0" customHeight="1">
      <c r="A48" s="44"/>
      <c r="B48" s="44"/>
      <c r="C48" s="78" t="s">
        <v>335</v>
      </c>
      <c r="D48" s="32" t="s">
        <v>328</v>
      </c>
      <c r="E48" s="32" t="s">
        <v>124</v>
      </c>
      <c r="F48" s="84">
        <v>45017.0</v>
      </c>
      <c r="G48" s="84">
        <v>45291.0</v>
      </c>
      <c r="H48" s="80" t="s">
        <v>336</v>
      </c>
      <c r="I48" s="80" t="s">
        <v>294</v>
      </c>
      <c r="J48" s="87"/>
      <c r="K48" s="87"/>
      <c r="L48" s="87"/>
      <c r="M48" s="87"/>
      <c r="N48" s="87"/>
      <c r="O48" s="87"/>
      <c r="P48" s="87"/>
      <c r="Q48" s="1"/>
      <c r="R48" s="1"/>
      <c r="S48" s="1"/>
      <c r="T48" s="1"/>
      <c r="U48" s="1"/>
      <c r="V48" s="1"/>
      <c r="W48" s="1"/>
      <c r="X48" s="1"/>
      <c r="Y48" s="1"/>
      <c r="Z48" s="1"/>
    </row>
    <row r="49" ht="12.0" customHeight="1">
      <c r="A49" s="44"/>
      <c r="B49" s="44"/>
      <c r="C49" s="78" t="s">
        <v>337</v>
      </c>
      <c r="D49" s="32" t="s">
        <v>75</v>
      </c>
      <c r="E49" s="32" t="s">
        <v>338</v>
      </c>
      <c r="F49" s="84">
        <v>45017.0</v>
      </c>
      <c r="G49" s="84">
        <v>45199.0</v>
      </c>
      <c r="H49" s="80" t="s">
        <v>339</v>
      </c>
      <c r="I49" s="80" t="s">
        <v>340</v>
      </c>
      <c r="J49" s="87"/>
      <c r="K49" s="87"/>
      <c r="L49" s="87"/>
      <c r="M49" s="87"/>
      <c r="N49" s="87"/>
      <c r="O49" s="87"/>
      <c r="P49" s="87"/>
      <c r="Q49" s="1"/>
      <c r="R49" s="1"/>
      <c r="S49" s="1"/>
      <c r="T49" s="1"/>
      <c r="U49" s="1"/>
      <c r="V49" s="1"/>
      <c r="W49" s="1"/>
      <c r="X49" s="1"/>
      <c r="Y49" s="1"/>
      <c r="Z49" s="1"/>
    </row>
    <row r="50" ht="12.0" customHeight="1">
      <c r="A50" s="44"/>
      <c r="B50" s="44"/>
      <c r="C50" s="78" t="s">
        <v>341</v>
      </c>
      <c r="D50" s="32" t="s">
        <v>342</v>
      </c>
      <c r="E50" s="32" t="s">
        <v>155</v>
      </c>
      <c r="F50" s="84">
        <v>45200.0</v>
      </c>
      <c r="G50" s="84">
        <v>45291.0</v>
      </c>
      <c r="H50" s="80" t="s">
        <v>343</v>
      </c>
      <c r="I50" s="80" t="s">
        <v>344</v>
      </c>
      <c r="J50" s="87"/>
      <c r="K50" s="87"/>
      <c r="L50" s="87"/>
      <c r="M50" s="87"/>
      <c r="N50" s="87"/>
      <c r="O50" s="87"/>
      <c r="P50" s="87"/>
      <c r="Q50" s="1"/>
      <c r="R50" s="1"/>
      <c r="S50" s="1"/>
      <c r="T50" s="1"/>
      <c r="U50" s="1"/>
      <c r="V50" s="1"/>
      <c r="W50" s="1"/>
      <c r="X50" s="1"/>
      <c r="Y50" s="1"/>
      <c r="Z50" s="1"/>
    </row>
    <row r="51" ht="12.0" customHeight="1">
      <c r="A51" s="44"/>
      <c r="B51" s="44"/>
      <c r="C51" s="78" t="s">
        <v>345</v>
      </c>
      <c r="D51" s="32" t="s">
        <v>346</v>
      </c>
      <c r="E51" s="32" t="s">
        <v>347</v>
      </c>
      <c r="F51" s="84">
        <v>45017.0</v>
      </c>
      <c r="G51" s="84">
        <v>45275.0</v>
      </c>
      <c r="H51" s="80" t="s">
        <v>348</v>
      </c>
      <c r="I51" s="80" t="s">
        <v>349</v>
      </c>
      <c r="J51" s="87"/>
      <c r="K51" s="87"/>
      <c r="L51" s="87"/>
      <c r="M51" s="87"/>
      <c r="N51" s="87"/>
      <c r="O51" s="87"/>
      <c r="P51" s="87"/>
      <c r="Q51" s="1"/>
      <c r="R51" s="1"/>
      <c r="S51" s="1"/>
      <c r="T51" s="1"/>
      <c r="U51" s="1"/>
      <c r="V51" s="1"/>
      <c r="W51" s="1"/>
      <c r="X51" s="1"/>
      <c r="Y51" s="1"/>
      <c r="Z51" s="1"/>
    </row>
    <row r="52" ht="213.0" customHeight="1">
      <c r="A52" s="44"/>
      <c r="B52" s="44"/>
      <c r="C52" s="78" t="s">
        <v>350</v>
      </c>
      <c r="D52" s="32" t="s">
        <v>99</v>
      </c>
      <c r="E52" s="32" t="s">
        <v>351</v>
      </c>
      <c r="F52" s="84">
        <v>45017.0</v>
      </c>
      <c r="G52" s="84">
        <v>45291.0</v>
      </c>
      <c r="H52" s="80" t="s">
        <v>352</v>
      </c>
      <c r="I52" s="80" t="s">
        <v>353</v>
      </c>
      <c r="J52" s="87"/>
      <c r="K52" s="87"/>
      <c r="L52" s="87"/>
      <c r="M52" s="87"/>
      <c r="N52" s="87"/>
      <c r="O52" s="87"/>
      <c r="P52" s="87"/>
      <c r="Q52" s="1"/>
      <c r="R52" s="1"/>
      <c r="S52" s="1"/>
      <c r="T52" s="1"/>
      <c r="U52" s="1"/>
      <c r="V52" s="1"/>
      <c r="W52" s="1"/>
      <c r="X52" s="1"/>
      <c r="Y52" s="1"/>
      <c r="Z52" s="1"/>
    </row>
    <row r="53" ht="256.5" customHeight="1">
      <c r="A53" s="44"/>
      <c r="B53" s="51"/>
      <c r="C53" s="78" t="s">
        <v>354</v>
      </c>
      <c r="D53" s="32" t="s">
        <v>355</v>
      </c>
      <c r="E53" s="32" t="s">
        <v>356</v>
      </c>
      <c r="F53" s="79">
        <v>45017.0</v>
      </c>
      <c r="G53" s="79">
        <v>45199.0</v>
      </c>
      <c r="H53" s="80" t="s">
        <v>357</v>
      </c>
      <c r="I53" s="37" t="s">
        <v>358</v>
      </c>
      <c r="J53" s="87"/>
      <c r="K53" s="87"/>
      <c r="L53" s="87"/>
      <c r="M53" s="87"/>
      <c r="N53" s="87"/>
      <c r="O53" s="87"/>
      <c r="P53" s="87"/>
      <c r="Q53" s="1"/>
      <c r="R53" s="1"/>
      <c r="S53" s="1"/>
      <c r="T53" s="1"/>
      <c r="U53" s="1"/>
      <c r="V53" s="1"/>
      <c r="W53" s="1"/>
      <c r="X53" s="1"/>
      <c r="Y53" s="1"/>
      <c r="Z53" s="1"/>
    </row>
    <row r="54" ht="40.5" customHeight="1">
      <c r="A54" s="44"/>
      <c r="B54" s="72" t="s">
        <v>96</v>
      </c>
      <c r="C54" s="73" t="s">
        <v>97</v>
      </c>
      <c r="D54" s="17"/>
      <c r="E54" s="17"/>
      <c r="F54" s="17"/>
      <c r="G54" s="18"/>
      <c r="H54" s="82" t="s">
        <v>256</v>
      </c>
      <c r="I54" s="17"/>
      <c r="J54" s="17"/>
      <c r="K54" s="17"/>
      <c r="L54" s="17"/>
      <c r="M54" s="17"/>
      <c r="N54" s="17"/>
      <c r="O54" s="17"/>
      <c r="P54" s="18"/>
      <c r="Q54" s="1"/>
      <c r="R54" s="1"/>
      <c r="S54" s="1"/>
      <c r="T54" s="1"/>
      <c r="U54" s="1"/>
      <c r="V54" s="1"/>
      <c r="W54" s="1"/>
      <c r="X54" s="1"/>
      <c r="Y54" s="1"/>
      <c r="Z54" s="1"/>
    </row>
    <row r="55" ht="12.0" customHeight="1">
      <c r="A55" s="44"/>
      <c r="B55" s="44"/>
      <c r="C55" s="74" t="s">
        <v>257</v>
      </c>
      <c r="D55" s="74" t="s">
        <v>258</v>
      </c>
      <c r="E55" s="74" t="s">
        <v>259</v>
      </c>
      <c r="F55" s="75" t="s">
        <v>260</v>
      </c>
      <c r="G55" s="75" t="s">
        <v>261</v>
      </c>
      <c r="H55" s="76" t="s">
        <v>262</v>
      </c>
      <c r="I55" s="77" t="s">
        <v>263</v>
      </c>
      <c r="J55" s="76" t="s">
        <v>264</v>
      </c>
      <c r="K55" s="77" t="s">
        <v>265</v>
      </c>
      <c r="L55" s="76" t="s">
        <v>266</v>
      </c>
      <c r="M55" s="77" t="s">
        <v>267</v>
      </c>
      <c r="N55" s="76" t="s">
        <v>268</v>
      </c>
      <c r="O55" s="77" t="s">
        <v>269</v>
      </c>
      <c r="P55" s="76" t="s">
        <v>270</v>
      </c>
      <c r="Q55" s="1"/>
      <c r="R55" s="1"/>
      <c r="S55" s="1"/>
      <c r="T55" s="1"/>
      <c r="U55" s="1"/>
      <c r="V55" s="1"/>
      <c r="W55" s="1"/>
      <c r="X55" s="1"/>
      <c r="Y55" s="1"/>
      <c r="Z55" s="1"/>
    </row>
    <row r="56" ht="300.0" customHeight="1">
      <c r="A56" s="44"/>
      <c r="B56" s="44"/>
      <c r="C56" s="78" t="s">
        <v>359</v>
      </c>
      <c r="D56" s="33" t="s">
        <v>99</v>
      </c>
      <c r="E56" s="33" t="s">
        <v>360</v>
      </c>
      <c r="F56" s="84">
        <v>44927.0</v>
      </c>
      <c r="G56" s="84">
        <v>45275.0</v>
      </c>
      <c r="H56" s="93" t="s">
        <v>361</v>
      </c>
      <c r="I56" s="93" t="s">
        <v>362</v>
      </c>
      <c r="J56" s="99"/>
      <c r="K56" s="99"/>
      <c r="L56" s="99"/>
      <c r="M56" s="99"/>
      <c r="N56" s="99"/>
      <c r="O56" s="99"/>
      <c r="P56" s="99"/>
      <c r="Q56" s="1"/>
      <c r="R56" s="1"/>
      <c r="S56" s="1"/>
      <c r="T56" s="1"/>
      <c r="U56" s="1"/>
      <c r="V56" s="1"/>
      <c r="W56" s="1"/>
      <c r="X56" s="1"/>
      <c r="Y56" s="1"/>
      <c r="Z56" s="1"/>
    </row>
    <row r="57" ht="12.0" customHeight="1">
      <c r="A57" s="44"/>
      <c r="B57" s="44"/>
      <c r="C57" s="78" t="s">
        <v>363</v>
      </c>
      <c r="D57" s="33" t="s">
        <v>99</v>
      </c>
      <c r="E57" s="33" t="s">
        <v>364</v>
      </c>
      <c r="F57" s="84">
        <v>44927.0</v>
      </c>
      <c r="G57" s="84">
        <v>45275.0</v>
      </c>
      <c r="H57" s="100" t="s">
        <v>365</v>
      </c>
      <c r="I57" s="93" t="s">
        <v>366</v>
      </c>
      <c r="J57" s="99"/>
      <c r="K57" s="99"/>
      <c r="L57" s="99"/>
      <c r="M57" s="99"/>
      <c r="N57" s="99"/>
      <c r="O57" s="99"/>
      <c r="P57" s="99"/>
      <c r="Q57" s="1"/>
      <c r="R57" s="1"/>
      <c r="S57" s="1"/>
      <c r="T57" s="1"/>
      <c r="U57" s="1"/>
      <c r="V57" s="1"/>
      <c r="W57" s="1"/>
      <c r="X57" s="1"/>
      <c r="Y57" s="1"/>
      <c r="Z57" s="1"/>
    </row>
    <row r="58" ht="12.0" customHeight="1">
      <c r="A58" s="44"/>
      <c r="B58" s="44"/>
      <c r="C58" s="78" t="s">
        <v>367</v>
      </c>
      <c r="D58" s="33" t="s">
        <v>50</v>
      </c>
      <c r="E58" s="33" t="s">
        <v>99</v>
      </c>
      <c r="F58" s="84">
        <v>45017.0</v>
      </c>
      <c r="G58" s="84">
        <v>45260.0</v>
      </c>
      <c r="H58" s="93" t="s">
        <v>294</v>
      </c>
      <c r="I58" s="93" t="s">
        <v>294</v>
      </c>
      <c r="J58" s="99"/>
      <c r="K58" s="99"/>
      <c r="L58" s="99"/>
      <c r="M58" s="99"/>
      <c r="N58" s="99"/>
      <c r="O58" s="99"/>
      <c r="P58" s="99"/>
      <c r="Q58" s="1"/>
      <c r="R58" s="1"/>
      <c r="S58" s="1"/>
      <c r="T58" s="1"/>
      <c r="U58" s="1"/>
      <c r="V58" s="1"/>
      <c r="W58" s="1"/>
      <c r="X58" s="1"/>
      <c r="Y58" s="1"/>
      <c r="Z58" s="1"/>
    </row>
    <row r="59" ht="12.0" customHeight="1">
      <c r="A59" s="44"/>
      <c r="B59" s="44"/>
      <c r="C59" s="78" t="s">
        <v>368</v>
      </c>
      <c r="D59" s="33" t="s">
        <v>369</v>
      </c>
      <c r="E59" s="33" t="s">
        <v>50</v>
      </c>
      <c r="F59" s="84">
        <v>44927.0</v>
      </c>
      <c r="G59" s="84">
        <v>45275.0</v>
      </c>
      <c r="H59" s="93" t="s">
        <v>370</v>
      </c>
      <c r="I59" s="93" t="s">
        <v>371</v>
      </c>
      <c r="J59" s="99"/>
      <c r="K59" s="99"/>
      <c r="L59" s="99"/>
      <c r="M59" s="99"/>
      <c r="N59" s="99"/>
      <c r="O59" s="99"/>
      <c r="P59" s="99"/>
      <c r="Q59" s="1"/>
      <c r="R59" s="1"/>
      <c r="S59" s="1"/>
      <c r="T59" s="1"/>
      <c r="U59" s="1"/>
      <c r="V59" s="1"/>
      <c r="W59" s="1"/>
      <c r="X59" s="1"/>
      <c r="Y59" s="1"/>
      <c r="Z59" s="1"/>
    </row>
    <row r="60" ht="12.0" customHeight="1">
      <c r="A60" s="44"/>
      <c r="B60" s="51"/>
      <c r="C60" s="78" t="s">
        <v>372</v>
      </c>
      <c r="D60" s="33" t="s">
        <v>148</v>
      </c>
      <c r="E60" s="33" t="s">
        <v>373</v>
      </c>
      <c r="F60" s="84">
        <v>44927.0</v>
      </c>
      <c r="G60" s="84">
        <v>45291.0</v>
      </c>
      <c r="H60" s="93" t="s">
        <v>374</v>
      </c>
      <c r="I60" s="93" t="s">
        <v>375</v>
      </c>
      <c r="J60" s="99"/>
      <c r="K60" s="99"/>
      <c r="L60" s="99"/>
      <c r="M60" s="99"/>
      <c r="N60" s="99"/>
      <c r="O60" s="99"/>
      <c r="P60" s="99"/>
      <c r="Q60" s="1"/>
      <c r="R60" s="1"/>
      <c r="S60" s="1"/>
      <c r="T60" s="1"/>
      <c r="U60" s="1"/>
      <c r="V60" s="1"/>
      <c r="W60" s="1"/>
      <c r="X60" s="1"/>
      <c r="Y60" s="1"/>
      <c r="Z60" s="1"/>
    </row>
    <row r="61" ht="31.5" customHeight="1">
      <c r="A61" s="44"/>
      <c r="B61" s="72" t="s">
        <v>105</v>
      </c>
      <c r="C61" s="73" t="s">
        <v>106</v>
      </c>
      <c r="D61" s="17"/>
      <c r="E61" s="17"/>
      <c r="F61" s="17"/>
      <c r="G61" s="18"/>
      <c r="H61" s="82" t="s">
        <v>256</v>
      </c>
      <c r="I61" s="17"/>
      <c r="J61" s="17"/>
      <c r="K61" s="17"/>
      <c r="L61" s="17"/>
      <c r="M61" s="17"/>
      <c r="N61" s="17"/>
      <c r="O61" s="17"/>
      <c r="P61" s="18"/>
      <c r="Q61" s="1"/>
      <c r="R61" s="1"/>
      <c r="S61" s="1"/>
      <c r="T61" s="1"/>
      <c r="U61" s="1"/>
      <c r="V61" s="1"/>
      <c r="W61" s="1"/>
      <c r="X61" s="1"/>
      <c r="Y61" s="1"/>
      <c r="Z61" s="1"/>
    </row>
    <row r="62" ht="12.0" customHeight="1">
      <c r="A62" s="44"/>
      <c r="B62" s="44"/>
      <c r="C62" s="74" t="s">
        <v>257</v>
      </c>
      <c r="D62" s="74" t="s">
        <v>258</v>
      </c>
      <c r="E62" s="74" t="s">
        <v>259</v>
      </c>
      <c r="F62" s="75" t="s">
        <v>260</v>
      </c>
      <c r="G62" s="75" t="s">
        <v>261</v>
      </c>
      <c r="H62" s="76" t="s">
        <v>262</v>
      </c>
      <c r="I62" s="77" t="s">
        <v>263</v>
      </c>
      <c r="J62" s="76" t="s">
        <v>264</v>
      </c>
      <c r="K62" s="77" t="s">
        <v>265</v>
      </c>
      <c r="L62" s="76" t="s">
        <v>266</v>
      </c>
      <c r="M62" s="77" t="s">
        <v>267</v>
      </c>
      <c r="N62" s="76" t="s">
        <v>268</v>
      </c>
      <c r="O62" s="77" t="s">
        <v>269</v>
      </c>
      <c r="P62" s="76" t="s">
        <v>270</v>
      </c>
      <c r="Q62" s="1"/>
      <c r="R62" s="1"/>
      <c r="S62" s="1"/>
      <c r="T62" s="1"/>
      <c r="U62" s="1"/>
      <c r="V62" s="1"/>
      <c r="W62" s="1"/>
      <c r="X62" s="1"/>
      <c r="Y62" s="1"/>
      <c r="Z62" s="1"/>
    </row>
    <row r="63" ht="12.0" customHeight="1">
      <c r="A63" s="44"/>
      <c r="B63" s="44"/>
      <c r="C63" s="90" t="s">
        <v>376</v>
      </c>
      <c r="D63" s="32" t="s">
        <v>377</v>
      </c>
      <c r="E63" s="32" t="s">
        <v>378</v>
      </c>
      <c r="F63" s="84">
        <v>44942.0</v>
      </c>
      <c r="G63" s="84">
        <v>45276.0</v>
      </c>
      <c r="H63" s="80" t="s">
        <v>379</v>
      </c>
      <c r="I63" s="101" t="s">
        <v>380</v>
      </c>
      <c r="J63" s="87"/>
      <c r="K63" s="87"/>
      <c r="L63" s="87"/>
      <c r="M63" s="87"/>
      <c r="N63" s="87"/>
      <c r="O63" s="87"/>
      <c r="P63" s="87"/>
      <c r="Q63" s="1"/>
      <c r="R63" s="1"/>
      <c r="S63" s="1"/>
      <c r="T63" s="1"/>
      <c r="U63" s="1"/>
      <c r="V63" s="1"/>
      <c r="W63" s="1"/>
      <c r="X63" s="1"/>
      <c r="Y63" s="1"/>
      <c r="Z63" s="1"/>
    </row>
    <row r="64" ht="12.0" customHeight="1">
      <c r="A64" s="44"/>
      <c r="B64" s="44"/>
      <c r="C64" s="78" t="s">
        <v>381</v>
      </c>
      <c r="D64" s="32" t="s">
        <v>382</v>
      </c>
      <c r="E64" s="32" t="s">
        <v>383</v>
      </c>
      <c r="F64" s="84">
        <v>44936.0</v>
      </c>
      <c r="G64" s="84">
        <v>45270.0</v>
      </c>
      <c r="H64" s="80" t="s">
        <v>384</v>
      </c>
      <c r="I64" s="80" t="s">
        <v>385</v>
      </c>
      <c r="J64" s="87"/>
      <c r="K64" s="87"/>
      <c r="L64" s="87"/>
      <c r="M64" s="87"/>
      <c r="N64" s="87"/>
      <c r="O64" s="87"/>
      <c r="P64" s="87"/>
      <c r="Q64" s="1"/>
      <c r="R64" s="1"/>
      <c r="S64" s="1"/>
      <c r="T64" s="1"/>
      <c r="U64" s="1"/>
      <c r="V64" s="1"/>
      <c r="W64" s="1"/>
      <c r="X64" s="1"/>
      <c r="Y64" s="1"/>
      <c r="Z64" s="1"/>
    </row>
    <row r="65" ht="12.0" customHeight="1">
      <c r="A65" s="44"/>
      <c r="B65" s="44"/>
      <c r="C65" s="78" t="s">
        <v>386</v>
      </c>
      <c r="D65" s="32" t="s">
        <v>355</v>
      </c>
      <c r="E65" s="32" t="s">
        <v>356</v>
      </c>
      <c r="F65" s="84">
        <v>45017.0</v>
      </c>
      <c r="G65" s="84">
        <v>45199.0</v>
      </c>
      <c r="H65" s="80" t="s">
        <v>387</v>
      </c>
      <c r="I65" s="80" t="s">
        <v>388</v>
      </c>
      <c r="J65" s="87"/>
      <c r="K65" s="87"/>
      <c r="L65" s="87"/>
      <c r="M65" s="87"/>
      <c r="N65" s="87"/>
      <c r="O65" s="87"/>
      <c r="P65" s="87"/>
      <c r="Q65" s="1"/>
      <c r="R65" s="1"/>
      <c r="S65" s="1"/>
      <c r="T65" s="1"/>
      <c r="U65" s="1"/>
      <c r="V65" s="1"/>
      <c r="W65" s="1"/>
      <c r="X65" s="1"/>
      <c r="Y65" s="1"/>
      <c r="Z65" s="1"/>
    </row>
    <row r="66" ht="175.5" customHeight="1">
      <c r="A66" s="44"/>
      <c r="B66" s="44"/>
      <c r="C66" s="78" t="s">
        <v>389</v>
      </c>
      <c r="D66" s="32" t="s">
        <v>99</v>
      </c>
      <c r="E66" s="32" t="s">
        <v>116</v>
      </c>
      <c r="F66" s="84">
        <v>44927.0</v>
      </c>
      <c r="G66" s="84">
        <v>45291.0</v>
      </c>
      <c r="H66" s="80" t="s">
        <v>390</v>
      </c>
      <c r="I66" s="80" t="s">
        <v>391</v>
      </c>
      <c r="J66" s="87"/>
      <c r="K66" s="87"/>
      <c r="L66" s="87"/>
      <c r="M66" s="87"/>
      <c r="N66" s="87"/>
      <c r="O66" s="87"/>
      <c r="P66" s="87"/>
      <c r="Q66" s="1"/>
      <c r="R66" s="1"/>
      <c r="S66" s="1"/>
      <c r="T66" s="1"/>
      <c r="U66" s="1"/>
      <c r="V66" s="1"/>
      <c r="W66" s="1"/>
      <c r="X66" s="1"/>
      <c r="Y66" s="1"/>
      <c r="Z66" s="1"/>
    </row>
    <row r="67" ht="12.0" customHeight="1">
      <c r="A67" s="44"/>
      <c r="B67" s="44"/>
      <c r="C67" s="78" t="s">
        <v>392</v>
      </c>
      <c r="D67" s="32" t="s">
        <v>99</v>
      </c>
      <c r="E67" s="32" t="s">
        <v>393</v>
      </c>
      <c r="F67" s="84">
        <v>44958.0</v>
      </c>
      <c r="G67" s="84">
        <v>45291.0</v>
      </c>
      <c r="H67" s="80" t="s">
        <v>394</v>
      </c>
      <c r="I67" s="80" t="s">
        <v>395</v>
      </c>
      <c r="J67" s="87"/>
      <c r="K67" s="87"/>
      <c r="L67" s="87"/>
      <c r="M67" s="87"/>
      <c r="N67" s="87"/>
      <c r="O67" s="87"/>
      <c r="P67" s="87"/>
      <c r="Q67" s="1"/>
      <c r="R67" s="1"/>
      <c r="S67" s="1"/>
      <c r="T67" s="1"/>
      <c r="U67" s="1"/>
      <c r="V67" s="1"/>
      <c r="W67" s="1"/>
      <c r="X67" s="1"/>
      <c r="Y67" s="1"/>
      <c r="Z67" s="1"/>
    </row>
    <row r="68" ht="12.0" customHeight="1">
      <c r="A68" s="44"/>
      <c r="B68" s="44"/>
      <c r="C68" s="102" t="s">
        <v>396</v>
      </c>
      <c r="D68" s="32" t="s">
        <v>99</v>
      </c>
      <c r="E68" s="32" t="s">
        <v>75</v>
      </c>
      <c r="F68" s="84">
        <v>45017.0</v>
      </c>
      <c r="G68" s="84">
        <v>45291.0</v>
      </c>
      <c r="H68" s="80" t="s">
        <v>397</v>
      </c>
      <c r="I68" s="80" t="s">
        <v>398</v>
      </c>
      <c r="J68" s="87"/>
      <c r="K68" s="87"/>
      <c r="L68" s="87"/>
      <c r="M68" s="87"/>
      <c r="N68" s="87"/>
      <c r="O68" s="87"/>
      <c r="P68" s="87"/>
      <c r="Q68" s="1"/>
      <c r="R68" s="1"/>
      <c r="S68" s="1"/>
      <c r="T68" s="1"/>
      <c r="U68" s="1"/>
      <c r="V68" s="1"/>
      <c r="W68" s="1"/>
      <c r="X68" s="1"/>
      <c r="Y68" s="1"/>
      <c r="Z68" s="1"/>
    </row>
    <row r="69" ht="12.0" customHeight="1">
      <c r="A69" s="44"/>
      <c r="B69" s="44"/>
      <c r="C69" s="78" t="s">
        <v>399</v>
      </c>
      <c r="D69" s="32" t="s">
        <v>400</v>
      </c>
      <c r="E69" s="32" t="s">
        <v>75</v>
      </c>
      <c r="F69" s="84">
        <v>44927.0</v>
      </c>
      <c r="G69" s="84">
        <v>45291.0</v>
      </c>
      <c r="H69" s="37" t="s">
        <v>401</v>
      </c>
      <c r="I69" s="80" t="s">
        <v>402</v>
      </c>
      <c r="J69" s="87"/>
      <c r="K69" s="87"/>
      <c r="L69" s="87"/>
      <c r="M69" s="87"/>
      <c r="N69" s="87"/>
      <c r="O69" s="87"/>
      <c r="P69" s="87"/>
      <c r="Q69" s="1"/>
      <c r="R69" s="1"/>
      <c r="S69" s="1"/>
      <c r="T69" s="1"/>
      <c r="U69" s="1"/>
      <c r="V69" s="1"/>
      <c r="W69" s="1"/>
      <c r="X69" s="1"/>
      <c r="Y69" s="1"/>
      <c r="Z69" s="1"/>
    </row>
    <row r="70" ht="12.0" customHeight="1">
      <c r="A70" s="44"/>
      <c r="B70" s="44"/>
      <c r="C70" s="78" t="s">
        <v>403</v>
      </c>
      <c r="D70" s="32" t="s">
        <v>400</v>
      </c>
      <c r="E70" s="32" t="s">
        <v>75</v>
      </c>
      <c r="F70" s="84">
        <v>44927.0</v>
      </c>
      <c r="G70" s="84">
        <v>45291.0</v>
      </c>
      <c r="H70" s="103" t="s">
        <v>404</v>
      </c>
      <c r="I70" s="80" t="s">
        <v>405</v>
      </c>
      <c r="J70" s="87"/>
      <c r="K70" s="87"/>
      <c r="L70" s="87"/>
      <c r="M70" s="87"/>
      <c r="N70" s="87"/>
      <c r="O70" s="87"/>
      <c r="P70" s="87"/>
      <c r="Q70" s="1"/>
      <c r="R70" s="1"/>
      <c r="S70" s="1"/>
      <c r="T70" s="1"/>
      <c r="U70" s="1"/>
      <c r="V70" s="1"/>
      <c r="W70" s="1"/>
      <c r="X70" s="1"/>
      <c r="Y70" s="1"/>
      <c r="Z70" s="1"/>
    </row>
    <row r="71" ht="12.0" customHeight="1">
      <c r="A71" s="51"/>
      <c r="B71" s="51"/>
      <c r="C71" s="78" t="s">
        <v>406</v>
      </c>
      <c r="D71" s="32" t="s">
        <v>407</v>
      </c>
      <c r="E71" s="32" t="s">
        <v>75</v>
      </c>
      <c r="F71" s="84">
        <v>44927.0</v>
      </c>
      <c r="G71" s="84">
        <v>45291.0</v>
      </c>
      <c r="H71" s="103" t="s">
        <v>408</v>
      </c>
      <c r="I71" s="80" t="s">
        <v>409</v>
      </c>
      <c r="J71" s="87"/>
      <c r="K71" s="87"/>
      <c r="L71" s="87"/>
      <c r="M71" s="87"/>
      <c r="N71" s="87"/>
      <c r="O71" s="87"/>
      <c r="P71" s="87"/>
      <c r="Q71" s="1"/>
      <c r="R71" s="1"/>
      <c r="S71" s="1"/>
      <c r="T71" s="1"/>
      <c r="U71" s="1"/>
      <c r="V71" s="1"/>
      <c r="W71" s="1"/>
      <c r="X71" s="1"/>
      <c r="Y71" s="1"/>
      <c r="Z71" s="1"/>
    </row>
    <row r="72" ht="12.0" customHeight="1">
      <c r="A72" s="23" t="s">
        <v>10</v>
      </c>
      <c r="B72" s="23" t="s">
        <v>11</v>
      </c>
      <c r="C72" s="69" t="s">
        <v>255</v>
      </c>
      <c r="D72" s="17"/>
      <c r="E72" s="17"/>
      <c r="F72" s="17"/>
      <c r="G72" s="18"/>
      <c r="H72" s="95" t="s">
        <v>256</v>
      </c>
      <c r="I72" s="6"/>
      <c r="J72" s="6"/>
      <c r="K72" s="6"/>
      <c r="L72" s="6"/>
      <c r="M72" s="6"/>
      <c r="N72" s="6"/>
      <c r="O72" s="6"/>
      <c r="P72" s="7"/>
      <c r="Q72" s="96"/>
      <c r="R72" s="96"/>
      <c r="S72" s="96"/>
      <c r="T72" s="96"/>
      <c r="U72" s="96"/>
      <c r="V72" s="96"/>
      <c r="W72" s="96"/>
      <c r="X72" s="96"/>
      <c r="Y72" s="96"/>
      <c r="Z72" s="96"/>
    </row>
    <row r="73" ht="35.25" customHeight="1">
      <c r="A73" s="71" t="s">
        <v>112</v>
      </c>
      <c r="B73" s="72" t="s">
        <v>410</v>
      </c>
      <c r="C73" s="73" t="s">
        <v>114</v>
      </c>
      <c r="D73" s="17"/>
      <c r="E73" s="17"/>
      <c r="F73" s="17"/>
      <c r="G73" s="18"/>
      <c r="H73" s="10"/>
      <c r="I73" s="11"/>
      <c r="J73" s="11"/>
      <c r="K73" s="11"/>
      <c r="L73" s="11"/>
      <c r="M73" s="11"/>
      <c r="N73" s="11"/>
      <c r="O73" s="11"/>
      <c r="P73" s="12"/>
      <c r="Q73" s="1"/>
      <c r="R73" s="1"/>
      <c r="S73" s="1"/>
      <c r="T73" s="1"/>
      <c r="U73" s="1"/>
      <c r="V73" s="1"/>
      <c r="W73" s="1"/>
      <c r="X73" s="1"/>
      <c r="Y73" s="1"/>
      <c r="Z73" s="1"/>
    </row>
    <row r="74" ht="12.0" customHeight="1">
      <c r="A74" s="44"/>
      <c r="B74" s="44"/>
      <c r="C74" s="74" t="s">
        <v>257</v>
      </c>
      <c r="D74" s="74" t="s">
        <v>258</v>
      </c>
      <c r="E74" s="74" t="s">
        <v>259</v>
      </c>
      <c r="F74" s="75" t="s">
        <v>260</v>
      </c>
      <c r="G74" s="75" t="s">
        <v>261</v>
      </c>
      <c r="H74" s="76" t="s">
        <v>262</v>
      </c>
      <c r="I74" s="77" t="s">
        <v>263</v>
      </c>
      <c r="J74" s="76" t="s">
        <v>264</v>
      </c>
      <c r="K74" s="77" t="s">
        <v>265</v>
      </c>
      <c r="L74" s="76" t="s">
        <v>266</v>
      </c>
      <c r="M74" s="77" t="s">
        <v>267</v>
      </c>
      <c r="N74" s="76" t="s">
        <v>268</v>
      </c>
      <c r="O74" s="77" t="s">
        <v>269</v>
      </c>
      <c r="P74" s="76" t="s">
        <v>270</v>
      </c>
      <c r="Q74" s="1"/>
      <c r="R74" s="1"/>
      <c r="S74" s="1"/>
      <c r="T74" s="1"/>
      <c r="U74" s="1"/>
      <c r="V74" s="1"/>
      <c r="W74" s="1"/>
      <c r="X74" s="1"/>
      <c r="Y74" s="1"/>
      <c r="Z74" s="1"/>
    </row>
    <row r="75" ht="12.0" customHeight="1">
      <c r="A75" s="44"/>
      <c r="B75" s="44"/>
      <c r="C75" s="78" t="s">
        <v>411</v>
      </c>
      <c r="D75" s="32" t="s">
        <v>412</v>
      </c>
      <c r="E75" s="32" t="s">
        <v>117</v>
      </c>
      <c r="F75" s="84">
        <v>44928.0</v>
      </c>
      <c r="G75" s="84">
        <v>45291.0</v>
      </c>
      <c r="H75" s="80" t="s">
        <v>413</v>
      </c>
      <c r="I75" s="80" t="s">
        <v>414</v>
      </c>
      <c r="J75" s="81"/>
      <c r="K75" s="81"/>
      <c r="L75" s="81"/>
      <c r="M75" s="81"/>
      <c r="N75" s="81"/>
      <c r="O75" s="81"/>
      <c r="P75" s="81"/>
      <c r="Q75" s="1"/>
      <c r="R75" s="1"/>
      <c r="S75" s="1"/>
      <c r="T75" s="1"/>
      <c r="U75" s="1"/>
      <c r="V75" s="1"/>
      <c r="W75" s="1"/>
      <c r="X75" s="1"/>
      <c r="Y75" s="1"/>
      <c r="Z75" s="1"/>
    </row>
    <row r="76" ht="12.0" customHeight="1">
      <c r="A76" s="44"/>
      <c r="B76" s="51"/>
      <c r="C76" s="78" t="s">
        <v>415</v>
      </c>
      <c r="D76" s="32" t="s">
        <v>116</v>
      </c>
      <c r="E76" s="32" t="s">
        <v>416</v>
      </c>
      <c r="F76" s="84">
        <v>44928.0</v>
      </c>
      <c r="G76" s="84">
        <v>45291.0</v>
      </c>
      <c r="H76" s="80" t="s">
        <v>417</v>
      </c>
      <c r="I76" s="80" t="s">
        <v>418</v>
      </c>
      <c r="J76" s="81"/>
      <c r="K76" s="81"/>
      <c r="L76" s="81"/>
      <c r="M76" s="81"/>
      <c r="N76" s="81"/>
      <c r="O76" s="81"/>
      <c r="P76" s="81"/>
      <c r="Q76" s="1"/>
      <c r="R76" s="1"/>
      <c r="S76" s="1"/>
      <c r="T76" s="1"/>
      <c r="U76" s="1"/>
      <c r="V76" s="1"/>
      <c r="W76" s="1"/>
      <c r="X76" s="1"/>
      <c r="Y76" s="1"/>
      <c r="Z76" s="1"/>
    </row>
    <row r="77" ht="31.5" customHeight="1">
      <c r="A77" s="44"/>
      <c r="B77" s="72" t="s">
        <v>120</v>
      </c>
      <c r="C77" s="73" t="s">
        <v>121</v>
      </c>
      <c r="D77" s="17"/>
      <c r="E77" s="17"/>
      <c r="F77" s="17"/>
      <c r="G77" s="18"/>
      <c r="H77" s="82" t="s">
        <v>256</v>
      </c>
      <c r="I77" s="17"/>
      <c r="J77" s="17"/>
      <c r="K77" s="17"/>
      <c r="L77" s="17"/>
      <c r="M77" s="17"/>
      <c r="N77" s="17"/>
      <c r="O77" s="17"/>
      <c r="P77" s="18"/>
      <c r="Q77" s="1"/>
      <c r="R77" s="1"/>
      <c r="S77" s="1"/>
      <c r="T77" s="1"/>
      <c r="U77" s="1"/>
      <c r="V77" s="1"/>
      <c r="W77" s="1"/>
      <c r="X77" s="1"/>
      <c r="Y77" s="1"/>
      <c r="Z77" s="1"/>
    </row>
    <row r="78" ht="12.0" customHeight="1">
      <c r="A78" s="44"/>
      <c r="B78" s="44"/>
      <c r="C78" s="74" t="s">
        <v>257</v>
      </c>
      <c r="D78" s="74" t="s">
        <v>258</v>
      </c>
      <c r="E78" s="74" t="s">
        <v>259</v>
      </c>
      <c r="F78" s="75" t="s">
        <v>260</v>
      </c>
      <c r="G78" s="75" t="s">
        <v>261</v>
      </c>
      <c r="H78" s="76" t="s">
        <v>262</v>
      </c>
      <c r="I78" s="77" t="s">
        <v>263</v>
      </c>
      <c r="J78" s="76" t="s">
        <v>264</v>
      </c>
      <c r="K78" s="77" t="s">
        <v>265</v>
      </c>
      <c r="L78" s="76" t="s">
        <v>266</v>
      </c>
      <c r="M78" s="77" t="s">
        <v>267</v>
      </c>
      <c r="N78" s="76" t="s">
        <v>268</v>
      </c>
      <c r="O78" s="77" t="s">
        <v>269</v>
      </c>
      <c r="P78" s="76" t="s">
        <v>270</v>
      </c>
      <c r="Q78" s="1"/>
      <c r="R78" s="1"/>
      <c r="S78" s="1"/>
      <c r="T78" s="1"/>
      <c r="U78" s="1"/>
      <c r="V78" s="1"/>
      <c r="W78" s="1"/>
      <c r="X78" s="1"/>
      <c r="Y78" s="1"/>
      <c r="Z78" s="1"/>
    </row>
    <row r="79" ht="249.75" customHeight="1">
      <c r="A79" s="44"/>
      <c r="B79" s="51"/>
      <c r="C79" s="78" t="s">
        <v>419</v>
      </c>
      <c r="D79" s="32" t="s">
        <v>123</v>
      </c>
      <c r="E79" s="32" t="s">
        <v>124</v>
      </c>
      <c r="F79" s="84">
        <v>44927.0</v>
      </c>
      <c r="G79" s="84">
        <v>45291.0</v>
      </c>
      <c r="H79" s="80" t="s">
        <v>420</v>
      </c>
      <c r="I79" s="80" t="s">
        <v>421</v>
      </c>
      <c r="J79" s="87"/>
      <c r="K79" s="87"/>
      <c r="L79" s="87"/>
      <c r="M79" s="87"/>
      <c r="N79" s="87"/>
      <c r="O79" s="87"/>
      <c r="P79" s="87"/>
      <c r="Q79" s="1"/>
      <c r="R79" s="1"/>
      <c r="S79" s="1"/>
      <c r="T79" s="1"/>
      <c r="U79" s="1"/>
      <c r="V79" s="1"/>
      <c r="W79" s="1"/>
      <c r="X79" s="1"/>
      <c r="Y79" s="1"/>
      <c r="Z79" s="1"/>
    </row>
    <row r="80" ht="27.75" customHeight="1">
      <c r="A80" s="44"/>
      <c r="B80" s="72" t="s">
        <v>128</v>
      </c>
      <c r="C80" s="73" t="s">
        <v>129</v>
      </c>
      <c r="D80" s="17"/>
      <c r="E80" s="17"/>
      <c r="F80" s="17"/>
      <c r="G80" s="18"/>
      <c r="H80" s="82" t="s">
        <v>256</v>
      </c>
      <c r="I80" s="17"/>
      <c r="J80" s="17"/>
      <c r="K80" s="17"/>
      <c r="L80" s="17"/>
      <c r="M80" s="17"/>
      <c r="N80" s="17"/>
      <c r="O80" s="17"/>
      <c r="P80" s="18"/>
      <c r="Q80" s="1"/>
      <c r="R80" s="1"/>
      <c r="S80" s="1"/>
      <c r="T80" s="1"/>
      <c r="U80" s="1"/>
      <c r="V80" s="1"/>
      <c r="W80" s="1"/>
      <c r="X80" s="1"/>
      <c r="Y80" s="1"/>
      <c r="Z80" s="1"/>
    </row>
    <row r="81" ht="12.0" customHeight="1">
      <c r="A81" s="44"/>
      <c r="B81" s="44"/>
      <c r="C81" s="74" t="s">
        <v>257</v>
      </c>
      <c r="D81" s="74" t="s">
        <v>258</v>
      </c>
      <c r="E81" s="74" t="s">
        <v>259</v>
      </c>
      <c r="F81" s="75" t="s">
        <v>260</v>
      </c>
      <c r="G81" s="75" t="s">
        <v>261</v>
      </c>
      <c r="H81" s="76" t="s">
        <v>262</v>
      </c>
      <c r="I81" s="77" t="s">
        <v>263</v>
      </c>
      <c r="J81" s="76" t="s">
        <v>264</v>
      </c>
      <c r="K81" s="77" t="s">
        <v>265</v>
      </c>
      <c r="L81" s="76" t="s">
        <v>266</v>
      </c>
      <c r="M81" s="77" t="s">
        <v>267</v>
      </c>
      <c r="N81" s="76" t="s">
        <v>268</v>
      </c>
      <c r="O81" s="77" t="s">
        <v>269</v>
      </c>
      <c r="P81" s="76" t="s">
        <v>270</v>
      </c>
      <c r="Q81" s="1"/>
      <c r="R81" s="1"/>
      <c r="S81" s="1"/>
      <c r="T81" s="1"/>
      <c r="U81" s="1"/>
      <c r="V81" s="1"/>
      <c r="W81" s="1"/>
      <c r="X81" s="1"/>
      <c r="Y81" s="1"/>
      <c r="Z81" s="1"/>
    </row>
    <row r="82" ht="12.0" customHeight="1">
      <c r="A82" s="44"/>
      <c r="B82" s="44"/>
      <c r="C82" s="78" t="s">
        <v>422</v>
      </c>
      <c r="D82" s="32" t="s">
        <v>423</v>
      </c>
      <c r="E82" s="32" t="s">
        <v>424</v>
      </c>
      <c r="F82" s="84">
        <v>44958.0</v>
      </c>
      <c r="G82" s="84">
        <v>45107.0</v>
      </c>
      <c r="H82" s="80" t="s">
        <v>425</v>
      </c>
      <c r="I82" s="80" t="s">
        <v>426</v>
      </c>
      <c r="J82" s="87"/>
      <c r="K82" s="87"/>
      <c r="L82" s="87"/>
      <c r="M82" s="87"/>
      <c r="N82" s="87"/>
      <c r="O82" s="87"/>
      <c r="P82" s="87"/>
      <c r="Q82" s="1"/>
      <c r="R82" s="1"/>
      <c r="S82" s="1"/>
      <c r="T82" s="1"/>
      <c r="U82" s="1"/>
      <c r="V82" s="1"/>
      <c r="W82" s="1"/>
      <c r="X82" s="1"/>
      <c r="Y82" s="1"/>
      <c r="Z82" s="1"/>
    </row>
    <row r="83" ht="12.0" customHeight="1">
      <c r="A83" s="44"/>
      <c r="B83" s="44"/>
      <c r="C83" s="78" t="s">
        <v>427</v>
      </c>
      <c r="D83" s="32" t="s">
        <v>75</v>
      </c>
      <c r="E83" s="32" t="s">
        <v>428</v>
      </c>
      <c r="F83" s="84">
        <v>44958.0</v>
      </c>
      <c r="G83" s="84">
        <v>45077.0</v>
      </c>
      <c r="H83" s="80" t="s">
        <v>429</v>
      </c>
      <c r="I83" s="80" t="s">
        <v>430</v>
      </c>
      <c r="J83" s="87"/>
      <c r="K83" s="87"/>
      <c r="L83" s="87"/>
      <c r="M83" s="87"/>
      <c r="N83" s="87"/>
      <c r="O83" s="87"/>
      <c r="P83" s="87"/>
      <c r="Q83" s="1"/>
      <c r="R83" s="1"/>
      <c r="S83" s="1"/>
      <c r="T83" s="1"/>
      <c r="U83" s="1"/>
      <c r="V83" s="1"/>
      <c r="W83" s="1"/>
      <c r="X83" s="1"/>
      <c r="Y83" s="1"/>
      <c r="Z83" s="1"/>
    </row>
    <row r="84" ht="12.0" customHeight="1">
      <c r="A84" s="44"/>
      <c r="B84" s="44"/>
      <c r="C84" s="78" t="s">
        <v>431</v>
      </c>
      <c r="D84" s="32" t="s">
        <v>432</v>
      </c>
      <c r="E84" s="32"/>
      <c r="F84" s="84">
        <v>44958.0</v>
      </c>
      <c r="G84" s="84">
        <v>45291.0</v>
      </c>
      <c r="H84" s="80" t="s">
        <v>433</v>
      </c>
      <c r="I84" s="80" t="s">
        <v>434</v>
      </c>
      <c r="J84" s="87"/>
      <c r="K84" s="87"/>
      <c r="L84" s="87"/>
      <c r="M84" s="87"/>
      <c r="N84" s="87"/>
      <c r="O84" s="87"/>
      <c r="P84" s="87"/>
      <c r="Q84" s="1"/>
      <c r="R84" s="1"/>
      <c r="S84" s="1"/>
      <c r="T84" s="1"/>
      <c r="U84" s="1"/>
      <c r="V84" s="1"/>
      <c r="W84" s="1"/>
      <c r="X84" s="1"/>
      <c r="Y84" s="1"/>
      <c r="Z84" s="1"/>
    </row>
    <row r="85" ht="12.0" customHeight="1">
      <c r="A85" s="44"/>
      <c r="B85" s="44"/>
      <c r="C85" s="78" t="s">
        <v>435</v>
      </c>
      <c r="D85" s="32" t="s">
        <v>75</v>
      </c>
      <c r="E85" s="32" t="s">
        <v>436</v>
      </c>
      <c r="F85" s="84">
        <v>45047.0</v>
      </c>
      <c r="G85" s="84">
        <v>45260.0</v>
      </c>
      <c r="H85" s="80" t="s">
        <v>437</v>
      </c>
      <c r="I85" s="80" t="s">
        <v>438</v>
      </c>
      <c r="J85" s="87"/>
      <c r="K85" s="87"/>
      <c r="L85" s="87"/>
      <c r="M85" s="87"/>
      <c r="N85" s="87"/>
      <c r="O85" s="87"/>
      <c r="P85" s="87"/>
      <c r="Q85" s="1"/>
      <c r="R85" s="1"/>
      <c r="S85" s="1"/>
      <c r="T85" s="1"/>
      <c r="U85" s="1"/>
      <c r="V85" s="1"/>
      <c r="W85" s="1"/>
      <c r="X85" s="1"/>
      <c r="Y85" s="1"/>
      <c r="Z85" s="1"/>
    </row>
    <row r="86" ht="12.0" customHeight="1">
      <c r="A86" s="44"/>
      <c r="B86" s="44"/>
      <c r="C86" s="78" t="s">
        <v>439</v>
      </c>
      <c r="D86" s="32" t="s">
        <v>440</v>
      </c>
      <c r="E86" s="32"/>
      <c r="F86" s="84">
        <v>44986.0</v>
      </c>
      <c r="G86" s="84">
        <v>45291.0</v>
      </c>
      <c r="H86" s="80" t="s">
        <v>441</v>
      </c>
      <c r="I86" s="80" t="s">
        <v>442</v>
      </c>
      <c r="J86" s="87"/>
      <c r="K86" s="87"/>
      <c r="L86" s="87"/>
      <c r="M86" s="87"/>
      <c r="N86" s="87"/>
      <c r="O86" s="87"/>
      <c r="P86" s="87"/>
      <c r="Q86" s="1"/>
      <c r="R86" s="1"/>
      <c r="S86" s="1"/>
      <c r="T86" s="1"/>
      <c r="U86" s="1"/>
      <c r="V86" s="1"/>
      <c r="W86" s="1"/>
      <c r="X86" s="1"/>
      <c r="Y86" s="1"/>
      <c r="Z86" s="1"/>
    </row>
    <row r="87" ht="12.0" customHeight="1">
      <c r="A87" s="51"/>
      <c r="B87" s="51"/>
      <c r="C87" s="78" t="s">
        <v>443</v>
      </c>
      <c r="D87" s="32" t="s">
        <v>75</v>
      </c>
      <c r="E87" s="32" t="s">
        <v>444</v>
      </c>
      <c r="F87" s="84">
        <v>44927.0</v>
      </c>
      <c r="G87" s="84">
        <v>45291.0</v>
      </c>
      <c r="H87" s="80" t="s">
        <v>445</v>
      </c>
      <c r="I87" s="80" t="s">
        <v>446</v>
      </c>
      <c r="J87" s="87"/>
      <c r="K87" s="87"/>
      <c r="L87" s="87"/>
      <c r="M87" s="87"/>
      <c r="N87" s="87"/>
      <c r="O87" s="87"/>
      <c r="P87" s="87"/>
      <c r="Q87" s="1"/>
      <c r="R87" s="1"/>
      <c r="S87" s="1"/>
      <c r="T87" s="1"/>
      <c r="U87" s="1"/>
      <c r="V87" s="1"/>
      <c r="W87" s="1"/>
      <c r="X87" s="1"/>
      <c r="Y87" s="1"/>
      <c r="Z87" s="1"/>
    </row>
    <row r="88" ht="12.0" customHeight="1">
      <c r="A88" s="23" t="s">
        <v>10</v>
      </c>
      <c r="B88" s="23" t="s">
        <v>11</v>
      </c>
      <c r="C88" s="69" t="s">
        <v>255</v>
      </c>
      <c r="D88" s="17"/>
      <c r="E88" s="17"/>
      <c r="F88" s="17"/>
      <c r="G88" s="18"/>
      <c r="H88" s="95" t="s">
        <v>256</v>
      </c>
      <c r="I88" s="6"/>
      <c r="J88" s="6"/>
      <c r="K88" s="6"/>
      <c r="L88" s="6"/>
      <c r="M88" s="6"/>
      <c r="N88" s="6"/>
      <c r="O88" s="6"/>
      <c r="P88" s="7"/>
      <c r="Q88" s="96"/>
      <c r="R88" s="96"/>
      <c r="S88" s="96"/>
      <c r="T88" s="96"/>
      <c r="U88" s="96"/>
      <c r="V88" s="96"/>
      <c r="W88" s="96"/>
      <c r="X88" s="96"/>
      <c r="Y88" s="96"/>
      <c r="Z88" s="96"/>
    </row>
    <row r="89" ht="29.25" customHeight="1">
      <c r="A89" s="104" t="s">
        <v>136</v>
      </c>
      <c r="B89" s="72" t="s">
        <v>137</v>
      </c>
      <c r="C89" s="73" t="s">
        <v>138</v>
      </c>
      <c r="D89" s="17"/>
      <c r="E89" s="17"/>
      <c r="F89" s="17"/>
      <c r="G89" s="18"/>
      <c r="H89" s="10"/>
      <c r="I89" s="11"/>
      <c r="J89" s="11"/>
      <c r="K89" s="11"/>
      <c r="L89" s="11"/>
      <c r="M89" s="11"/>
      <c r="N89" s="11"/>
      <c r="O89" s="11"/>
      <c r="P89" s="12"/>
      <c r="Q89" s="1"/>
      <c r="R89" s="1"/>
      <c r="S89" s="1"/>
      <c r="T89" s="1"/>
      <c r="U89" s="1"/>
      <c r="V89" s="1"/>
      <c r="W89" s="1"/>
      <c r="X89" s="1"/>
      <c r="Y89" s="1"/>
      <c r="Z89" s="1"/>
    </row>
    <row r="90" ht="12.0" customHeight="1">
      <c r="A90" s="9"/>
      <c r="B90" s="44"/>
      <c r="C90" s="74" t="s">
        <v>257</v>
      </c>
      <c r="D90" s="74" t="s">
        <v>258</v>
      </c>
      <c r="E90" s="74" t="s">
        <v>259</v>
      </c>
      <c r="F90" s="75" t="s">
        <v>260</v>
      </c>
      <c r="G90" s="75" t="s">
        <v>261</v>
      </c>
      <c r="H90" s="76" t="s">
        <v>262</v>
      </c>
      <c r="I90" s="77" t="s">
        <v>263</v>
      </c>
      <c r="J90" s="76" t="s">
        <v>264</v>
      </c>
      <c r="K90" s="77" t="s">
        <v>265</v>
      </c>
      <c r="L90" s="76" t="s">
        <v>266</v>
      </c>
      <c r="M90" s="77" t="s">
        <v>267</v>
      </c>
      <c r="N90" s="76" t="s">
        <v>268</v>
      </c>
      <c r="O90" s="77" t="s">
        <v>269</v>
      </c>
      <c r="P90" s="76" t="s">
        <v>270</v>
      </c>
      <c r="Q90" s="1"/>
      <c r="R90" s="1"/>
      <c r="S90" s="1"/>
      <c r="T90" s="1"/>
      <c r="U90" s="1"/>
      <c r="V90" s="1"/>
      <c r="W90" s="1"/>
      <c r="X90" s="1"/>
      <c r="Y90" s="1"/>
      <c r="Z90" s="1"/>
    </row>
    <row r="91" ht="12.0" customHeight="1">
      <c r="A91" s="9"/>
      <c r="B91" s="44"/>
      <c r="C91" s="78" t="s">
        <v>447</v>
      </c>
      <c r="D91" s="32" t="s">
        <v>116</v>
      </c>
      <c r="E91" s="32" t="s">
        <v>75</v>
      </c>
      <c r="F91" s="84">
        <v>44958.0</v>
      </c>
      <c r="G91" s="84">
        <v>45291.0</v>
      </c>
      <c r="H91" s="37" t="s">
        <v>448</v>
      </c>
      <c r="I91" s="80" t="s">
        <v>449</v>
      </c>
      <c r="J91" s="87"/>
      <c r="K91" s="87"/>
      <c r="L91" s="87"/>
      <c r="M91" s="87"/>
      <c r="N91" s="87"/>
      <c r="O91" s="87"/>
      <c r="P91" s="87"/>
      <c r="Q91" s="1"/>
      <c r="R91" s="1"/>
      <c r="S91" s="1"/>
      <c r="T91" s="1"/>
      <c r="U91" s="1"/>
      <c r="V91" s="1"/>
      <c r="W91" s="1"/>
      <c r="X91" s="1"/>
      <c r="Y91" s="1"/>
      <c r="Z91" s="1"/>
    </row>
    <row r="92" ht="12.0" customHeight="1">
      <c r="A92" s="9"/>
      <c r="B92" s="44"/>
      <c r="C92" s="78" t="s">
        <v>450</v>
      </c>
      <c r="D92" s="32" t="s">
        <v>116</v>
      </c>
      <c r="E92" s="32" t="s">
        <v>451</v>
      </c>
      <c r="F92" s="84">
        <v>44958.0</v>
      </c>
      <c r="G92" s="84">
        <v>45107.0</v>
      </c>
      <c r="H92" s="37" t="s">
        <v>452</v>
      </c>
      <c r="I92" s="80" t="s">
        <v>453</v>
      </c>
      <c r="J92" s="87"/>
      <c r="K92" s="87"/>
      <c r="L92" s="87"/>
      <c r="M92" s="87"/>
      <c r="N92" s="87"/>
      <c r="O92" s="87"/>
      <c r="P92" s="87"/>
      <c r="Q92" s="1"/>
      <c r="R92" s="1"/>
      <c r="S92" s="1"/>
      <c r="T92" s="1"/>
      <c r="U92" s="1"/>
      <c r="V92" s="1"/>
      <c r="W92" s="1"/>
      <c r="X92" s="1"/>
      <c r="Y92" s="1"/>
      <c r="Z92" s="1"/>
    </row>
    <row r="93" ht="12.0" customHeight="1">
      <c r="A93" s="9"/>
      <c r="B93" s="44"/>
      <c r="C93" s="78" t="s">
        <v>454</v>
      </c>
      <c r="D93" s="32" t="s">
        <v>116</v>
      </c>
      <c r="E93" s="32" t="s">
        <v>455</v>
      </c>
      <c r="F93" s="84">
        <v>45107.0</v>
      </c>
      <c r="G93" s="84">
        <v>45291.0</v>
      </c>
      <c r="H93" s="80" t="s">
        <v>456</v>
      </c>
      <c r="I93" s="80" t="s">
        <v>457</v>
      </c>
      <c r="J93" s="87"/>
      <c r="K93" s="87"/>
      <c r="L93" s="87"/>
      <c r="M93" s="87"/>
      <c r="N93" s="87"/>
      <c r="O93" s="87"/>
      <c r="P93" s="87"/>
      <c r="Q93" s="1"/>
      <c r="R93" s="1"/>
      <c r="S93" s="1"/>
      <c r="T93" s="1"/>
      <c r="U93" s="1"/>
      <c r="V93" s="1"/>
      <c r="W93" s="1"/>
      <c r="X93" s="1"/>
      <c r="Y93" s="1"/>
      <c r="Z93" s="1"/>
    </row>
    <row r="94" ht="12.0" customHeight="1">
      <c r="A94" s="9"/>
      <c r="B94" s="44"/>
      <c r="C94" s="78" t="s">
        <v>458</v>
      </c>
      <c r="D94" s="32" t="s">
        <v>116</v>
      </c>
      <c r="E94" s="32" t="s">
        <v>459</v>
      </c>
      <c r="F94" s="84">
        <v>45107.0</v>
      </c>
      <c r="G94" s="84">
        <v>45291.0</v>
      </c>
      <c r="H94" s="80" t="s">
        <v>456</v>
      </c>
      <c r="I94" s="80" t="s">
        <v>457</v>
      </c>
      <c r="J94" s="87"/>
      <c r="K94" s="87"/>
      <c r="L94" s="87"/>
      <c r="M94" s="87"/>
      <c r="N94" s="87"/>
      <c r="O94" s="87"/>
      <c r="P94" s="87"/>
      <c r="Q94" s="1"/>
      <c r="R94" s="1"/>
      <c r="S94" s="1"/>
      <c r="T94" s="1"/>
      <c r="U94" s="1"/>
      <c r="V94" s="1"/>
      <c r="W94" s="1"/>
      <c r="X94" s="1"/>
      <c r="Y94" s="1"/>
      <c r="Z94" s="1"/>
    </row>
    <row r="95" ht="12.0" customHeight="1">
      <c r="A95" s="9"/>
      <c r="B95" s="44"/>
      <c r="C95" s="78" t="s">
        <v>460</v>
      </c>
      <c r="D95" s="32" t="s">
        <v>461</v>
      </c>
      <c r="E95" s="32" t="s">
        <v>462</v>
      </c>
      <c r="F95" s="84">
        <v>44986.0</v>
      </c>
      <c r="G95" s="84">
        <v>45291.0</v>
      </c>
      <c r="H95" s="80" t="s">
        <v>463</v>
      </c>
      <c r="I95" s="80" t="s">
        <v>464</v>
      </c>
      <c r="J95" s="87"/>
      <c r="K95" s="87"/>
      <c r="L95" s="87"/>
      <c r="M95" s="87"/>
      <c r="N95" s="87"/>
      <c r="O95" s="87"/>
      <c r="P95" s="87"/>
      <c r="Q95" s="1"/>
      <c r="R95" s="1"/>
      <c r="S95" s="1"/>
      <c r="T95" s="1"/>
      <c r="U95" s="1"/>
      <c r="V95" s="1"/>
      <c r="W95" s="1"/>
      <c r="X95" s="1"/>
      <c r="Y95" s="1"/>
      <c r="Z95" s="1"/>
    </row>
    <row r="96" ht="12.0" customHeight="1">
      <c r="A96" s="9"/>
      <c r="B96" s="44"/>
      <c r="C96" s="83" t="s">
        <v>465</v>
      </c>
      <c r="D96" s="32" t="s">
        <v>466</v>
      </c>
      <c r="E96" s="32" t="s">
        <v>75</v>
      </c>
      <c r="F96" s="84">
        <v>44928.0</v>
      </c>
      <c r="G96" s="84">
        <v>45291.0</v>
      </c>
      <c r="H96" s="37" t="s">
        <v>467</v>
      </c>
      <c r="I96" s="80" t="s">
        <v>468</v>
      </c>
      <c r="J96" s="87"/>
      <c r="K96" s="87"/>
      <c r="L96" s="87"/>
      <c r="M96" s="87"/>
      <c r="N96" s="87"/>
      <c r="O96" s="87"/>
      <c r="P96" s="87"/>
      <c r="Q96" s="1"/>
      <c r="R96" s="1"/>
      <c r="S96" s="1"/>
      <c r="T96" s="1"/>
      <c r="U96" s="1"/>
      <c r="V96" s="1"/>
      <c r="W96" s="1"/>
      <c r="X96" s="1"/>
      <c r="Y96" s="1"/>
      <c r="Z96" s="1"/>
    </row>
    <row r="97" ht="12.0" customHeight="1">
      <c r="A97" s="9"/>
      <c r="B97" s="44"/>
      <c r="C97" s="83" t="s">
        <v>469</v>
      </c>
      <c r="D97" s="32" t="s">
        <v>116</v>
      </c>
      <c r="E97" s="32" t="s">
        <v>117</v>
      </c>
      <c r="F97" s="84">
        <v>44928.0</v>
      </c>
      <c r="G97" s="84">
        <v>45291.0</v>
      </c>
      <c r="H97" s="37" t="s">
        <v>470</v>
      </c>
      <c r="I97" s="80" t="s">
        <v>471</v>
      </c>
      <c r="J97" s="87"/>
      <c r="K97" s="87"/>
      <c r="L97" s="87"/>
      <c r="M97" s="87"/>
      <c r="N97" s="87"/>
      <c r="O97" s="87"/>
      <c r="P97" s="87"/>
      <c r="Q97" s="1"/>
      <c r="R97" s="1"/>
      <c r="S97" s="1"/>
      <c r="T97" s="1"/>
      <c r="U97" s="1"/>
      <c r="V97" s="1"/>
      <c r="W97" s="1"/>
      <c r="X97" s="1"/>
      <c r="Y97" s="1"/>
      <c r="Z97" s="1"/>
    </row>
    <row r="98" ht="12.0" customHeight="1">
      <c r="A98" s="9"/>
      <c r="B98" s="44"/>
      <c r="C98" s="83" t="s">
        <v>472</v>
      </c>
      <c r="D98" s="32" t="s">
        <v>466</v>
      </c>
      <c r="E98" s="32" t="s">
        <v>75</v>
      </c>
      <c r="F98" s="84">
        <v>44928.0</v>
      </c>
      <c r="G98" s="84">
        <v>45291.0</v>
      </c>
      <c r="H98" s="37" t="s">
        <v>473</v>
      </c>
      <c r="I98" s="80" t="s">
        <v>474</v>
      </c>
      <c r="J98" s="87"/>
      <c r="K98" s="87"/>
      <c r="L98" s="87"/>
      <c r="M98" s="87"/>
      <c r="N98" s="87"/>
      <c r="O98" s="87"/>
      <c r="P98" s="87"/>
      <c r="Q98" s="1"/>
      <c r="R98" s="1"/>
      <c r="S98" s="1"/>
      <c r="T98" s="1"/>
      <c r="U98" s="1"/>
      <c r="V98" s="1"/>
      <c r="W98" s="1"/>
      <c r="X98" s="1"/>
      <c r="Y98" s="1"/>
      <c r="Z98" s="1"/>
    </row>
    <row r="99" ht="12.0" customHeight="1">
      <c r="A99" s="9"/>
      <c r="B99" s="44"/>
      <c r="C99" s="83" t="s">
        <v>475</v>
      </c>
      <c r="D99" s="32" t="s">
        <v>116</v>
      </c>
      <c r="E99" s="32" t="s">
        <v>476</v>
      </c>
      <c r="F99" s="84">
        <v>44928.0</v>
      </c>
      <c r="G99" s="84">
        <v>45291.0</v>
      </c>
      <c r="H99" s="37" t="s">
        <v>477</v>
      </c>
      <c r="I99" s="80" t="s">
        <v>478</v>
      </c>
      <c r="J99" s="87"/>
      <c r="K99" s="87"/>
      <c r="L99" s="87"/>
      <c r="M99" s="87"/>
      <c r="N99" s="87"/>
      <c r="O99" s="87"/>
      <c r="P99" s="87"/>
      <c r="Q99" s="1"/>
      <c r="R99" s="1"/>
      <c r="S99" s="1"/>
      <c r="T99" s="1"/>
      <c r="U99" s="1"/>
      <c r="V99" s="1"/>
      <c r="W99" s="1"/>
      <c r="X99" s="1"/>
      <c r="Y99" s="1"/>
      <c r="Z99" s="1"/>
    </row>
    <row r="100" ht="12.0" customHeight="1">
      <c r="A100" s="9"/>
      <c r="B100" s="44"/>
      <c r="C100" s="83" t="s">
        <v>479</v>
      </c>
      <c r="D100" s="32" t="s">
        <v>466</v>
      </c>
      <c r="E100" s="32" t="s">
        <v>75</v>
      </c>
      <c r="F100" s="84">
        <v>44928.0</v>
      </c>
      <c r="G100" s="84">
        <v>45291.0</v>
      </c>
      <c r="H100" s="37" t="s">
        <v>480</v>
      </c>
      <c r="I100" s="80" t="s">
        <v>481</v>
      </c>
      <c r="J100" s="87"/>
      <c r="K100" s="87"/>
      <c r="L100" s="87"/>
      <c r="M100" s="87"/>
      <c r="N100" s="87"/>
      <c r="O100" s="87"/>
      <c r="P100" s="87"/>
      <c r="Q100" s="1"/>
      <c r="R100" s="1"/>
      <c r="S100" s="1"/>
      <c r="T100" s="1"/>
      <c r="U100" s="1"/>
      <c r="V100" s="1"/>
      <c r="W100" s="1"/>
      <c r="X100" s="1"/>
      <c r="Y100" s="1"/>
      <c r="Z100" s="1"/>
    </row>
    <row r="101" ht="24.75" customHeight="1">
      <c r="A101" s="9"/>
      <c r="B101" s="44"/>
      <c r="C101" s="73" t="s">
        <v>145</v>
      </c>
      <c r="D101" s="17"/>
      <c r="E101" s="17"/>
      <c r="F101" s="17"/>
      <c r="G101" s="18"/>
      <c r="H101" s="82" t="s">
        <v>256</v>
      </c>
      <c r="I101" s="17"/>
      <c r="J101" s="17"/>
      <c r="K101" s="17"/>
      <c r="L101" s="17"/>
      <c r="M101" s="17"/>
      <c r="N101" s="17"/>
      <c r="O101" s="17"/>
      <c r="P101" s="18"/>
      <c r="Q101" s="1"/>
      <c r="R101" s="1"/>
      <c r="S101" s="1"/>
      <c r="T101" s="1"/>
      <c r="U101" s="1"/>
      <c r="V101" s="1"/>
      <c r="W101" s="1"/>
      <c r="X101" s="1"/>
      <c r="Y101" s="1"/>
      <c r="Z101" s="1"/>
    </row>
    <row r="102" ht="12.0" customHeight="1">
      <c r="A102" s="9"/>
      <c r="B102" s="44"/>
      <c r="C102" s="74" t="s">
        <v>257</v>
      </c>
      <c r="D102" s="74" t="s">
        <v>258</v>
      </c>
      <c r="E102" s="74" t="s">
        <v>259</v>
      </c>
      <c r="F102" s="75" t="s">
        <v>260</v>
      </c>
      <c r="G102" s="75" t="s">
        <v>261</v>
      </c>
      <c r="H102" s="76" t="s">
        <v>262</v>
      </c>
      <c r="I102" s="77" t="s">
        <v>263</v>
      </c>
      <c r="J102" s="76" t="s">
        <v>264</v>
      </c>
      <c r="K102" s="77" t="s">
        <v>265</v>
      </c>
      <c r="L102" s="76" t="s">
        <v>266</v>
      </c>
      <c r="M102" s="77" t="s">
        <v>267</v>
      </c>
      <c r="N102" s="76" t="s">
        <v>268</v>
      </c>
      <c r="O102" s="77" t="s">
        <v>269</v>
      </c>
      <c r="P102" s="76" t="s">
        <v>270</v>
      </c>
      <c r="Q102" s="1"/>
      <c r="R102" s="1"/>
      <c r="S102" s="1"/>
      <c r="T102" s="1"/>
      <c r="U102" s="1"/>
      <c r="V102" s="1"/>
      <c r="W102" s="1"/>
      <c r="X102" s="1"/>
      <c r="Y102" s="1"/>
      <c r="Z102" s="1"/>
    </row>
    <row r="103" ht="12.0" customHeight="1">
      <c r="A103" s="9"/>
      <c r="B103" s="44"/>
      <c r="C103" s="78" t="s">
        <v>482</v>
      </c>
      <c r="D103" s="32" t="s">
        <v>466</v>
      </c>
      <c r="E103" s="32" t="s">
        <v>483</v>
      </c>
      <c r="F103" s="84">
        <v>44927.0</v>
      </c>
      <c r="G103" s="84">
        <v>45291.0</v>
      </c>
      <c r="H103" s="37" t="s">
        <v>484</v>
      </c>
      <c r="I103" s="88" t="s">
        <v>485</v>
      </c>
      <c r="J103" s="87"/>
      <c r="K103" s="87"/>
      <c r="L103" s="87"/>
      <c r="M103" s="87"/>
      <c r="N103" s="87"/>
      <c r="O103" s="87"/>
      <c r="P103" s="87"/>
      <c r="Q103" s="1"/>
      <c r="R103" s="1"/>
      <c r="S103" s="1"/>
      <c r="T103" s="1"/>
      <c r="U103" s="1"/>
      <c r="V103" s="1"/>
      <c r="W103" s="1"/>
      <c r="X103" s="1"/>
      <c r="Y103" s="1"/>
      <c r="Z103" s="1"/>
    </row>
    <row r="104" ht="12.0" customHeight="1">
      <c r="A104" s="9"/>
      <c r="B104" s="44"/>
      <c r="C104" s="78" t="s">
        <v>486</v>
      </c>
      <c r="D104" s="32" t="s">
        <v>124</v>
      </c>
      <c r="E104" s="32" t="s">
        <v>487</v>
      </c>
      <c r="F104" s="84">
        <v>44927.0</v>
      </c>
      <c r="G104" s="84">
        <v>45291.0</v>
      </c>
      <c r="H104" s="80" t="s">
        <v>488</v>
      </c>
      <c r="I104" s="51"/>
      <c r="J104" s="87"/>
      <c r="K104" s="87"/>
      <c r="L104" s="87"/>
      <c r="M104" s="87"/>
      <c r="N104" s="87"/>
      <c r="O104" s="87"/>
      <c r="P104" s="87"/>
      <c r="Q104" s="1"/>
      <c r="R104" s="1"/>
      <c r="S104" s="1"/>
      <c r="T104" s="1"/>
      <c r="U104" s="1"/>
      <c r="V104" s="1"/>
      <c r="W104" s="1"/>
      <c r="X104" s="1"/>
      <c r="Y104" s="1"/>
      <c r="Z104" s="1"/>
    </row>
    <row r="105" ht="29.25" customHeight="1">
      <c r="A105" s="9"/>
      <c r="B105" s="44"/>
      <c r="C105" s="73" t="s">
        <v>152</v>
      </c>
      <c r="D105" s="17"/>
      <c r="E105" s="17"/>
      <c r="F105" s="17"/>
      <c r="G105" s="18"/>
      <c r="H105" s="82" t="s">
        <v>256</v>
      </c>
      <c r="I105" s="17"/>
      <c r="J105" s="17"/>
      <c r="K105" s="17"/>
      <c r="L105" s="17"/>
      <c r="M105" s="17"/>
      <c r="N105" s="17"/>
      <c r="O105" s="17"/>
      <c r="P105" s="18"/>
      <c r="Q105" s="1"/>
      <c r="R105" s="1"/>
      <c r="S105" s="1"/>
      <c r="T105" s="1"/>
      <c r="U105" s="1"/>
      <c r="V105" s="1"/>
      <c r="W105" s="1"/>
      <c r="X105" s="1"/>
      <c r="Y105" s="1"/>
      <c r="Z105" s="1"/>
    </row>
    <row r="106" ht="12.0" customHeight="1">
      <c r="A106" s="9"/>
      <c r="B106" s="44"/>
      <c r="C106" s="74" t="s">
        <v>257</v>
      </c>
      <c r="D106" s="74" t="s">
        <v>258</v>
      </c>
      <c r="E106" s="74" t="s">
        <v>259</v>
      </c>
      <c r="F106" s="75" t="s">
        <v>260</v>
      </c>
      <c r="G106" s="75" t="s">
        <v>261</v>
      </c>
      <c r="H106" s="76" t="s">
        <v>262</v>
      </c>
      <c r="I106" s="77" t="s">
        <v>263</v>
      </c>
      <c r="J106" s="76" t="s">
        <v>264</v>
      </c>
      <c r="K106" s="77" t="s">
        <v>265</v>
      </c>
      <c r="L106" s="76" t="s">
        <v>266</v>
      </c>
      <c r="M106" s="77" t="s">
        <v>267</v>
      </c>
      <c r="N106" s="76" t="s">
        <v>268</v>
      </c>
      <c r="O106" s="77" t="s">
        <v>269</v>
      </c>
      <c r="P106" s="76" t="s">
        <v>270</v>
      </c>
      <c r="Q106" s="1"/>
      <c r="R106" s="1"/>
      <c r="S106" s="1"/>
      <c r="T106" s="1"/>
      <c r="U106" s="1"/>
      <c r="V106" s="1"/>
      <c r="W106" s="1"/>
      <c r="X106" s="1"/>
      <c r="Y106" s="1"/>
      <c r="Z106" s="1"/>
    </row>
    <row r="107" ht="12.0" customHeight="1">
      <c r="A107" s="9"/>
      <c r="B107" s="44"/>
      <c r="C107" s="78" t="s">
        <v>489</v>
      </c>
      <c r="D107" s="32" t="s">
        <v>490</v>
      </c>
      <c r="E107" s="32" t="s">
        <v>491</v>
      </c>
      <c r="F107" s="84">
        <v>44927.0</v>
      </c>
      <c r="G107" s="84">
        <v>45107.0</v>
      </c>
      <c r="H107" s="80" t="s">
        <v>492</v>
      </c>
      <c r="I107" s="80" t="s">
        <v>493</v>
      </c>
      <c r="J107" s="87"/>
      <c r="K107" s="87"/>
      <c r="L107" s="87"/>
      <c r="M107" s="87"/>
      <c r="N107" s="87"/>
      <c r="O107" s="87"/>
      <c r="P107" s="87"/>
      <c r="Q107" s="1"/>
      <c r="R107" s="1"/>
      <c r="S107" s="1"/>
      <c r="T107" s="1"/>
      <c r="U107" s="1"/>
      <c r="V107" s="1"/>
      <c r="W107" s="1"/>
      <c r="X107" s="1"/>
      <c r="Y107" s="1"/>
      <c r="Z107" s="1"/>
    </row>
    <row r="108" ht="12.0" customHeight="1">
      <c r="A108" s="9"/>
      <c r="B108" s="44"/>
      <c r="C108" s="78" t="s">
        <v>494</v>
      </c>
      <c r="D108" s="32" t="s">
        <v>75</v>
      </c>
      <c r="E108" s="32" t="s">
        <v>491</v>
      </c>
      <c r="F108" s="84">
        <v>45108.0</v>
      </c>
      <c r="G108" s="84">
        <v>45291.0</v>
      </c>
      <c r="H108" s="80" t="s">
        <v>495</v>
      </c>
      <c r="I108" s="80" t="s">
        <v>495</v>
      </c>
      <c r="J108" s="87"/>
      <c r="K108" s="87"/>
      <c r="L108" s="87"/>
      <c r="M108" s="87"/>
      <c r="N108" s="87"/>
      <c r="O108" s="87"/>
      <c r="P108" s="87"/>
      <c r="Q108" s="1"/>
      <c r="R108" s="1"/>
      <c r="S108" s="1"/>
      <c r="T108" s="1"/>
      <c r="U108" s="1"/>
      <c r="V108" s="1"/>
      <c r="W108" s="1"/>
      <c r="X108" s="1"/>
      <c r="Y108" s="1"/>
      <c r="Z108" s="1"/>
    </row>
    <row r="109" ht="34.5" customHeight="1">
      <c r="A109" s="9"/>
      <c r="B109" s="44"/>
      <c r="C109" s="73" t="s">
        <v>160</v>
      </c>
      <c r="D109" s="17"/>
      <c r="E109" s="17"/>
      <c r="F109" s="17"/>
      <c r="G109" s="18"/>
      <c r="H109" s="82" t="s">
        <v>256</v>
      </c>
      <c r="I109" s="17"/>
      <c r="J109" s="17"/>
      <c r="K109" s="17"/>
      <c r="L109" s="17"/>
      <c r="M109" s="17"/>
      <c r="N109" s="17"/>
      <c r="O109" s="17"/>
      <c r="P109" s="18"/>
      <c r="Q109" s="1"/>
      <c r="R109" s="1"/>
      <c r="S109" s="1"/>
      <c r="T109" s="1"/>
      <c r="U109" s="1"/>
      <c r="V109" s="1"/>
      <c r="W109" s="1"/>
      <c r="X109" s="1"/>
      <c r="Y109" s="1"/>
      <c r="Z109" s="1"/>
    </row>
    <row r="110" ht="12.0" customHeight="1">
      <c r="A110" s="9"/>
      <c r="B110" s="44"/>
      <c r="C110" s="74" t="s">
        <v>257</v>
      </c>
      <c r="D110" s="74" t="s">
        <v>258</v>
      </c>
      <c r="E110" s="74" t="s">
        <v>259</v>
      </c>
      <c r="F110" s="75" t="s">
        <v>260</v>
      </c>
      <c r="G110" s="75" t="s">
        <v>261</v>
      </c>
      <c r="H110" s="76" t="s">
        <v>262</v>
      </c>
      <c r="I110" s="77" t="s">
        <v>263</v>
      </c>
      <c r="J110" s="76" t="s">
        <v>264</v>
      </c>
      <c r="K110" s="77" t="s">
        <v>265</v>
      </c>
      <c r="L110" s="76" t="s">
        <v>266</v>
      </c>
      <c r="M110" s="77" t="s">
        <v>267</v>
      </c>
      <c r="N110" s="76" t="s">
        <v>268</v>
      </c>
      <c r="O110" s="77" t="s">
        <v>269</v>
      </c>
      <c r="P110" s="76" t="s">
        <v>270</v>
      </c>
      <c r="Q110" s="1"/>
      <c r="R110" s="1"/>
      <c r="S110" s="1"/>
      <c r="T110" s="1"/>
      <c r="U110" s="1"/>
      <c r="V110" s="1"/>
      <c r="W110" s="1"/>
      <c r="X110" s="1"/>
      <c r="Y110" s="1"/>
      <c r="Z110" s="1"/>
    </row>
    <row r="111" ht="12.0" customHeight="1">
      <c r="A111" s="9"/>
      <c r="B111" s="44"/>
      <c r="C111" s="78" t="s">
        <v>496</v>
      </c>
      <c r="D111" s="32" t="s">
        <v>116</v>
      </c>
      <c r="E111" s="32" t="s">
        <v>162</v>
      </c>
      <c r="F111" s="84">
        <v>45017.0</v>
      </c>
      <c r="G111" s="84">
        <v>45138.0</v>
      </c>
      <c r="H111" s="37" t="s">
        <v>497</v>
      </c>
      <c r="I111" s="37" t="s">
        <v>498</v>
      </c>
      <c r="J111" s="87"/>
      <c r="K111" s="87"/>
      <c r="L111" s="87"/>
      <c r="M111" s="87"/>
      <c r="N111" s="87"/>
      <c r="O111" s="87"/>
      <c r="P111" s="87"/>
      <c r="Q111" s="1"/>
      <c r="R111" s="1"/>
      <c r="S111" s="1"/>
      <c r="T111" s="1"/>
      <c r="U111" s="1"/>
      <c r="V111" s="1"/>
      <c r="W111" s="1"/>
      <c r="X111" s="1"/>
      <c r="Y111" s="1"/>
      <c r="Z111" s="1"/>
    </row>
    <row r="112" ht="12.0" customHeight="1">
      <c r="A112" s="9"/>
      <c r="B112" s="51"/>
      <c r="C112" s="78" t="s">
        <v>499</v>
      </c>
      <c r="D112" s="32" t="s">
        <v>116</v>
      </c>
      <c r="E112" s="32" t="s">
        <v>162</v>
      </c>
      <c r="F112" s="84">
        <v>45139.0</v>
      </c>
      <c r="G112" s="84">
        <v>45291.0</v>
      </c>
      <c r="H112" s="37" t="s">
        <v>500</v>
      </c>
      <c r="I112" s="37" t="s">
        <v>498</v>
      </c>
      <c r="J112" s="87"/>
      <c r="K112" s="87"/>
      <c r="L112" s="87"/>
      <c r="M112" s="87"/>
      <c r="N112" s="87"/>
      <c r="O112" s="87"/>
      <c r="P112" s="87"/>
      <c r="Q112" s="1"/>
      <c r="R112" s="1"/>
      <c r="S112" s="1"/>
      <c r="T112" s="1"/>
      <c r="U112" s="1"/>
      <c r="V112" s="1"/>
      <c r="W112" s="1"/>
      <c r="X112" s="1"/>
      <c r="Y112" s="1"/>
      <c r="Z112" s="1"/>
    </row>
    <row r="113" ht="31.5" customHeight="1">
      <c r="A113" s="9"/>
      <c r="B113" s="72" t="s">
        <v>166</v>
      </c>
      <c r="C113" s="73" t="s">
        <v>167</v>
      </c>
      <c r="D113" s="17"/>
      <c r="E113" s="17"/>
      <c r="F113" s="17"/>
      <c r="G113" s="18"/>
      <c r="H113" s="82" t="s">
        <v>256</v>
      </c>
      <c r="I113" s="17"/>
      <c r="J113" s="17"/>
      <c r="K113" s="17"/>
      <c r="L113" s="17"/>
      <c r="M113" s="17"/>
      <c r="N113" s="17"/>
      <c r="O113" s="17"/>
      <c r="P113" s="18"/>
      <c r="Q113" s="1"/>
      <c r="R113" s="1"/>
      <c r="S113" s="1"/>
      <c r="T113" s="1"/>
      <c r="U113" s="1"/>
      <c r="V113" s="1"/>
      <c r="W113" s="1"/>
      <c r="X113" s="1"/>
      <c r="Y113" s="1"/>
      <c r="Z113" s="1"/>
    </row>
    <row r="114" ht="12.0" customHeight="1">
      <c r="A114" s="9"/>
      <c r="B114" s="44"/>
      <c r="C114" s="74" t="s">
        <v>257</v>
      </c>
      <c r="D114" s="74" t="s">
        <v>258</v>
      </c>
      <c r="E114" s="74" t="s">
        <v>259</v>
      </c>
      <c r="F114" s="75" t="s">
        <v>260</v>
      </c>
      <c r="G114" s="75" t="s">
        <v>261</v>
      </c>
      <c r="H114" s="76" t="s">
        <v>262</v>
      </c>
      <c r="I114" s="77" t="s">
        <v>263</v>
      </c>
      <c r="J114" s="76" t="s">
        <v>264</v>
      </c>
      <c r="K114" s="77" t="s">
        <v>265</v>
      </c>
      <c r="L114" s="76" t="s">
        <v>266</v>
      </c>
      <c r="M114" s="77" t="s">
        <v>267</v>
      </c>
      <c r="N114" s="76" t="s">
        <v>268</v>
      </c>
      <c r="O114" s="77" t="s">
        <v>269</v>
      </c>
      <c r="P114" s="76" t="s">
        <v>270</v>
      </c>
      <c r="Q114" s="1"/>
      <c r="R114" s="1"/>
      <c r="S114" s="1"/>
      <c r="T114" s="1"/>
      <c r="U114" s="1"/>
      <c r="V114" s="1"/>
      <c r="W114" s="1"/>
      <c r="X114" s="1"/>
      <c r="Y114" s="1"/>
      <c r="Z114" s="1"/>
    </row>
    <row r="115" ht="12.0" customHeight="1">
      <c r="A115" s="9"/>
      <c r="B115" s="44"/>
      <c r="C115" s="78" t="s">
        <v>501</v>
      </c>
      <c r="D115" s="32" t="s">
        <v>116</v>
      </c>
      <c r="E115" s="32" t="s">
        <v>502</v>
      </c>
      <c r="F115" s="84">
        <v>44958.0</v>
      </c>
      <c r="G115" s="84">
        <v>45107.0</v>
      </c>
      <c r="H115" s="37" t="s">
        <v>503</v>
      </c>
      <c r="I115" s="80" t="s">
        <v>504</v>
      </c>
      <c r="J115" s="87"/>
      <c r="K115" s="87"/>
      <c r="L115" s="87"/>
      <c r="M115" s="87"/>
      <c r="N115" s="87"/>
      <c r="O115" s="87"/>
      <c r="P115" s="87"/>
      <c r="Q115" s="1"/>
      <c r="R115" s="1"/>
      <c r="S115" s="1"/>
      <c r="T115" s="1"/>
      <c r="U115" s="1"/>
      <c r="V115" s="1"/>
      <c r="W115" s="1"/>
      <c r="X115" s="1"/>
      <c r="Y115" s="1"/>
      <c r="Z115" s="1"/>
    </row>
    <row r="116" ht="12.0" customHeight="1">
      <c r="A116" s="9"/>
      <c r="B116" s="44"/>
      <c r="C116" s="78" t="s">
        <v>505</v>
      </c>
      <c r="D116" s="32" t="s">
        <v>51</v>
      </c>
      <c r="E116" s="32" t="s">
        <v>506</v>
      </c>
      <c r="F116" s="84">
        <v>44927.0</v>
      </c>
      <c r="G116" s="84">
        <v>45291.0</v>
      </c>
      <c r="H116" s="37" t="s">
        <v>507</v>
      </c>
      <c r="I116" s="80" t="s">
        <v>508</v>
      </c>
      <c r="J116" s="87"/>
      <c r="K116" s="87"/>
      <c r="L116" s="87"/>
      <c r="M116" s="87"/>
      <c r="N116" s="87"/>
      <c r="O116" s="87"/>
      <c r="P116" s="87"/>
      <c r="Q116" s="1"/>
      <c r="R116" s="1"/>
      <c r="S116" s="1"/>
      <c r="T116" s="1"/>
      <c r="U116" s="1"/>
      <c r="V116" s="1"/>
      <c r="W116" s="1"/>
      <c r="X116" s="1"/>
      <c r="Y116" s="1"/>
      <c r="Z116" s="1"/>
    </row>
    <row r="117" ht="12.0" customHeight="1">
      <c r="A117" s="9"/>
      <c r="B117" s="44"/>
      <c r="C117" s="78" t="s">
        <v>509</v>
      </c>
      <c r="D117" s="32" t="s">
        <v>116</v>
      </c>
      <c r="E117" s="32" t="s">
        <v>124</v>
      </c>
      <c r="F117" s="84">
        <v>44928.0</v>
      </c>
      <c r="G117" s="84">
        <v>45291.0</v>
      </c>
      <c r="H117" s="37" t="s">
        <v>510</v>
      </c>
      <c r="I117" s="80" t="s">
        <v>511</v>
      </c>
      <c r="J117" s="87"/>
      <c r="K117" s="87"/>
      <c r="L117" s="87"/>
      <c r="M117" s="87"/>
      <c r="N117" s="87"/>
      <c r="O117" s="87"/>
      <c r="P117" s="87"/>
      <c r="Q117" s="1"/>
      <c r="R117" s="1"/>
      <c r="S117" s="1"/>
      <c r="T117" s="1"/>
      <c r="U117" s="1"/>
      <c r="V117" s="1"/>
      <c r="W117" s="1"/>
      <c r="X117" s="1"/>
      <c r="Y117" s="1"/>
      <c r="Z117" s="1"/>
    </row>
    <row r="118" ht="12.0" customHeight="1">
      <c r="A118" s="9"/>
      <c r="B118" s="44"/>
      <c r="C118" s="78" t="s">
        <v>512</v>
      </c>
      <c r="D118" s="32" t="s">
        <v>116</v>
      </c>
      <c r="E118" s="32" t="s">
        <v>124</v>
      </c>
      <c r="F118" s="84">
        <v>44928.0</v>
      </c>
      <c r="G118" s="84">
        <v>45291.0</v>
      </c>
      <c r="H118" s="37" t="s">
        <v>513</v>
      </c>
      <c r="I118" s="80" t="s">
        <v>514</v>
      </c>
      <c r="J118" s="87"/>
      <c r="K118" s="87"/>
      <c r="L118" s="87"/>
      <c r="M118" s="87"/>
      <c r="N118" s="87"/>
      <c r="O118" s="87"/>
      <c r="P118" s="87"/>
      <c r="Q118" s="1"/>
      <c r="R118" s="1"/>
      <c r="S118" s="1"/>
      <c r="T118" s="1"/>
      <c r="U118" s="1"/>
      <c r="V118" s="1"/>
      <c r="W118" s="1"/>
      <c r="X118" s="1"/>
      <c r="Y118" s="1"/>
      <c r="Z118" s="1"/>
    </row>
    <row r="119" ht="12.0" customHeight="1">
      <c r="A119" s="9"/>
      <c r="B119" s="44"/>
      <c r="C119" s="78" t="s">
        <v>515</v>
      </c>
      <c r="D119" s="32" t="s">
        <v>116</v>
      </c>
      <c r="E119" s="32" t="s">
        <v>516</v>
      </c>
      <c r="F119" s="84">
        <v>45017.0</v>
      </c>
      <c r="G119" s="84">
        <v>45199.0</v>
      </c>
      <c r="H119" s="37" t="s">
        <v>497</v>
      </c>
      <c r="I119" s="37" t="s">
        <v>517</v>
      </c>
      <c r="J119" s="87"/>
      <c r="K119" s="87"/>
      <c r="L119" s="87"/>
      <c r="M119" s="87"/>
      <c r="N119" s="87"/>
      <c r="O119" s="87"/>
      <c r="P119" s="87"/>
      <c r="Q119" s="1"/>
      <c r="R119" s="1"/>
      <c r="S119" s="1"/>
      <c r="T119" s="1"/>
      <c r="U119" s="1"/>
      <c r="V119" s="1"/>
      <c r="W119" s="1"/>
      <c r="X119" s="1"/>
      <c r="Y119" s="1"/>
      <c r="Z119" s="1"/>
    </row>
    <row r="120" ht="12.0" customHeight="1">
      <c r="A120" s="9"/>
      <c r="B120" s="44"/>
      <c r="C120" s="83" t="s">
        <v>518</v>
      </c>
      <c r="D120" s="32" t="s">
        <v>116</v>
      </c>
      <c r="E120" s="32" t="s">
        <v>124</v>
      </c>
      <c r="F120" s="84">
        <v>44928.0</v>
      </c>
      <c r="G120" s="84">
        <v>45291.0</v>
      </c>
      <c r="H120" s="37" t="s">
        <v>519</v>
      </c>
      <c r="I120" s="80" t="s">
        <v>520</v>
      </c>
      <c r="J120" s="87"/>
      <c r="K120" s="87"/>
      <c r="L120" s="87"/>
      <c r="M120" s="87"/>
      <c r="N120" s="87"/>
      <c r="O120" s="87"/>
      <c r="P120" s="87"/>
      <c r="Q120" s="1"/>
      <c r="R120" s="1"/>
      <c r="S120" s="1"/>
      <c r="T120" s="1"/>
      <c r="U120" s="1"/>
      <c r="V120" s="1"/>
      <c r="W120" s="1"/>
      <c r="X120" s="1"/>
      <c r="Y120" s="1"/>
      <c r="Z120" s="1"/>
    </row>
    <row r="121" ht="12.0" customHeight="1">
      <c r="A121" s="9"/>
      <c r="B121" s="44"/>
      <c r="C121" s="83" t="s">
        <v>521</v>
      </c>
      <c r="D121" s="32" t="s">
        <v>116</v>
      </c>
      <c r="E121" s="32" t="s">
        <v>124</v>
      </c>
      <c r="F121" s="84">
        <v>44928.0</v>
      </c>
      <c r="G121" s="84">
        <v>45291.0</v>
      </c>
      <c r="H121" s="37" t="s">
        <v>522</v>
      </c>
      <c r="I121" s="80" t="s">
        <v>523</v>
      </c>
      <c r="J121" s="87"/>
      <c r="K121" s="87"/>
      <c r="L121" s="87"/>
      <c r="M121" s="87"/>
      <c r="N121" s="87"/>
      <c r="O121" s="87"/>
      <c r="P121" s="87"/>
      <c r="Q121" s="1"/>
      <c r="R121" s="1"/>
      <c r="S121" s="1"/>
      <c r="T121" s="1"/>
      <c r="U121" s="1"/>
      <c r="V121" s="1"/>
      <c r="W121" s="1"/>
      <c r="X121" s="1"/>
      <c r="Y121" s="1"/>
      <c r="Z121" s="1"/>
    </row>
    <row r="122" ht="12.0" customHeight="1">
      <c r="A122" s="9"/>
      <c r="B122" s="44"/>
      <c r="C122" s="78" t="s">
        <v>524</v>
      </c>
      <c r="D122" s="32" t="s">
        <v>116</v>
      </c>
      <c r="E122" s="32" t="s">
        <v>124</v>
      </c>
      <c r="F122" s="84">
        <v>44928.0</v>
      </c>
      <c r="G122" s="84">
        <v>45291.0</v>
      </c>
      <c r="H122" s="37" t="s">
        <v>525</v>
      </c>
      <c r="I122" s="80" t="s">
        <v>526</v>
      </c>
      <c r="J122" s="87"/>
      <c r="K122" s="87"/>
      <c r="L122" s="87"/>
      <c r="M122" s="87"/>
      <c r="N122" s="87"/>
      <c r="O122" s="87"/>
      <c r="P122" s="87"/>
      <c r="Q122" s="1"/>
      <c r="R122" s="1"/>
      <c r="S122" s="1"/>
      <c r="T122" s="1"/>
      <c r="U122" s="1"/>
      <c r="V122" s="1"/>
      <c r="W122" s="1"/>
      <c r="X122" s="1"/>
      <c r="Y122" s="1"/>
      <c r="Z122" s="1"/>
    </row>
    <row r="123" ht="12.0" customHeight="1">
      <c r="A123" s="9"/>
      <c r="B123" s="44"/>
      <c r="C123" s="83" t="s">
        <v>527</v>
      </c>
      <c r="D123" s="32" t="s">
        <v>50</v>
      </c>
      <c r="E123" s="32" t="s">
        <v>373</v>
      </c>
      <c r="F123" s="84">
        <v>44927.0</v>
      </c>
      <c r="G123" s="84">
        <v>45291.0</v>
      </c>
      <c r="H123" s="80" t="s">
        <v>528</v>
      </c>
      <c r="I123" s="80" t="s">
        <v>529</v>
      </c>
      <c r="J123" s="87"/>
      <c r="K123" s="87"/>
      <c r="L123" s="87"/>
      <c r="M123" s="87"/>
      <c r="N123" s="87"/>
      <c r="O123" s="87"/>
      <c r="P123" s="87"/>
      <c r="Q123" s="1"/>
      <c r="R123" s="1"/>
      <c r="S123" s="1"/>
      <c r="T123" s="1"/>
      <c r="U123" s="1"/>
      <c r="V123" s="1"/>
      <c r="W123" s="1"/>
      <c r="X123" s="1"/>
      <c r="Y123" s="1"/>
      <c r="Z123" s="1"/>
    </row>
    <row r="124" ht="12.0" customHeight="1">
      <c r="A124" s="9"/>
      <c r="B124" s="51"/>
      <c r="C124" s="83" t="s">
        <v>530</v>
      </c>
      <c r="D124" s="32" t="s">
        <v>531</v>
      </c>
      <c r="E124" s="32" t="s">
        <v>532</v>
      </c>
      <c r="F124" s="84">
        <v>44927.0</v>
      </c>
      <c r="G124" s="84">
        <v>45291.0</v>
      </c>
      <c r="H124" s="80" t="s">
        <v>533</v>
      </c>
      <c r="I124" s="80" t="s">
        <v>534</v>
      </c>
      <c r="J124" s="87"/>
      <c r="K124" s="87"/>
      <c r="L124" s="87"/>
      <c r="M124" s="87"/>
      <c r="N124" s="87"/>
      <c r="O124" s="87"/>
      <c r="P124" s="87"/>
      <c r="Q124" s="1"/>
      <c r="R124" s="1"/>
      <c r="S124" s="1"/>
      <c r="T124" s="1"/>
      <c r="U124" s="1"/>
      <c r="V124" s="1"/>
      <c r="W124" s="1"/>
      <c r="X124" s="1"/>
      <c r="Y124" s="1"/>
      <c r="Z124" s="1"/>
    </row>
    <row r="125" ht="34.5" customHeight="1">
      <c r="A125" s="9"/>
      <c r="B125" s="72" t="s">
        <v>172</v>
      </c>
      <c r="C125" s="73" t="s">
        <v>173</v>
      </c>
      <c r="D125" s="17"/>
      <c r="E125" s="17"/>
      <c r="F125" s="17"/>
      <c r="G125" s="18"/>
      <c r="H125" s="82" t="s">
        <v>256</v>
      </c>
      <c r="I125" s="17"/>
      <c r="J125" s="17"/>
      <c r="K125" s="17"/>
      <c r="L125" s="17"/>
      <c r="M125" s="17"/>
      <c r="N125" s="17"/>
      <c r="O125" s="17"/>
      <c r="P125" s="18"/>
      <c r="Q125" s="1"/>
      <c r="R125" s="1"/>
      <c r="S125" s="1"/>
      <c r="T125" s="1"/>
      <c r="U125" s="1"/>
      <c r="V125" s="1"/>
      <c r="W125" s="1"/>
      <c r="X125" s="1"/>
      <c r="Y125" s="1"/>
      <c r="Z125" s="1"/>
    </row>
    <row r="126" ht="12.0" customHeight="1">
      <c r="A126" s="9"/>
      <c r="B126" s="44"/>
      <c r="C126" s="74" t="s">
        <v>257</v>
      </c>
      <c r="D126" s="74" t="s">
        <v>258</v>
      </c>
      <c r="E126" s="74" t="s">
        <v>259</v>
      </c>
      <c r="F126" s="75" t="s">
        <v>260</v>
      </c>
      <c r="G126" s="75" t="s">
        <v>261</v>
      </c>
      <c r="H126" s="76" t="s">
        <v>262</v>
      </c>
      <c r="I126" s="77" t="s">
        <v>263</v>
      </c>
      <c r="J126" s="76" t="s">
        <v>264</v>
      </c>
      <c r="K126" s="77" t="s">
        <v>265</v>
      </c>
      <c r="L126" s="76" t="s">
        <v>266</v>
      </c>
      <c r="M126" s="77" t="s">
        <v>267</v>
      </c>
      <c r="N126" s="76" t="s">
        <v>268</v>
      </c>
      <c r="O126" s="77" t="s">
        <v>269</v>
      </c>
      <c r="P126" s="76" t="s">
        <v>270</v>
      </c>
      <c r="Q126" s="1"/>
      <c r="R126" s="1"/>
      <c r="S126" s="1"/>
      <c r="T126" s="1"/>
      <c r="U126" s="1"/>
      <c r="V126" s="1"/>
      <c r="W126" s="1"/>
      <c r="X126" s="1"/>
      <c r="Y126" s="1"/>
      <c r="Z126" s="1"/>
    </row>
    <row r="127" ht="12.0" customHeight="1">
      <c r="A127" s="9"/>
      <c r="B127" s="44"/>
      <c r="C127" s="78" t="s">
        <v>535</v>
      </c>
      <c r="D127" s="32" t="s">
        <v>116</v>
      </c>
      <c r="E127" s="32" t="s">
        <v>332</v>
      </c>
      <c r="F127" s="84">
        <v>44928.0</v>
      </c>
      <c r="G127" s="84">
        <v>45107.0</v>
      </c>
      <c r="H127" s="37" t="s">
        <v>536</v>
      </c>
      <c r="I127" s="80" t="s">
        <v>537</v>
      </c>
      <c r="J127" s="87"/>
      <c r="K127" s="87"/>
      <c r="L127" s="87"/>
      <c r="M127" s="87"/>
      <c r="N127" s="87"/>
      <c r="O127" s="87"/>
      <c r="P127" s="87"/>
      <c r="Q127" s="1"/>
      <c r="R127" s="1"/>
      <c r="S127" s="1"/>
      <c r="T127" s="1"/>
      <c r="U127" s="1"/>
      <c r="V127" s="1"/>
      <c r="W127" s="1"/>
      <c r="X127" s="1"/>
      <c r="Y127" s="1"/>
      <c r="Z127" s="1"/>
    </row>
    <row r="128" ht="12.0" customHeight="1">
      <c r="A128" s="9"/>
      <c r="B128" s="44"/>
      <c r="C128" s="78" t="s">
        <v>538</v>
      </c>
      <c r="D128" s="32" t="s">
        <v>116</v>
      </c>
      <c r="E128" s="32" t="s">
        <v>332</v>
      </c>
      <c r="F128" s="84">
        <v>45108.0</v>
      </c>
      <c r="G128" s="84">
        <v>45291.0</v>
      </c>
      <c r="H128" s="37" t="s">
        <v>456</v>
      </c>
      <c r="I128" s="37" t="s">
        <v>539</v>
      </c>
      <c r="J128" s="87"/>
      <c r="K128" s="87"/>
      <c r="L128" s="87"/>
      <c r="M128" s="87"/>
      <c r="N128" s="87"/>
      <c r="O128" s="87"/>
      <c r="P128" s="87"/>
      <c r="Q128" s="1"/>
      <c r="R128" s="1"/>
      <c r="S128" s="1"/>
      <c r="T128" s="1"/>
      <c r="U128" s="1"/>
      <c r="V128" s="1"/>
      <c r="W128" s="1"/>
      <c r="X128" s="1"/>
      <c r="Y128" s="1"/>
      <c r="Z128" s="1"/>
    </row>
    <row r="129" ht="12.0" customHeight="1">
      <c r="A129" s="9"/>
      <c r="B129" s="51"/>
      <c r="C129" s="78" t="s">
        <v>540</v>
      </c>
      <c r="D129" s="32" t="s">
        <v>116</v>
      </c>
      <c r="E129" s="32" t="s">
        <v>541</v>
      </c>
      <c r="F129" s="84">
        <v>44927.0</v>
      </c>
      <c r="G129" s="84">
        <v>45291.0</v>
      </c>
      <c r="H129" s="37" t="s">
        <v>542</v>
      </c>
      <c r="I129" s="80" t="s">
        <v>543</v>
      </c>
      <c r="J129" s="87"/>
      <c r="K129" s="87"/>
      <c r="L129" s="87"/>
      <c r="M129" s="87"/>
      <c r="N129" s="87"/>
      <c r="O129" s="87"/>
      <c r="P129" s="87"/>
      <c r="Q129" s="1"/>
      <c r="R129" s="1"/>
      <c r="S129" s="1"/>
      <c r="T129" s="1"/>
      <c r="U129" s="1"/>
      <c r="V129" s="1"/>
      <c r="W129" s="1"/>
      <c r="X129" s="1"/>
      <c r="Y129" s="1"/>
      <c r="Z129" s="1"/>
    </row>
    <row r="130" ht="39.0" customHeight="1">
      <c r="A130" s="9"/>
      <c r="B130" s="72" t="s">
        <v>179</v>
      </c>
      <c r="C130" s="73" t="s">
        <v>544</v>
      </c>
      <c r="D130" s="17"/>
      <c r="E130" s="17"/>
      <c r="F130" s="17"/>
      <c r="G130" s="18"/>
      <c r="H130" s="82" t="s">
        <v>256</v>
      </c>
      <c r="I130" s="17"/>
      <c r="J130" s="17"/>
      <c r="K130" s="17"/>
      <c r="L130" s="17"/>
      <c r="M130" s="17"/>
      <c r="N130" s="17"/>
      <c r="O130" s="17"/>
      <c r="P130" s="18"/>
      <c r="Q130" s="1"/>
      <c r="R130" s="1"/>
      <c r="S130" s="1"/>
      <c r="T130" s="1"/>
      <c r="U130" s="1"/>
      <c r="V130" s="1"/>
      <c r="W130" s="1"/>
      <c r="X130" s="1"/>
      <c r="Y130" s="1"/>
      <c r="Z130" s="1"/>
    </row>
    <row r="131" ht="12.0" customHeight="1">
      <c r="A131" s="9"/>
      <c r="B131" s="44"/>
      <c r="C131" s="74" t="s">
        <v>257</v>
      </c>
      <c r="D131" s="74" t="s">
        <v>258</v>
      </c>
      <c r="E131" s="74" t="s">
        <v>259</v>
      </c>
      <c r="F131" s="75" t="s">
        <v>260</v>
      </c>
      <c r="G131" s="75" t="s">
        <v>261</v>
      </c>
      <c r="H131" s="76" t="s">
        <v>262</v>
      </c>
      <c r="I131" s="77" t="s">
        <v>263</v>
      </c>
      <c r="J131" s="76" t="s">
        <v>264</v>
      </c>
      <c r="K131" s="77" t="s">
        <v>265</v>
      </c>
      <c r="L131" s="76" t="s">
        <v>266</v>
      </c>
      <c r="M131" s="77" t="s">
        <v>267</v>
      </c>
      <c r="N131" s="76" t="s">
        <v>268</v>
      </c>
      <c r="O131" s="77" t="s">
        <v>269</v>
      </c>
      <c r="P131" s="76" t="s">
        <v>270</v>
      </c>
      <c r="Q131" s="1"/>
      <c r="R131" s="1"/>
      <c r="S131" s="1"/>
      <c r="T131" s="1"/>
      <c r="U131" s="1"/>
      <c r="V131" s="1"/>
      <c r="W131" s="1"/>
      <c r="X131" s="1"/>
      <c r="Y131" s="1"/>
      <c r="Z131" s="1"/>
    </row>
    <row r="132" ht="12.0" customHeight="1">
      <c r="A132" s="9"/>
      <c r="B132" s="44"/>
      <c r="C132" s="78" t="s">
        <v>545</v>
      </c>
      <c r="D132" s="32" t="s">
        <v>50</v>
      </c>
      <c r="E132" s="32" t="s">
        <v>546</v>
      </c>
      <c r="F132" s="84">
        <v>44972.0</v>
      </c>
      <c r="G132" s="84">
        <v>45260.0</v>
      </c>
      <c r="H132" s="80" t="s">
        <v>547</v>
      </c>
      <c r="I132" s="80" t="s">
        <v>548</v>
      </c>
      <c r="J132" s="87"/>
      <c r="K132" s="87"/>
      <c r="L132" s="87"/>
      <c r="M132" s="87"/>
      <c r="N132" s="87"/>
      <c r="O132" s="87"/>
      <c r="P132" s="87"/>
      <c r="Q132" s="1"/>
      <c r="R132" s="1"/>
      <c r="S132" s="1"/>
      <c r="T132" s="1"/>
      <c r="U132" s="1"/>
      <c r="V132" s="1"/>
      <c r="W132" s="1"/>
      <c r="X132" s="1"/>
      <c r="Y132" s="1"/>
      <c r="Z132" s="1"/>
    </row>
    <row r="133" ht="12.0" customHeight="1">
      <c r="A133" s="9"/>
      <c r="B133" s="44"/>
      <c r="C133" s="78" t="s">
        <v>549</v>
      </c>
      <c r="D133" s="32" t="s">
        <v>50</v>
      </c>
      <c r="E133" s="32" t="s">
        <v>546</v>
      </c>
      <c r="F133" s="84">
        <v>44972.0</v>
      </c>
      <c r="G133" s="84">
        <v>45260.0</v>
      </c>
      <c r="H133" s="80" t="s">
        <v>550</v>
      </c>
      <c r="I133" s="80" t="s">
        <v>551</v>
      </c>
      <c r="J133" s="87"/>
      <c r="K133" s="87"/>
      <c r="L133" s="87"/>
      <c r="M133" s="87"/>
      <c r="N133" s="87"/>
      <c r="O133" s="87"/>
      <c r="P133" s="87"/>
      <c r="Q133" s="1"/>
      <c r="R133" s="1"/>
      <c r="S133" s="1"/>
      <c r="T133" s="1"/>
      <c r="U133" s="1"/>
      <c r="V133" s="1"/>
      <c r="W133" s="1"/>
      <c r="X133" s="1"/>
      <c r="Y133" s="1"/>
      <c r="Z133" s="1"/>
    </row>
    <row r="134" ht="12.0" customHeight="1">
      <c r="A134" s="9"/>
      <c r="B134" s="44"/>
      <c r="C134" s="78" t="s">
        <v>552</v>
      </c>
      <c r="D134" s="32" t="s">
        <v>50</v>
      </c>
      <c r="E134" s="32" t="s">
        <v>546</v>
      </c>
      <c r="F134" s="79">
        <v>45078.0</v>
      </c>
      <c r="G134" s="79">
        <v>45260.0</v>
      </c>
      <c r="H134" s="80" t="s">
        <v>294</v>
      </c>
      <c r="I134" s="80" t="s">
        <v>294</v>
      </c>
      <c r="J134" s="87"/>
      <c r="K134" s="87"/>
      <c r="L134" s="87"/>
      <c r="M134" s="87"/>
      <c r="N134" s="87"/>
      <c r="O134" s="87"/>
      <c r="P134" s="87"/>
      <c r="Q134" s="1"/>
      <c r="R134" s="1"/>
      <c r="S134" s="1"/>
      <c r="T134" s="1"/>
      <c r="U134" s="1"/>
      <c r="V134" s="1"/>
      <c r="W134" s="1"/>
      <c r="X134" s="1"/>
      <c r="Y134" s="1"/>
      <c r="Z134" s="1"/>
    </row>
    <row r="135" ht="12.0" customHeight="1">
      <c r="A135" s="9"/>
      <c r="B135" s="44"/>
      <c r="C135" s="78" t="s">
        <v>553</v>
      </c>
      <c r="D135" s="32" t="s">
        <v>50</v>
      </c>
      <c r="E135" s="32" t="s">
        <v>546</v>
      </c>
      <c r="F135" s="79">
        <v>45170.0</v>
      </c>
      <c r="G135" s="79">
        <v>45260.0</v>
      </c>
      <c r="H135" s="80" t="s">
        <v>313</v>
      </c>
      <c r="I135" s="80" t="s">
        <v>313</v>
      </c>
      <c r="J135" s="87"/>
      <c r="K135" s="87"/>
      <c r="L135" s="87"/>
      <c r="M135" s="87"/>
      <c r="N135" s="87"/>
      <c r="O135" s="87"/>
      <c r="P135" s="87"/>
      <c r="Q135" s="1"/>
      <c r="R135" s="1"/>
      <c r="S135" s="1"/>
      <c r="T135" s="1"/>
      <c r="U135" s="1"/>
      <c r="V135" s="1"/>
      <c r="W135" s="1"/>
      <c r="X135" s="1"/>
      <c r="Y135" s="1"/>
      <c r="Z135" s="1"/>
    </row>
    <row r="136" ht="12.0" customHeight="1">
      <c r="A136" s="9"/>
      <c r="B136" s="44"/>
      <c r="C136" s="83" t="s">
        <v>554</v>
      </c>
      <c r="D136" s="32" t="s">
        <v>555</v>
      </c>
      <c r="E136" s="32" t="s">
        <v>556</v>
      </c>
      <c r="F136" s="84">
        <v>44986.0</v>
      </c>
      <c r="G136" s="84">
        <v>45045.0</v>
      </c>
      <c r="H136" s="105" t="s">
        <v>557</v>
      </c>
      <c r="I136" s="101" t="s">
        <v>558</v>
      </c>
      <c r="J136" s="87"/>
      <c r="K136" s="87"/>
      <c r="L136" s="87"/>
      <c r="M136" s="87"/>
      <c r="N136" s="87"/>
      <c r="O136" s="87"/>
      <c r="P136" s="87"/>
      <c r="Q136" s="1"/>
      <c r="R136" s="1"/>
      <c r="S136" s="1"/>
      <c r="T136" s="1"/>
      <c r="U136" s="1"/>
      <c r="V136" s="1"/>
      <c r="W136" s="1"/>
      <c r="X136" s="1"/>
      <c r="Y136" s="1"/>
      <c r="Z136" s="1"/>
    </row>
    <row r="137" ht="12.0" customHeight="1">
      <c r="A137" s="9"/>
      <c r="B137" s="44"/>
      <c r="C137" s="83" t="s">
        <v>559</v>
      </c>
      <c r="D137" s="32" t="s">
        <v>555</v>
      </c>
      <c r="E137" s="32" t="s">
        <v>560</v>
      </c>
      <c r="F137" s="84">
        <v>45139.0</v>
      </c>
      <c r="G137" s="84">
        <v>45199.0</v>
      </c>
      <c r="H137" s="80" t="s">
        <v>561</v>
      </c>
      <c r="I137" s="80" t="s">
        <v>561</v>
      </c>
      <c r="J137" s="87"/>
      <c r="K137" s="87"/>
      <c r="L137" s="87"/>
      <c r="M137" s="87"/>
      <c r="N137" s="87"/>
      <c r="O137" s="87"/>
      <c r="P137" s="87"/>
      <c r="Q137" s="1"/>
      <c r="R137" s="1"/>
      <c r="S137" s="1"/>
      <c r="T137" s="1"/>
      <c r="U137" s="1"/>
      <c r="V137" s="1"/>
      <c r="W137" s="1"/>
      <c r="X137" s="1"/>
      <c r="Y137" s="1"/>
      <c r="Z137" s="1"/>
    </row>
    <row r="138" ht="27.0" customHeight="1">
      <c r="A138" s="9"/>
      <c r="B138" s="44"/>
      <c r="C138" s="73" t="s">
        <v>562</v>
      </c>
      <c r="D138" s="17"/>
      <c r="E138" s="17"/>
      <c r="F138" s="17"/>
      <c r="G138" s="18"/>
      <c r="H138" s="82" t="s">
        <v>256</v>
      </c>
      <c r="I138" s="17"/>
      <c r="J138" s="17"/>
      <c r="K138" s="17"/>
      <c r="L138" s="17"/>
      <c r="M138" s="17"/>
      <c r="N138" s="17"/>
      <c r="O138" s="17"/>
      <c r="P138" s="18"/>
      <c r="Q138" s="1"/>
      <c r="R138" s="1"/>
      <c r="S138" s="1"/>
      <c r="T138" s="1"/>
      <c r="U138" s="1"/>
      <c r="V138" s="1"/>
      <c r="W138" s="1"/>
      <c r="X138" s="1"/>
      <c r="Y138" s="1"/>
      <c r="Z138" s="1"/>
    </row>
    <row r="139" ht="12.0" customHeight="1">
      <c r="A139" s="9"/>
      <c r="B139" s="44"/>
      <c r="C139" s="74" t="s">
        <v>257</v>
      </c>
      <c r="D139" s="74" t="s">
        <v>258</v>
      </c>
      <c r="E139" s="74" t="s">
        <v>259</v>
      </c>
      <c r="F139" s="75" t="s">
        <v>260</v>
      </c>
      <c r="G139" s="75" t="s">
        <v>261</v>
      </c>
      <c r="H139" s="76" t="s">
        <v>262</v>
      </c>
      <c r="I139" s="77" t="s">
        <v>263</v>
      </c>
      <c r="J139" s="76" t="s">
        <v>264</v>
      </c>
      <c r="K139" s="77" t="s">
        <v>265</v>
      </c>
      <c r="L139" s="76" t="s">
        <v>266</v>
      </c>
      <c r="M139" s="77" t="s">
        <v>267</v>
      </c>
      <c r="N139" s="76" t="s">
        <v>268</v>
      </c>
      <c r="O139" s="77" t="s">
        <v>269</v>
      </c>
      <c r="P139" s="76" t="s">
        <v>270</v>
      </c>
      <c r="Q139" s="1"/>
      <c r="R139" s="1"/>
      <c r="S139" s="1"/>
      <c r="T139" s="1"/>
      <c r="U139" s="1"/>
      <c r="V139" s="1"/>
      <c r="W139" s="1"/>
      <c r="X139" s="1"/>
      <c r="Y139" s="1"/>
      <c r="Z139" s="1"/>
    </row>
    <row r="140" ht="12.0" customHeight="1">
      <c r="A140" s="9"/>
      <c r="B140" s="44"/>
      <c r="C140" s="78" t="s">
        <v>563</v>
      </c>
      <c r="D140" s="32" t="s">
        <v>188</v>
      </c>
      <c r="E140" s="32" t="s">
        <v>189</v>
      </c>
      <c r="F140" s="84">
        <v>44936.0</v>
      </c>
      <c r="G140" s="84">
        <v>45275.0</v>
      </c>
      <c r="H140" s="80" t="s">
        <v>564</v>
      </c>
      <c r="I140" s="80" t="s">
        <v>565</v>
      </c>
      <c r="J140" s="87"/>
      <c r="K140" s="87"/>
      <c r="L140" s="87"/>
      <c r="M140" s="87"/>
      <c r="N140" s="87"/>
      <c r="O140" s="87"/>
      <c r="P140" s="87"/>
      <c r="Q140" s="1"/>
      <c r="R140" s="1"/>
      <c r="S140" s="1"/>
      <c r="T140" s="1"/>
      <c r="U140" s="1"/>
      <c r="V140" s="1"/>
      <c r="W140" s="1"/>
      <c r="X140" s="1"/>
      <c r="Y140" s="1"/>
      <c r="Z140" s="1"/>
    </row>
    <row r="141" ht="12.0" customHeight="1">
      <c r="A141" s="9"/>
      <c r="B141" s="51"/>
      <c r="C141" s="78" t="s">
        <v>566</v>
      </c>
      <c r="D141" s="32" t="s">
        <v>188</v>
      </c>
      <c r="E141" s="32" t="s">
        <v>567</v>
      </c>
      <c r="F141" s="84">
        <v>44936.0</v>
      </c>
      <c r="G141" s="84">
        <v>45275.0</v>
      </c>
      <c r="H141" s="80" t="s">
        <v>568</v>
      </c>
      <c r="I141" s="80" t="s">
        <v>569</v>
      </c>
      <c r="J141" s="87"/>
      <c r="K141" s="87"/>
      <c r="L141" s="87"/>
      <c r="M141" s="87"/>
      <c r="N141" s="87"/>
      <c r="O141" s="87"/>
      <c r="P141" s="87"/>
      <c r="Q141" s="1"/>
      <c r="R141" s="1"/>
      <c r="S141" s="1"/>
      <c r="T141" s="1"/>
      <c r="U141" s="1"/>
      <c r="V141" s="1"/>
      <c r="W141" s="1"/>
      <c r="X141" s="1"/>
      <c r="Y141" s="1"/>
      <c r="Z141" s="1"/>
    </row>
    <row r="142" ht="12.0" customHeight="1">
      <c r="A142" s="23" t="s">
        <v>10</v>
      </c>
      <c r="B142" s="23" t="s">
        <v>11</v>
      </c>
      <c r="C142" s="69" t="s">
        <v>255</v>
      </c>
      <c r="D142" s="17"/>
      <c r="E142" s="17"/>
      <c r="F142" s="17"/>
      <c r="G142" s="18"/>
      <c r="H142" s="95" t="s">
        <v>256</v>
      </c>
      <c r="I142" s="6"/>
      <c r="J142" s="6"/>
      <c r="K142" s="6"/>
      <c r="L142" s="6"/>
      <c r="M142" s="6"/>
      <c r="N142" s="6"/>
      <c r="O142" s="6"/>
      <c r="P142" s="7"/>
      <c r="Q142" s="1"/>
      <c r="R142" s="1"/>
      <c r="S142" s="1"/>
      <c r="T142" s="1"/>
      <c r="U142" s="1"/>
      <c r="V142" s="1"/>
      <c r="W142" s="1"/>
      <c r="X142" s="1"/>
      <c r="Y142" s="1"/>
      <c r="Z142" s="1"/>
    </row>
    <row r="143" ht="27.0" customHeight="1">
      <c r="A143" s="106" t="s">
        <v>193</v>
      </c>
      <c r="B143" s="72" t="s">
        <v>570</v>
      </c>
      <c r="C143" s="73" t="s">
        <v>195</v>
      </c>
      <c r="D143" s="17"/>
      <c r="E143" s="17"/>
      <c r="F143" s="17"/>
      <c r="G143" s="18"/>
      <c r="H143" s="10"/>
      <c r="I143" s="11"/>
      <c r="J143" s="11"/>
      <c r="K143" s="11"/>
      <c r="L143" s="11"/>
      <c r="M143" s="11"/>
      <c r="N143" s="11"/>
      <c r="O143" s="11"/>
      <c r="P143" s="12"/>
      <c r="Q143" s="1"/>
      <c r="R143" s="1"/>
      <c r="S143" s="1"/>
      <c r="T143" s="1"/>
      <c r="U143" s="1"/>
      <c r="V143" s="1"/>
      <c r="W143" s="1"/>
      <c r="X143" s="1"/>
      <c r="Y143" s="1"/>
      <c r="Z143" s="1"/>
    </row>
    <row r="144" ht="12.0" customHeight="1">
      <c r="A144" s="107"/>
      <c r="B144" s="44"/>
      <c r="C144" s="74" t="s">
        <v>257</v>
      </c>
      <c r="D144" s="74" t="s">
        <v>258</v>
      </c>
      <c r="E144" s="74" t="s">
        <v>259</v>
      </c>
      <c r="F144" s="75" t="s">
        <v>260</v>
      </c>
      <c r="G144" s="75" t="s">
        <v>261</v>
      </c>
      <c r="H144" s="76" t="s">
        <v>262</v>
      </c>
      <c r="I144" s="77" t="s">
        <v>263</v>
      </c>
      <c r="J144" s="76" t="s">
        <v>264</v>
      </c>
      <c r="K144" s="77" t="s">
        <v>265</v>
      </c>
      <c r="L144" s="76" t="s">
        <v>266</v>
      </c>
      <c r="M144" s="77" t="s">
        <v>267</v>
      </c>
      <c r="N144" s="76" t="s">
        <v>268</v>
      </c>
      <c r="O144" s="77" t="s">
        <v>269</v>
      </c>
      <c r="P144" s="76" t="s">
        <v>270</v>
      </c>
      <c r="Q144" s="1"/>
      <c r="R144" s="1"/>
      <c r="S144" s="1"/>
      <c r="T144" s="1"/>
      <c r="U144" s="1"/>
      <c r="V144" s="1"/>
      <c r="W144" s="1"/>
      <c r="X144" s="1"/>
      <c r="Y144" s="1"/>
      <c r="Z144" s="1"/>
    </row>
    <row r="145" ht="12.0" customHeight="1">
      <c r="A145" s="107"/>
      <c r="B145" s="44"/>
      <c r="C145" s="78" t="s">
        <v>571</v>
      </c>
      <c r="D145" s="32" t="s">
        <v>116</v>
      </c>
      <c r="E145" s="32" t="s">
        <v>175</v>
      </c>
      <c r="F145" s="84">
        <v>44958.0</v>
      </c>
      <c r="G145" s="84">
        <v>45199.0</v>
      </c>
      <c r="H145" s="37" t="s">
        <v>572</v>
      </c>
      <c r="I145" s="80" t="s">
        <v>573</v>
      </c>
      <c r="J145" s="87"/>
      <c r="K145" s="87"/>
      <c r="L145" s="87"/>
      <c r="M145" s="87"/>
      <c r="N145" s="87"/>
      <c r="O145" s="87"/>
      <c r="P145" s="87"/>
      <c r="Q145" s="1"/>
      <c r="R145" s="1"/>
      <c r="S145" s="1"/>
      <c r="T145" s="1"/>
      <c r="U145" s="1"/>
      <c r="V145" s="1"/>
      <c r="W145" s="1"/>
      <c r="X145" s="1"/>
      <c r="Y145" s="1"/>
      <c r="Z145" s="1"/>
    </row>
    <row r="146" ht="12.0" customHeight="1">
      <c r="A146" s="107"/>
      <c r="B146" s="44"/>
      <c r="C146" s="78" t="s">
        <v>574</v>
      </c>
      <c r="D146" s="32" t="s">
        <v>116</v>
      </c>
      <c r="E146" s="32" t="s">
        <v>575</v>
      </c>
      <c r="F146" s="84">
        <v>45200.0</v>
      </c>
      <c r="G146" s="84">
        <v>45291.0</v>
      </c>
      <c r="H146" s="37" t="s">
        <v>576</v>
      </c>
      <c r="I146" s="37" t="s">
        <v>577</v>
      </c>
      <c r="J146" s="87"/>
      <c r="K146" s="87"/>
      <c r="L146" s="87"/>
      <c r="M146" s="87"/>
      <c r="N146" s="87"/>
      <c r="O146" s="87"/>
      <c r="P146" s="87"/>
      <c r="Q146" s="1"/>
      <c r="R146" s="1"/>
      <c r="S146" s="1"/>
      <c r="T146" s="1"/>
      <c r="U146" s="1"/>
      <c r="V146" s="1"/>
      <c r="W146" s="1"/>
      <c r="X146" s="1"/>
      <c r="Y146" s="1"/>
      <c r="Z146" s="1"/>
    </row>
    <row r="147" ht="33.0" customHeight="1">
      <c r="A147" s="107"/>
      <c r="B147" s="44"/>
      <c r="C147" s="73" t="s">
        <v>201</v>
      </c>
      <c r="D147" s="17"/>
      <c r="E147" s="17"/>
      <c r="F147" s="17"/>
      <c r="G147" s="18"/>
      <c r="H147" s="82" t="s">
        <v>256</v>
      </c>
      <c r="I147" s="17"/>
      <c r="J147" s="17"/>
      <c r="K147" s="17"/>
      <c r="L147" s="17"/>
      <c r="M147" s="17"/>
      <c r="N147" s="17"/>
      <c r="O147" s="17"/>
      <c r="P147" s="18"/>
      <c r="Q147" s="1"/>
      <c r="R147" s="1"/>
      <c r="S147" s="1"/>
      <c r="T147" s="1"/>
      <c r="U147" s="1"/>
      <c r="V147" s="1"/>
      <c r="W147" s="1"/>
      <c r="X147" s="1"/>
      <c r="Y147" s="1"/>
      <c r="Z147" s="1"/>
    </row>
    <row r="148" ht="12.0" customHeight="1">
      <c r="A148" s="107"/>
      <c r="B148" s="44"/>
      <c r="C148" s="74" t="s">
        <v>257</v>
      </c>
      <c r="D148" s="74" t="s">
        <v>258</v>
      </c>
      <c r="E148" s="74" t="s">
        <v>259</v>
      </c>
      <c r="F148" s="75" t="s">
        <v>260</v>
      </c>
      <c r="G148" s="75" t="s">
        <v>261</v>
      </c>
      <c r="H148" s="76" t="s">
        <v>262</v>
      </c>
      <c r="I148" s="77" t="s">
        <v>263</v>
      </c>
      <c r="J148" s="76" t="s">
        <v>264</v>
      </c>
      <c r="K148" s="77" t="s">
        <v>265</v>
      </c>
      <c r="L148" s="76" t="s">
        <v>266</v>
      </c>
      <c r="M148" s="77" t="s">
        <v>267</v>
      </c>
      <c r="N148" s="76" t="s">
        <v>268</v>
      </c>
      <c r="O148" s="77" t="s">
        <v>269</v>
      </c>
      <c r="P148" s="76" t="s">
        <v>270</v>
      </c>
      <c r="Q148" s="1"/>
      <c r="R148" s="1"/>
      <c r="S148" s="1"/>
      <c r="T148" s="1"/>
      <c r="U148" s="1"/>
      <c r="V148" s="1"/>
      <c r="W148" s="1"/>
      <c r="X148" s="1"/>
      <c r="Y148" s="1"/>
      <c r="Z148" s="1"/>
    </row>
    <row r="149" ht="12.0" customHeight="1">
      <c r="A149" s="107"/>
      <c r="B149" s="44"/>
      <c r="C149" s="78" t="s">
        <v>578</v>
      </c>
      <c r="D149" s="32" t="s">
        <v>579</v>
      </c>
      <c r="E149" s="32"/>
      <c r="F149" s="84">
        <v>44928.0</v>
      </c>
      <c r="G149" s="84">
        <v>45291.0</v>
      </c>
      <c r="H149" s="80" t="s">
        <v>580</v>
      </c>
      <c r="I149" s="80" t="s">
        <v>581</v>
      </c>
      <c r="J149" s="87"/>
      <c r="K149" s="87"/>
      <c r="L149" s="87"/>
      <c r="M149" s="87"/>
      <c r="N149" s="87"/>
      <c r="O149" s="87"/>
      <c r="P149" s="87"/>
      <c r="Q149" s="1"/>
      <c r="R149" s="1"/>
      <c r="S149" s="1"/>
      <c r="T149" s="1"/>
      <c r="U149" s="1"/>
      <c r="V149" s="1"/>
      <c r="W149" s="1"/>
      <c r="X149" s="1"/>
      <c r="Y149" s="1"/>
      <c r="Z149" s="1"/>
    </row>
    <row r="150" ht="12.0" customHeight="1">
      <c r="A150" s="107"/>
      <c r="B150" s="44"/>
      <c r="C150" s="78" t="s">
        <v>582</v>
      </c>
      <c r="D150" s="32" t="s">
        <v>579</v>
      </c>
      <c r="E150" s="32" t="s">
        <v>583</v>
      </c>
      <c r="F150" s="84">
        <v>44928.0</v>
      </c>
      <c r="G150" s="84">
        <v>45291.0</v>
      </c>
      <c r="H150" s="85" t="s">
        <v>584</v>
      </c>
      <c r="I150" s="80" t="s">
        <v>585</v>
      </c>
      <c r="J150" s="87"/>
      <c r="K150" s="87"/>
      <c r="L150" s="87"/>
      <c r="M150" s="87"/>
      <c r="N150" s="87"/>
      <c r="O150" s="87"/>
      <c r="P150" s="87"/>
      <c r="Q150" s="1"/>
      <c r="R150" s="1"/>
      <c r="S150" s="1"/>
      <c r="T150" s="1"/>
      <c r="U150" s="1"/>
      <c r="V150" s="1"/>
      <c r="W150" s="1"/>
      <c r="X150" s="1"/>
      <c r="Y150" s="1"/>
      <c r="Z150" s="1"/>
    </row>
    <row r="151" ht="12.0" customHeight="1">
      <c r="A151" s="107"/>
      <c r="B151" s="44"/>
      <c r="C151" s="78" t="s">
        <v>586</v>
      </c>
      <c r="D151" s="32" t="s">
        <v>579</v>
      </c>
      <c r="E151" s="32" t="s">
        <v>189</v>
      </c>
      <c r="F151" s="84">
        <v>44928.0</v>
      </c>
      <c r="G151" s="84">
        <v>45260.0</v>
      </c>
      <c r="H151" s="85" t="s">
        <v>587</v>
      </c>
      <c r="I151" s="80" t="s">
        <v>588</v>
      </c>
      <c r="J151" s="87"/>
      <c r="K151" s="87"/>
      <c r="L151" s="87"/>
      <c r="M151" s="87"/>
      <c r="N151" s="87"/>
      <c r="O151" s="87"/>
      <c r="P151" s="87"/>
      <c r="Q151" s="1"/>
      <c r="R151" s="1"/>
      <c r="S151" s="1"/>
      <c r="T151" s="1"/>
      <c r="U151" s="1"/>
      <c r="V151" s="1"/>
      <c r="W151" s="1"/>
      <c r="X151" s="1"/>
      <c r="Y151" s="1"/>
      <c r="Z151" s="1"/>
    </row>
    <row r="152" ht="12.0" customHeight="1">
      <c r="A152" s="107"/>
      <c r="B152" s="44"/>
      <c r="C152" s="78" t="s">
        <v>589</v>
      </c>
      <c r="D152" s="32" t="s">
        <v>579</v>
      </c>
      <c r="E152" s="32" t="s">
        <v>189</v>
      </c>
      <c r="F152" s="84">
        <v>44928.0</v>
      </c>
      <c r="G152" s="84">
        <v>45291.0</v>
      </c>
      <c r="H152" s="85" t="s">
        <v>590</v>
      </c>
      <c r="I152" s="80" t="s">
        <v>591</v>
      </c>
      <c r="J152" s="87"/>
      <c r="K152" s="87"/>
      <c r="L152" s="87"/>
      <c r="M152" s="87"/>
      <c r="N152" s="87"/>
      <c r="O152" s="87"/>
      <c r="P152" s="87"/>
      <c r="Q152" s="1"/>
      <c r="R152" s="1"/>
      <c r="S152" s="1"/>
      <c r="T152" s="1"/>
      <c r="U152" s="1"/>
      <c r="V152" s="1"/>
      <c r="W152" s="1"/>
      <c r="X152" s="1"/>
      <c r="Y152" s="1"/>
      <c r="Z152" s="1"/>
    </row>
    <row r="153" ht="24.75" customHeight="1">
      <c r="A153" s="107"/>
      <c r="B153" s="44"/>
      <c r="C153" s="73" t="s">
        <v>207</v>
      </c>
      <c r="D153" s="17"/>
      <c r="E153" s="17"/>
      <c r="F153" s="17"/>
      <c r="G153" s="18"/>
      <c r="H153" s="82" t="s">
        <v>256</v>
      </c>
      <c r="I153" s="17"/>
      <c r="J153" s="17"/>
      <c r="K153" s="17"/>
      <c r="L153" s="17"/>
      <c r="M153" s="17"/>
      <c r="N153" s="17"/>
      <c r="O153" s="17"/>
      <c r="P153" s="18"/>
      <c r="Q153" s="1"/>
      <c r="R153" s="1"/>
      <c r="S153" s="1"/>
      <c r="T153" s="1"/>
      <c r="U153" s="1"/>
      <c r="V153" s="1"/>
      <c r="W153" s="1"/>
      <c r="X153" s="1"/>
      <c r="Y153" s="1"/>
      <c r="Z153" s="1"/>
    </row>
    <row r="154" ht="12.0" customHeight="1">
      <c r="A154" s="107"/>
      <c r="B154" s="44"/>
      <c r="C154" s="74" t="s">
        <v>257</v>
      </c>
      <c r="D154" s="74" t="s">
        <v>258</v>
      </c>
      <c r="E154" s="74" t="s">
        <v>259</v>
      </c>
      <c r="F154" s="75" t="s">
        <v>260</v>
      </c>
      <c r="G154" s="75" t="s">
        <v>261</v>
      </c>
      <c r="H154" s="76" t="s">
        <v>262</v>
      </c>
      <c r="I154" s="77" t="s">
        <v>263</v>
      </c>
      <c r="J154" s="76" t="s">
        <v>264</v>
      </c>
      <c r="K154" s="77" t="s">
        <v>265</v>
      </c>
      <c r="L154" s="76" t="s">
        <v>266</v>
      </c>
      <c r="M154" s="77" t="s">
        <v>267</v>
      </c>
      <c r="N154" s="76" t="s">
        <v>268</v>
      </c>
      <c r="O154" s="77" t="s">
        <v>269</v>
      </c>
      <c r="P154" s="76" t="s">
        <v>270</v>
      </c>
      <c r="Q154" s="1"/>
      <c r="R154" s="1"/>
      <c r="S154" s="1"/>
      <c r="T154" s="1"/>
      <c r="U154" s="1"/>
      <c r="V154" s="1"/>
      <c r="W154" s="1"/>
      <c r="X154" s="1"/>
      <c r="Y154" s="1"/>
      <c r="Z154" s="1"/>
    </row>
    <row r="155" ht="12.0" customHeight="1">
      <c r="A155" s="107"/>
      <c r="B155" s="44"/>
      <c r="C155" s="108" t="s">
        <v>592</v>
      </c>
      <c r="D155" s="109" t="s">
        <v>593</v>
      </c>
      <c r="E155" s="109" t="s">
        <v>189</v>
      </c>
      <c r="F155" s="110">
        <v>44958.0</v>
      </c>
      <c r="G155" s="110">
        <v>45280.0</v>
      </c>
      <c r="H155" s="111" t="s">
        <v>594</v>
      </c>
      <c r="I155" s="112" t="s">
        <v>595</v>
      </c>
      <c r="J155" s="87"/>
      <c r="K155" s="87"/>
      <c r="L155" s="87"/>
      <c r="M155" s="87"/>
      <c r="N155" s="87"/>
      <c r="O155" s="87"/>
      <c r="P155" s="87"/>
      <c r="Q155" s="1"/>
      <c r="R155" s="1"/>
      <c r="S155" s="1"/>
      <c r="T155" s="1"/>
      <c r="U155" s="1"/>
      <c r="V155" s="1"/>
      <c r="W155" s="1"/>
      <c r="X155" s="1"/>
      <c r="Y155" s="1"/>
      <c r="Z155" s="1"/>
    </row>
    <row r="156" ht="12.0" customHeight="1">
      <c r="A156" s="107"/>
      <c r="B156" s="44"/>
      <c r="C156" s="113" t="s">
        <v>596</v>
      </c>
      <c r="D156" s="109" t="s">
        <v>593</v>
      </c>
      <c r="E156" s="109" t="s">
        <v>189</v>
      </c>
      <c r="F156" s="110">
        <v>44958.0</v>
      </c>
      <c r="G156" s="110">
        <v>45107.0</v>
      </c>
      <c r="H156" s="114" t="s">
        <v>597</v>
      </c>
      <c r="I156" s="44"/>
      <c r="J156" s="87"/>
      <c r="K156" s="87"/>
      <c r="L156" s="87"/>
      <c r="M156" s="87"/>
      <c r="N156" s="87"/>
      <c r="O156" s="87"/>
      <c r="P156" s="87"/>
      <c r="Q156" s="1"/>
      <c r="R156" s="1"/>
      <c r="S156" s="1"/>
      <c r="T156" s="1"/>
      <c r="U156" s="1"/>
      <c r="V156" s="1"/>
      <c r="W156" s="1"/>
      <c r="X156" s="1"/>
      <c r="Y156" s="1"/>
      <c r="Z156" s="1"/>
    </row>
    <row r="157" ht="12.0" customHeight="1">
      <c r="A157" s="107"/>
      <c r="B157" s="44"/>
      <c r="C157" s="108" t="s">
        <v>598</v>
      </c>
      <c r="D157" s="109" t="s">
        <v>593</v>
      </c>
      <c r="E157" s="109" t="s">
        <v>189</v>
      </c>
      <c r="F157" s="110">
        <v>44972.0</v>
      </c>
      <c r="G157" s="110">
        <v>45275.0</v>
      </c>
      <c r="H157" s="114" t="s">
        <v>599</v>
      </c>
      <c r="I157" s="51"/>
      <c r="J157" s="87"/>
      <c r="K157" s="87"/>
      <c r="L157" s="87"/>
      <c r="M157" s="87"/>
      <c r="N157" s="87"/>
      <c r="O157" s="87"/>
      <c r="P157" s="87"/>
      <c r="Q157" s="1"/>
      <c r="R157" s="1"/>
      <c r="S157" s="1"/>
      <c r="T157" s="1"/>
      <c r="U157" s="1"/>
      <c r="V157" s="1"/>
      <c r="W157" s="1"/>
      <c r="X157" s="1"/>
      <c r="Y157" s="1"/>
      <c r="Z157" s="1"/>
    </row>
    <row r="158" ht="12.0" customHeight="1">
      <c r="A158" s="107"/>
      <c r="B158" s="44"/>
      <c r="C158" s="108" t="s">
        <v>600</v>
      </c>
      <c r="D158" s="109" t="s">
        <v>593</v>
      </c>
      <c r="E158" s="109" t="s">
        <v>189</v>
      </c>
      <c r="F158" s="110">
        <v>45048.0</v>
      </c>
      <c r="G158" s="110">
        <v>45290.0</v>
      </c>
      <c r="H158" s="114" t="s">
        <v>601</v>
      </c>
      <c r="I158" s="111" t="s">
        <v>602</v>
      </c>
      <c r="J158" s="87"/>
      <c r="K158" s="87"/>
      <c r="L158" s="87"/>
      <c r="M158" s="87"/>
      <c r="N158" s="87"/>
      <c r="O158" s="87"/>
      <c r="P158" s="87"/>
      <c r="Q158" s="1"/>
      <c r="R158" s="1"/>
      <c r="S158" s="1"/>
      <c r="T158" s="1"/>
      <c r="U158" s="1"/>
      <c r="V158" s="1"/>
      <c r="W158" s="1"/>
      <c r="X158" s="1"/>
      <c r="Y158" s="1"/>
      <c r="Z158" s="1"/>
    </row>
    <row r="159" ht="27.75" customHeight="1">
      <c r="A159" s="107"/>
      <c r="B159" s="44"/>
      <c r="C159" s="73" t="s">
        <v>212</v>
      </c>
      <c r="D159" s="17"/>
      <c r="E159" s="17"/>
      <c r="F159" s="17"/>
      <c r="G159" s="18"/>
      <c r="H159" s="82" t="s">
        <v>256</v>
      </c>
      <c r="I159" s="17"/>
      <c r="J159" s="17"/>
      <c r="K159" s="17"/>
      <c r="L159" s="17"/>
      <c r="M159" s="17"/>
      <c r="N159" s="17"/>
      <c r="O159" s="17"/>
      <c r="P159" s="18"/>
      <c r="Q159" s="1"/>
      <c r="R159" s="1"/>
      <c r="S159" s="1"/>
      <c r="T159" s="1"/>
      <c r="U159" s="1"/>
      <c r="V159" s="1"/>
      <c r="W159" s="1"/>
      <c r="X159" s="1"/>
      <c r="Y159" s="1"/>
      <c r="Z159" s="1"/>
    </row>
    <row r="160" ht="12.0" customHeight="1">
      <c r="A160" s="107"/>
      <c r="B160" s="44"/>
      <c r="C160" s="74" t="s">
        <v>257</v>
      </c>
      <c r="D160" s="74" t="s">
        <v>258</v>
      </c>
      <c r="E160" s="74" t="s">
        <v>259</v>
      </c>
      <c r="F160" s="75" t="s">
        <v>260</v>
      </c>
      <c r="G160" s="75" t="s">
        <v>261</v>
      </c>
      <c r="H160" s="76" t="s">
        <v>262</v>
      </c>
      <c r="I160" s="77" t="s">
        <v>263</v>
      </c>
      <c r="J160" s="76" t="s">
        <v>264</v>
      </c>
      <c r="K160" s="77" t="s">
        <v>265</v>
      </c>
      <c r="L160" s="76" t="s">
        <v>266</v>
      </c>
      <c r="M160" s="77" t="s">
        <v>267</v>
      </c>
      <c r="N160" s="76" t="s">
        <v>268</v>
      </c>
      <c r="O160" s="77" t="s">
        <v>269</v>
      </c>
      <c r="P160" s="76" t="s">
        <v>270</v>
      </c>
      <c r="Q160" s="1"/>
      <c r="R160" s="1"/>
      <c r="S160" s="1"/>
      <c r="T160" s="1"/>
      <c r="U160" s="1"/>
      <c r="V160" s="1"/>
      <c r="W160" s="1"/>
      <c r="X160" s="1"/>
      <c r="Y160" s="1"/>
      <c r="Z160" s="1"/>
    </row>
    <row r="161" ht="151.5" customHeight="1">
      <c r="A161" s="107"/>
      <c r="B161" s="44"/>
      <c r="C161" s="108" t="s">
        <v>603</v>
      </c>
      <c r="D161" s="109" t="s">
        <v>604</v>
      </c>
      <c r="E161" s="109" t="s">
        <v>214</v>
      </c>
      <c r="F161" s="110">
        <v>44928.0</v>
      </c>
      <c r="G161" s="110">
        <v>45015.0</v>
      </c>
      <c r="H161" s="111" t="s">
        <v>605</v>
      </c>
      <c r="I161" s="111" t="s">
        <v>606</v>
      </c>
      <c r="J161" s="87"/>
      <c r="K161" s="87"/>
      <c r="L161" s="87"/>
      <c r="M161" s="87"/>
      <c r="N161" s="87"/>
      <c r="O161" s="87"/>
      <c r="P161" s="87"/>
      <c r="Q161" s="1"/>
      <c r="R161" s="1"/>
      <c r="S161" s="1"/>
      <c r="T161" s="1"/>
      <c r="U161" s="1"/>
      <c r="V161" s="1"/>
      <c r="W161" s="1"/>
      <c r="X161" s="1"/>
      <c r="Y161" s="1"/>
      <c r="Z161" s="1"/>
    </row>
    <row r="162" ht="187.5" customHeight="1">
      <c r="A162" s="107"/>
      <c r="B162" s="44"/>
      <c r="C162" s="108" t="s">
        <v>607</v>
      </c>
      <c r="D162" s="109" t="s">
        <v>604</v>
      </c>
      <c r="E162" s="109" t="s">
        <v>214</v>
      </c>
      <c r="F162" s="110">
        <v>44928.0</v>
      </c>
      <c r="G162" s="110">
        <v>45291.0</v>
      </c>
      <c r="H162" s="111" t="s">
        <v>608</v>
      </c>
      <c r="I162" s="111" t="s">
        <v>609</v>
      </c>
      <c r="J162" s="87"/>
      <c r="K162" s="87"/>
      <c r="L162" s="87"/>
      <c r="M162" s="87"/>
      <c r="N162" s="87"/>
      <c r="O162" s="87"/>
      <c r="P162" s="87"/>
      <c r="Q162" s="1"/>
      <c r="R162" s="1"/>
      <c r="S162" s="1"/>
      <c r="T162" s="1"/>
      <c r="U162" s="1"/>
      <c r="V162" s="1"/>
      <c r="W162" s="1"/>
      <c r="X162" s="1"/>
      <c r="Y162" s="1"/>
      <c r="Z162" s="1"/>
    </row>
    <row r="163" ht="12.0" customHeight="1">
      <c r="A163" s="107"/>
      <c r="B163" s="44"/>
      <c r="C163" s="108" t="s">
        <v>610</v>
      </c>
      <c r="D163" s="109" t="s">
        <v>604</v>
      </c>
      <c r="E163" s="109" t="s">
        <v>611</v>
      </c>
      <c r="F163" s="110">
        <v>44928.0</v>
      </c>
      <c r="G163" s="110">
        <v>45291.0</v>
      </c>
      <c r="H163" s="111" t="s">
        <v>612</v>
      </c>
      <c r="I163" s="111" t="s">
        <v>613</v>
      </c>
      <c r="J163" s="87"/>
      <c r="K163" s="87"/>
      <c r="L163" s="87"/>
      <c r="M163" s="87"/>
      <c r="N163" s="87"/>
      <c r="O163" s="87"/>
      <c r="P163" s="87"/>
      <c r="Q163" s="1"/>
      <c r="R163" s="1"/>
      <c r="S163" s="1"/>
      <c r="T163" s="1"/>
      <c r="U163" s="1"/>
      <c r="V163" s="1"/>
      <c r="W163" s="1"/>
      <c r="X163" s="1"/>
      <c r="Y163" s="1"/>
      <c r="Z163" s="1"/>
    </row>
    <row r="164" ht="30.0" customHeight="1">
      <c r="A164" s="107"/>
      <c r="B164" s="44"/>
      <c r="C164" s="73" t="s">
        <v>219</v>
      </c>
      <c r="D164" s="17"/>
      <c r="E164" s="17"/>
      <c r="F164" s="17"/>
      <c r="G164" s="18"/>
      <c r="H164" s="82" t="s">
        <v>256</v>
      </c>
      <c r="I164" s="17"/>
      <c r="J164" s="17"/>
      <c r="K164" s="17"/>
      <c r="L164" s="17"/>
      <c r="M164" s="17"/>
      <c r="N164" s="17"/>
      <c r="O164" s="17"/>
      <c r="P164" s="18"/>
      <c r="Q164" s="1"/>
      <c r="R164" s="1"/>
      <c r="S164" s="1"/>
      <c r="T164" s="1"/>
      <c r="U164" s="1"/>
      <c r="V164" s="1"/>
      <c r="W164" s="1"/>
      <c r="X164" s="1"/>
      <c r="Y164" s="1"/>
      <c r="Z164" s="1"/>
    </row>
    <row r="165" ht="12.0" customHeight="1">
      <c r="A165" s="107"/>
      <c r="B165" s="44"/>
      <c r="C165" s="74" t="s">
        <v>257</v>
      </c>
      <c r="D165" s="74" t="s">
        <v>258</v>
      </c>
      <c r="E165" s="74" t="s">
        <v>259</v>
      </c>
      <c r="F165" s="75" t="s">
        <v>260</v>
      </c>
      <c r="G165" s="75" t="s">
        <v>261</v>
      </c>
      <c r="H165" s="76" t="s">
        <v>262</v>
      </c>
      <c r="I165" s="77" t="s">
        <v>263</v>
      </c>
      <c r="J165" s="76" t="s">
        <v>264</v>
      </c>
      <c r="K165" s="77" t="s">
        <v>265</v>
      </c>
      <c r="L165" s="76" t="s">
        <v>266</v>
      </c>
      <c r="M165" s="77" t="s">
        <v>267</v>
      </c>
      <c r="N165" s="76" t="s">
        <v>268</v>
      </c>
      <c r="O165" s="77" t="s">
        <v>269</v>
      </c>
      <c r="P165" s="76" t="s">
        <v>270</v>
      </c>
      <c r="Q165" s="1"/>
      <c r="R165" s="1"/>
      <c r="S165" s="1"/>
      <c r="T165" s="1"/>
      <c r="U165" s="1"/>
      <c r="V165" s="1"/>
      <c r="W165" s="1"/>
      <c r="X165" s="1"/>
      <c r="Y165" s="1"/>
      <c r="Z165" s="1"/>
    </row>
    <row r="166" ht="12.0" customHeight="1">
      <c r="A166" s="107"/>
      <c r="B166" s="44"/>
      <c r="C166" s="108" t="s">
        <v>614</v>
      </c>
      <c r="D166" s="109" t="s">
        <v>615</v>
      </c>
      <c r="E166" s="109" t="s">
        <v>189</v>
      </c>
      <c r="F166" s="110">
        <v>45215.0</v>
      </c>
      <c r="G166" s="110">
        <v>45291.0</v>
      </c>
      <c r="H166" s="115" t="s">
        <v>616</v>
      </c>
      <c r="I166" s="115" t="s">
        <v>616</v>
      </c>
      <c r="J166" s="87"/>
      <c r="K166" s="87"/>
      <c r="L166" s="87"/>
      <c r="M166" s="87"/>
      <c r="N166" s="87"/>
      <c r="O166" s="87"/>
      <c r="P166" s="87"/>
      <c r="Q166" s="1"/>
      <c r="R166" s="1"/>
      <c r="S166" s="1"/>
      <c r="T166" s="1"/>
      <c r="U166" s="1"/>
      <c r="V166" s="1"/>
      <c r="W166" s="1"/>
      <c r="X166" s="1"/>
      <c r="Y166" s="1"/>
      <c r="Z166" s="1"/>
    </row>
    <row r="167" ht="12.0" customHeight="1">
      <c r="A167" s="107"/>
      <c r="B167" s="44"/>
      <c r="C167" s="108" t="s">
        <v>617</v>
      </c>
      <c r="D167" s="109" t="s">
        <v>221</v>
      </c>
      <c r="E167" s="109" t="s">
        <v>189</v>
      </c>
      <c r="F167" s="110">
        <v>44928.0</v>
      </c>
      <c r="G167" s="110">
        <v>45291.0</v>
      </c>
      <c r="H167" s="111" t="s">
        <v>618</v>
      </c>
      <c r="I167" s="111" t="s">
        <v>619</v>
      </c>
      <c r="J167" s="87"/>
      <c r="K167" s="87"/>
      <c r="L167" s="87"/>
      <c r="M167" s="87"/>
      <c r="N167" s="87"/>
      <c r="O167" s="87"/>
      <c r="P167" s="87"/>
      <c r="Q167" s="1"/>
      <c r="R167" s="1"/>
      <c r="S167" s="1"/>
      <c r="T167" s="1"/>
      <c r="U167" s="1"/>
      <c r="V167" s="1"/>
      <c r="W167" s="1"/>
      <c r="X167" s="1"/>
      <c r="Y167" s="1"/>
      <c r="Z167" s="1"/>
    </row>
    <row r="168" ht="117.0" customHeight="1">
      <c r="A168" s="107"/>
      <c r="B168" s="44"/>
      <c r="C168" s="108" t="s">
        <v>620</v>
      </c>
      <c r="D168" s="116" t="s">
        <v>203</v>
      </c>
      <c r="E168" s="116" t="s">
        <v>221</v>
      </c>
      <c r="F168" s="117">
        <v>44927.0</v>
      </c>
      <c r="G168" s="117">
        <v>45291.0</v>
      </c>
      <c r="H168" s="111" t="s">
        <v>621</v>
      </c>
      <c r="I168" s="111" t="s">
        <v>622</v>
      </c>
      <c r="J168" s="87"/>
      <c r="K168" s="87"/>
      <c r="L168" s="87"/>
      <c r="M168" s="87"/>
      <c r="N168" s="87"/>
      <c r="O168" s="87"/>
      <c r="P168" s="87"/>
      <c r="Q168" s="1"/>
      <c r="R168" s="1"/>
      <c r="S168" s="1"/>
      <c r="T168" s="1"/>
      <c r="U168" s="1"/>
      <c r="V168" s="1"/>
      <c r="W168" s="1"/>
      <c r="X168" s="1"/>
      <c r="Y168" s="1"/>
      <c r="Z168" s="1"/>
    </row>
    <row r="169">
      <c r="A169" s="107"/>
      <c r="B169" s="44"/>
      <c r="C169" s="78" t="s">
        <v>623</v>
      </c>
      <c r="D169" s="118" t="s">
        <v>624</v>
      </c>
      <c r="E169" s="118" t="s">
        <v>189</v>
      </c>
      <c r="F169" s="119">
        <v>44927.0</v>
      </c>
      <c r="G169" s="119">
        <v>45291.0</v>
      </c>
      <c r="H169" s="111" t="s">
        <v>625</v>
      </c>
      <c r="I169" s="111" t="s">
        <v>626</v>
      </c>
      <c r="J169" s="87"/>
      <c r="K169" s="87"/>
      <c r="L169" s="87"/>
      <c r="M169" s="87"/>
      <c r="N169" s="87"/>
      <c r="O169" s="87"/>
      <c r="P169" s="87"/>
      <c r="Q169" s="1"/>
      <c r="R169" s="1"/>
      <c r="S169" s="1"/>
      <c r="T169" s="1"/>
      <c r="U169" s="1"/>
      <c r="V169" s="1"/>
      <c r="W169" s="1"/>
      <c r="X169" s="1"/>
      <c r="Y169" s="1"/>
      <c r="Z169" s="1"/>
    </row>
    <row r="170" ht="36.0" customHeight="1">
      <c r="A170" s="107"/>
      <c r="B170" s="44"/>
      <c r="C170" s="73" t="s">
        <v>227</v>
      </c>
      <c r="D170" s="17"/>
      <c r="E170" s="17"/>
      <c r="F170" s="17"/>
      <c r="G170" s="18"/>
      <c r="H170" s="82" t="s">
        <v>256</v>
      </c>
      <c r="I170" s="17"/>
      <c r="J170" s="17"/>
      <c r="K170" s="17"/>
      <c r="L170" s="17"/>
      <c r="M170" s="17"/>
      <c r="N170" s="17"/>
      <c r="O170" s="17"/>
      <c r="P170" s="18"/>
      <c r="Q170" s="1"/>
      <c r="R170" s="1"/>
      <c r="S170" s="1"/>
      <c r="T170" s="1"/>
      <c r="U170" s="1"/>
      <c r="V170" s="1"/>
      <c r="W170" s="1"/>
      <c r="X170" s="1"/>
      <c r="Y170" s="1"/>
      <c r="Z170" s="1"/>
    </row>
    <row r="171" ht="12.0" customHeight="1">
      <c r="A171" s="107"/>
      <c r="B171" s="44"/>
      <c r="C171" s="74" t="s">
        <v>257</v>
      </c>
      <c r="D171" s="74" t="s">
        <v>258</v>
      </c>
      <c r="E171" s="74" t="s">
        <v>259</v>
      </c>
      <c r="F171" s="75" t="s">
        <v>260</v>
      </c>
      <c r="G171" s="75" t="s">
        <v>261</v>
      </c>
      <c r="H171" s="76" t="s">
        <v>262</v>
      </c>
      <c r="I171" s="77" t="s">
        <v>263</v>
      </c>
      <c r="J171" s="76" t="s">
        <v>264</v>
      </c>
      <c r="K171" s="77" t="s">
        <v>265</v>
      </c>
      <c r="L171" s="76" t="s">
        <v>266</v>
      </c>
      <c r="M171" s="77" t="s">
        <v>267</v>
      </c>
      <c r="N171" s="76" t="s">
        <v>268</v>
      </c>
      <c r="O171" s="77" t="s">
        <v>269</v>
      </c>
      <c r="P171" s="76" t="s">
        <v>270</v>
      </c>
      <c r="Q171" s="1"/>
      <c r="R171" s="1"/>
      <c r="S171" s="1"/>
      <c r="T171" s="1"/>
      <c r="U171" s="1"/>
      <c r="V171" s="1"/>
      <c r="W171" s="1"/>
      <c r="X171" s="1"/>
      <c r="Y171" s="1"/>
      <c r="Z171" s="1"/>
    </row>
    <row r="172" ht="12.0" customHeight="1">
      <c r="A172" s="107"/>
      <c r="B172" s="44"/>
      <c r="C172" s="78" t="s">
        <v>627</v>
      </c>
      <c r="D172" s="32" t="s">
        <v>75</v>
      </c>
      <c r="E172" s="32" t="s">
        <v>628</v>
      </c>
      <c r="F172" s="84">
        <v>44927.0</v>
      </c>
      <c r="G172" s="84">
        <v>45107.0</v>
      </c>
      <c r="H172" s="80" t="s">
        <v>629</v>
      </c>
      <c r="I172" s="80" t="s">
        <v>630</v>
      </c>
      <c r="J172" s="87"/>
      <c r="K172" s="87"/>
      <c r="L172" s="87"/>
      <c r="M172" s="87"/>
      <c r="N172" s="87"/>
      <c r="O172" s="87"/>
      <c r="P172" s="87"/>
      <c r="Q172" s="1"/>
      <c r="R172" s="1"/>
      <c r="S172" s="1"/>
      <c r="T172" s="1"/>
      <c r="U172" s="1"/>
      <c r="V172" s="1"/>
      <c r="W172" s="1"/>
      <c r="X172" s="1"/>
      <c r="Y172" s="1"/>
      <c r="Z172" s="1"/>
    </row>
    <row r="173" ht="12.0" customHeight="1">
      <c r="A173" s="107"/>
      <c r="B173" s="44"/>
      <c r="C173" s="78" t="s">
        <v>631</v>
      </c>
      <c r="D173" s="32" t="s">
        <v>75</v>
      </c>
      <c r="E173" s="32" t="s">
        <v>628</v>
      </c>
      <c r="F173" s="84">
        <v>45108.0</v>
      </c>
      <c r="G173" s="84">
        <v>45291.0</v>
      </c>
      <c r="H173" s="80" t="s">
        <v>632</v>
      </c>
      <c r="I173" s="80" t="s">
        <v>633</v>
      </c>
      <c r="J173" s="87"/>
      <c r="K173" s="87"/>
      <c r="L173" s="87"/>
      <c r="M173" s="87"/>
      <c r="N173" s="87"/>
      <c r="O173" s="87"/>
      <c r="P173" s="87"/>
      <c r="Q173" s="1"/>
      <c r="R173" s="1"/>
      <c r="S173" s="1"/>
      <c r="T173" s="1"/>
      <c r="U173" s="1"/>
      <c r="V173" s="1"/>
      <c r="W173" s="1"/>
      <c r="X173" s="1"/>
      <c r="Y173" s="1"/>
      <c r="Z173" s="1"/>
    </row>
    <row r="174" ht="25.5" customHeight="1">
      <c r="A174" s="107"/>
      <c r="B174" s="44"/>
      <c r="C174" s="73" t="s">
        <v>634</v>
      </c>
      <c r="D174" s="17"/>
      <c r="E174" s="17"/>
      <c r="F174" s="17"/>
      <c r="G174" s="18"/>
      <c r="H174" s="82" t="s">
        <v>256</v>
      </c>
      <c r="I174" s="17"/>
      <c r="J174" s="17"/>
      <c r="K174" s="17"/>
      <c r="L174" s="17"/>
      <c r="M174" s="17"/>
      <c r="N174" s="17"/>
      <c r="O174" s="17"/>
      <c r="P174" s="18"/>
      <c r="Q174" s="1"/>
      <c r="R174" s="1"/>
      <c r="S174" s="1"/>
      <c r="T174" s="1"/>
      <c r="U174" s="1"/>
      <c r="V174" s="1"/>
      <c r="W174" s="1"/>
      <c r="X174" s="1"/>
      <c r="Y174" s="1"/>
      <c r="Z174" s="1"/>
    </row>
    <row r="175" ht="12.0" customHeight="1">
      <c r="A175" s="107"/>
      <c r="B175" s="44"/>
      <c r="C175" s="74" t="s">
        <v>257</v>
      </c>
      <c r="D175" s="74" t="s">
        <v>258</v>
      </c>
      <c r="E175" s="74" t="s">
        <v>259</v>
      </c>
      <c r="F175" s="75" t="s">
        <v>260</v>
      </c>
      <c r="G175" s="75" t="s">
        <v>261</v>
      </c>
      <c r="H175" s="76" t="s">
        <v>262</v>
      </c>
      <c r="I175" s="77" t="s">
        <v>263</v>
      </c>
      <c r="J175" s="76" t="s">
        <v>264</v>
      </c>
      <c r="K175" s="77" t="s">
        <v>265</v>
      </c>
      <c r="L175" s="76" t="s">
        <v>266</v>
      </c>
      <c r="M175" s="77" t="s">
        <v>267</v>
      </c>
      <c r="N175" s="76" t="s">
        <v>268</v>
      </c>
      <c r="O175" s="77" t="s">
        <v>269</v>
      </c>
      <c r="P175" s="76" t="s">
        <v>270</v>
      </c>
      <c r="Q175" s="1"/>
      <c r="R175" s="1"/>
      <c r="S175" s="1"/>
      <c r="T175" s="1"/>
      <c r="U175" s="1"/>
      <c r="V175" s="1"/>
      <c r="W175" s="1"/>
      <c r="X175" s="1"/>
      <c r="Y175" s="1"/>
      <c r="Z175" s="1"/>
    </row>
    <row r="176" ht="12.0" customHeight="1">
      <c r="A176" s="107"/>
      <c r="B176" s="44"/>
      <c r="C176" s="78" t="s">
        <v>635</v>
      </c>
      <c r="D176" s="32" t="s">
        <v>235</v>
      </c>
      <c r="E176" s="32" t="s">
        <v>636</v>
      </c>
      <c r="F176" s="84">
        <v>44928.0</v>
      </c>
      <c r="G176" s="84">
        <v>45291.0</v>
      </c>
      <c r="H176" s="80" t="s">
        <v>637</v>
      </c>
      <c r="I176" s="88" t="s">
        <v>239</v>
      </c>
      <c r="J176" s="87"/>
      <c r="K176" s="87"/>
      <c r="L176" s="87"/>
      <c r="M176" s="87"/>
      <c r="N176" s="87"/>
      <c r="O176" s="87"/>
      <c r="P176" s="87"/>
      <c r="Q176" s="1"/>
      <c r="R176" s="1"/>
      <c r="S176" s="1"/>
      <c r="T176" s="1"/>
      <c r="U176" s="1"/>
      <c r="V176" s="1"/>
      <c r="W176" s="1"/>
      <c r="X176" s="1"/>
      <c r="Y176" s="1"/>
      <c r="Z176" s="1"/>
    </row>
    <row r="177" ht="12.0" customHeight="1">
      <c r="A177" s="107"/>
      <c r="B177" s="44"/>
      <c r="C177" s="78" t="s">
        <v>638</v>
      </c>
      <c r="D177" s="32" t="s">
        <v>235</v>
      </c>
      <c r="E177" s="32" t="s">
        <v>636</v>
      </c>
      <c r="F177" s="84">
        <v>44928.0</v>
      </c>
      <c r="G177" s="84">
        <v>45291.0</v>
      </c>
      <c r="H177" s="105" t="s">
        <v>639</v>
      </c>
      <c r="I177" s="44"/>
      <c r="J177" s="120"/>
      <c r="K177" s="87"/>
      <c r="L177" s="87"/>
      <c r="M177" s="87"/>
      <c r="N177" s="87"/>
      <c r="O177" s="87"/>
      <c r="P177" s="87"/>
      <c r="Q177" s="1"/>
      <c r="R177" s="1"/>
      <c r="S177" s="1"/>
      <c r="T177" s="1"/>
      <c r="U177" s="1"/>
      <c r="V177" s="1"/>
      <c r="W177" s="1"/>
      <c r="X177" s="1"/>
      <c r="Y177" s="1"/>
      <c r="Z177" s="1"/>
    </row>
    <row r="178" ht="12.0" customHeight="1">
      <c r="A178" s="107"/>
      <c r="B178" s="44"/>
      <c r="C178" s="78" t="s">
        <v>640</v>
      </c>
      <c r="D178" s="32" t="s">
        <v>235</v>
      </c>
      <c r="E178" s="32" t="s">
        <v>636</v>
      </c>
      <c r="F178" s="84">
        <v>44928.0</v>
      </c>
      <c r="G178" s="84">
        <v>45291.0</v>
      </c>
      <c r="H178" s="105" t="s">
        <v>641</v>
      </c>
      <c r="I178" s="44"/>
      <c r="J178" s="121"/>
      <c r="K178" s="121"/>
      <c r="L178" s="121"/>
      <c r="M178" s="121"/>
      <c r="N178" s="121"/>
      <c r="O178" s="121"/>
      <c r="P178" s="121"/>
      <c r="Q178" s="1"/>
      <c r="R178" s="1"/>
      <c r="S178" s="1"/>
      <c r="T178" s="1"/>
      <c r="U178" s="1"/>
      <c r="V178" s="1"/>
      <c r="W178" s="1"/>
      <c r="X178" s="1"/>
      <c r="Y178" s="1"/>
      <c r="Z178" s="1"/>
    </row>
    <row r="179" ht="60.0" customHeight="1">
      <c r="A179" s="122"/>
      <c r="B179" s="51"/>
      <c r="C179" s="78" t="s">
        <v>642</v>
      </c>
      <c r="D179" s="32" t="s">
        <v>235</v>
      </c>
      <c r="E179" s="32" t="s">
        <v>636</v>
      </c>
      <c r="F179" s="84">
        <v>45079.0</v>
      </c>
      <c r="G179" s="84">
        <v>45287.0</v>
      </c>
      <c r="H179" s="105" t="s">
        <v>643</v>
      </c>
      <c r="I179" s="51"/>
      <c r="J179" s="121"/>
      <c r="K179" s="121"/>
      <c r="L179" s="121"/>
      <c r="M179" s="121"/>
      <c r="N179" s="121"/>
      <c r="O179" s="121"/>
      <c r="P179" s="121"/>
      <c r="Q179" s="1"/>
      <c r="R179" s="1"/>
      <c r="S179" s="1"/>
      <c r="T179" s="1"/>
      <c r="U179" s="1"/>
      <c r="V179" s="1"/>
      <c r="W179" s="1"/>
      <c r="X179" s="1"/>
      <c r="Y179" s="1"/>
      <c r="Z179" s="1"/>
    </row>
    <row r="180" ht="12.0" customHeight="1">
      <c r="A180" s="23" t="s">
        <v>10</v>
      </c>
      <c r="B180" s="23" t="s">
        <v>11</v>
      </c>
      <c r="C180" s="69" t="s">
        <v>255</v>
      </c>
      <c r="D180" s="17"/>
      <c r="E180" s="17"/>
      <c r="F180" s="17"/>
      <c r="G180" s="18"/>
      <c r="H180" s="95" t="s">
        <v>256</v>
      </c>
      <c r="I180" s="6"/>
      <c r="J180" s="6"/>
      <c r="K180" s="6"/>
      <c r="L180" s="6"/>
      <c r="M180" s="6"/>
      <c r="N180" s="6"/>
      <c r="O180" s="6"/>
      <c r="P180" s="7"/>
      <c r="Q180" s="96"/>
      <c r="R180" s="1"/>
      <c r="S180" s="1"/>
      <c r="T180" s="1"/>
      <c r="U180" s="1"/>
      <c r="V180" s="1"/>
      <c r="W180" s="1"/>
      <c r="X180" s="1"/>
      <c r="Y180" s="1"/>
      <c r="Z180" s="1"/>
    </row>
    <row r="181" ht="31.5" customHeight="1">
      <c r="A181" s="97" t="s">
        <v>240</v>
      </c>
      <c r="B181" s="72" t="s">
        <v>241</v>
      </c>
      <c r="C181" s="73" t="s">
        <v>242</v>
      </c>
      <c r="D181" s="17"/>
      <c r="E181" s="17"/>
      <c r="F181" s="17"/>
      <c r="G181" s="18"/>
      <c r="H181" s="10"/>
      <c r="I181" s="11"/>
      <c r="J181" s="11"/>
      <c r="K181" s="11"/>
      <c r="L181" s="11"/>
      <c r="M181" s="11"/>
      <c r="N181" s="11"/>
      <c r="O181" s="11"/>
      <c r="P181" s="12"/>
      <c r="Q181" s="1"/>
      <c r="R181" s="1"/>
      <c r="S181" s="1"/>
      <c r="T181" s="1"/>
      <c r="U181" s="1"/>
      <c r="V181" s="1"/>
      <c r="W181" s="1"/>
      <c r="X181" s="1"/>
      <c r="Y181" s="1"/>
      <c r="Z181" s="1"/>
    </row>
    <row r="182" ht="12.0" customHeight="1">
      <c r="A182" s="44"/>
      <c r="B182" s="44"/>
      <c r="C182" s="74" t="s">
        <v>257</v>
      </c>
      <c r="D182" s="74" t="s">
        <v>258</v>
      </c>
      <c r="E182" s="74" t="s">
        <v>259</v>
      </c>
      <c r="F182" s="75" t="s">
        <v>260</v>
      </c>
      <c r="G182" s="75" t="s">
        <v>261</v>
      </c>
      <c r="H182" s="76" t="s">
        <v>262</v>
      </c>
      <c r="I182" s="77" t="s">
        <v>263</v>
      </c>
      <c r="J182" s="76" t="s">
        <v>264</v>
      </c>
      <c r="K182" s="77" t="s">
        <v>265</v>
      </c>
      <c r="L182" s="76" t="s">
        <v>266</v>
      </c>
      <c r="M182" s="77" t="s">
        <v>267</v>
      </c>
      <c r="N182" s="76" t="s">
        <v>268</v>
      </c>
      <c r="O182" s="77" t="s">
        <v>269</v>
      </c>
      <c r="P182" s="76" t="s">
        <v>270</v>
      </c>
      <c r="Q182" s="1"/>
      <c r="R182" s="1"/>
      <c r="S182" s="1"/>
      <c r="T182" s="1"/>
      <c r="U182" s="1"/>
      <c r="V182" s="1"/>
      <c r="W182" s="1"/>
      <c r="X182" s="1"/>
      <c r="Y182" s="1"/>
      <c r="Z182" s="1"/>
    </row>
    <row r="183" ht="12.0" customHeight="1">
      <c r="A183" s="44"/>
      <c r="B183" s="44"/>
      <c r="C183" s="78" t="s">
        <v>644</v>
      </c>
      <c r="D183" s="32" t="s">
        <v>244</v>
      </c>
      <c r="E183" s="32" t="s">
        <v>645</v>
      </c>
      <c r="F183" s="84">
        <v>44927.0</v>
      </c>
      <c r="G183" s="84">
        <v>44957.0</v>
      </c>
      <c r="H183" s="80" t="s">
        <v>646</v>
      </c>
      <c r="I183" s="80" t="s">
        <v>647</v>
      </c>
      <c r="J183" s="87"/>
      <c r="K183" s="87"/>
      <c r="L183" s="87"/>
      <c r="M183" s="87"/>
      <c r="N183" s="87"/>
      <c r="O183" s="87"/>
      <c r="P183" s="87"/>
      <c r="Q183" s="1"/>
      <c r="R183" s="1"/>
      <c r="S183" s="1"/>
      <c r="T183" s="1"/>
      <c r="U183" s="1"/>
      <c r="V183" s="1"/>
      <c r="W183" s="1"/>
      <c r="X183" s="1"/>
      <c r="Y183" s="1"/>
      <c r="Z183" s="1"/>
    </row>
    <row r="184" ht="12.0" customHeight="1">
      <c r="A184" s="44"/>
      <c r="B184" s="44"/>
      <c r="C184" s="78" t="s">
        <v>648</v>
      </c>
      <c r="D184" s="32" t="s">
        <v>244</v>
      </c>
      <c r="E184" s="32" t="s">
        <v>645</v>
      </c>
      <c r="F184" s="84">
        <v>44958.0</v>
      </c>
      <c r="G184" s="84">
        <v>45291.0</v>
      </c>
      <c r="H184" s="80" t="s">
        <v>649</v>
      </c>
      <c r="I184" s="80" t="s">
        <v>650</v>
      </c>
      <c r="J184" s="87"/>
      <c r="K184" s="87"/>
      <c r="L184" s="87"/>
      <c r="M184" s="87"/>
      <c r="N184" s="87"/>
      <c r="O184" s="87"/>
      <c r="P184" s="87"/>
      <c r="Q184" s="1"/>
      <c r="R184" s="1"/>
      <c r="S184" s="1"/>
      <c r="T184" s="1"/>
      <c r="U184" s="1"/>
      <c r="V184" s="1"/>
      <c r="W184" s="1"/>
      <c r="X184" s="1"/>
      <c r="Y184" s="1"/>
      <c r="Z184" s="1"/>
    </row>
    <row r="185" ht="12.0" customHeight="1">
      <c r="A185" s="44"/>
      <c r="B185" s="44"/>
      <c r="C185" s="78" t="s">
        <v>651</v>
      </c>
      <c r="D185" s="32" t="s">
        <v>244</v>
      </c>
      <c r="E185" s="32" t="s">
        <v>645</v>
      </c>
      <c r="F185" s="84">
        <v>45017.0</v>
      </c>
      <c r="G185" s="84">
        <v>45291.0</v>
      </c>
      <c r="H185" s="80" t="s">
        <v>652</v>
      </c>
      <c r="I185" s="80" t="s">
        <v>653</v>
      </c>
      <c r="J185" s="87"/>
      <c r="K185" s="87"/>
      <c r="L185" s="87"/>
      <c r="M185" s="87"/>
      <c r="N185" s="87"/>
      <c r="O185" s="87"/>
      <c r="P185" s="87"/>
      <c r="Q185" s="1"/>
      <c r="R185" s="1"/>
      <c r="S185" s="1"/>
      <c r="T185" s="1"/>
      <c r="U185" s="1"/>
      <c r="V185" s="1"/>
      <c r="W185" s="1"/>
      <c r="X185" s="1"/>
      <c r="Y185" s="1"/>
      <c r="Z185" s="1"/>
    </row>
    <row r="186" ht="12.0" customHeight="1">
      <c r="A186" s="44"/>
      <c r="B186" s="44"/>
      <c r="C186" s="78" t="s">
        <v>654</v>
      </c>
      <c r="D186" s="32" t="s">
        <v>655</v>
      </c>
      <c r="E186" s="32" t="s">
        <v>656</v>
      </c>
      <c r="F186" s="79">
        <v>44927.0</v>
      </c>
      <c r="G186" s="84">
        <v>45291.0</v>
      </c>
      <c r="H186" s="85" t="s">
        <v>657</v>
      </c>
      <c r="I186" s="101" t="s">
        <v>658</v>
      </c>
      <c r="J186" s="87"/>
      <c r="K186" s="87"/>
      <c r="L186" s="87"/>
      <c r="M186" s="87"/>
      <c r="N186" s="87"/>
      <c r="O186" s="87"/>
      <c r="P186" s="87"/>
      <c r="Q186" s="1"/>
      <c r="R186" s="1"/>
      <c r="S186" s="1"/>
      <c r="T186" s="1"/>
      <c r="U186" s="1"/>
      <c r="V186" s="1"/>
      <c r="W186" s="1"/>
      <c r="X186" s="1"/>
      <c r="Y186" s="1"/>
      <c r="Z186" s="1"/>
    </row>
    <row r="187" ht="12.0" customHeight="1">
      <c r="A187" s="44"/>
      <c r="B187" s="44"/>
      <c r="C187" s="78" t="s">
        <v>659</v>
      </c>
      <c r="D187" s="32" t="s">
        <v>244</v>
      </c>
      <c r="E187" s="32" t="s">
        <v>660</v>
      </c>
      <c r="F187" s="84">
        <v>44927.0</v>
      </c>
      <c r="G187" s="84">
        <v>45016.0</v>
      </c>
      <c r="H187" s="85" t="s">
        <v>661</v>
      </c>
      <c r="I187" s="80" t="s">
        <v>662</v>
      </c>
      <c r="J187" s="87"/>
      <c r="K187" s="87"/>
      <c r="L187" s="87"/>
      <c r="M187" s="87"/>
      <c r="N187" s="87"/>
      <c r="O187" s="87"/>
      <c r="P187" s="87"/>
      <c r="Q187" s="1"/>
      <c r="R187" s="1"/>
      <c r="S187" s="1"/>
      <c r="T187" s="1"/>
      <c r="U187" s="1"/>
      <c r="V187" s="1"/>
      <c r="W187" s="1"/>
      <c r="X187" s="1"/>
      <c r="Y187" s="1"/>
      <c r="Z187" s="1"/>
    </row>
    <row r="188" ht="12.0" customHeight="1">
      <c r="A188" s="44"/>
      <c r="B188" s="44"/>
      <c r="C188" s="78" t="s">
        <v>663</v>
      </c>
      <c r="D188" s="32" t="s">
        <v>244</v>
      </c>
      <c r="E188" s="32" t="s">
        <v>664</v>
      </c>
      <c r="F188" s="84">
        <v>44928.0</v>
      </c>
      <c r="G188" s="84">
        <v>45291.0</v>
      </c>
      <c r="H188" s="85" t="s">
        <v>661</v>
      </c>
      <c r="I188" s="80" t="s">
        <v>665</v>
      </c>
      <c r="J188" s="87"/>
      <c r="K188" s="87"/>
      <c r="L188" s="87"/>
      <c r="M188" s="87"/>
      <c r="N188" s="87"/>
      <c r="O188" s="87"/>
      <c r="P188" s="87"/>
      <c r="Q188" s="1"/>
      <c r="R188" s="1"/>
      <c r="S188" s="1"/>
      <c r="T188" s="1"/>
      <c r="U188" s="1"/>
      <c r="V188" s="1"/>
      <c r="W188" s="1"/>
      <c r="X188" s="1"/>
      <c r="Y188" s="1"/>
      <c r="Z188" s="1"/>
    </row>
    <row r="189" ht="12.0" customHeight="1">
      <c r="A189" s="44"/>
      <c r="B189" s="44"/>
      <c r="C189" s="78" t="s">
        <v>666</v>
      </c>
      <c r="D189" s="32" t="s">
        <v>667</v>
      </c>
      <c r="E189" s="32"/>
      <c r="F189" s="84">
        <v>44958.0</v>
      </c>
      <c r="G189" s="84">
        <v>45291.0</v>
      </c>
      <c r="H189" s="80" t="s">
        <v>668</v>
      </c>
      <c r="I189" s="101" t="s">
        <v>669</v>
      </c>
      <c r="J189" s="87"/>
      <c r="K189" s="87"/>
      <c r="L189" s="87"/>
      <c r="M189" s="87"/>
      <c r="N189" s="87"/>
      <c r="O189" s="87"/>
      <c r="P189" s="87"/>
      <c r="Q189" s="1"/>
      <c r="R189" s="1"/>
      <c r="S189" s="1"/>
      <c r="T189" s="1"/>
      <c r="U189" s="1"/>
      <c r="V189" s="1"/>
      <c r="W189" s="1"/>
      <c r="X189" s="1"/>
      <c r="Y189" s="1"/>
      <c r="Z189" s="1"/>
    </row>
    <row r="190" ht="32.25" customHeight="1">
      <c r="A190" s="44"/>
      <c r="B190" s="44"/>
      <c r="C190" s="73" t="s">
        <v>249</v>
      </c>
      <c r="D190" s="17"/>
      <c r="E190" s="17"/>
      <c r="F190" s="17"/>
      <c r="G190" s="18"/>
      <c r="H190" s="82" t="s">
        <v>256</v>
      </c>
      <c r="I190" s="17"/>
      <c r="J190" s="17"/>
      <c r="K190" s="17"/>
      <c r="L190" s="17"/>
      <c r="M190" s="17"/>
      <c r="N190" s="17"/>
      <c r="O190" s="17"/>
      <c r="P190" s="18"/>
      <c r="Q190" s="1"/>
      <c r="R190" s="1"/>
      <c r="S190" s="1"/>
      <c r="T190" s="1"/>
      <c r="U190" s="1"/>
      <c r="V190" s="1"/>
      <c r="W190" s="1"/>
      <c r="X190" s="1"/>
      <c r="Y190" s="1"/>
      <c r="Z190" s="1"/>
    </row>
    <row r="191" ht="12.0" customHeight="1">
      <c r="A191" s="44"/>
      <c r="B191" s="44"/>
      <c r="C191" s="74" t="s">
        <v>257</v>
      </c>
      <c r="D191" s="74" t="s">
        <v>258</v>
      </c>
      <c r="E191" s="74" t="s">
        <v>259</v>
      </c>
      <c r="F191" s="75" t="s">
        <v>260</v>
      </c>
      <c r="G191" s="75" t="s">
        <v>261</v>
      </c>
      <c r="H191" s="76" t="s">
        <v>262</v>
      </c>
      <c r="I191" s="77" t="s">
        <v>263</v>
      </c>
      <c r="J191" s="76" t="s">
        <v>264</v>
      </c>
      <c r="K191" s="77" t="s">
        <v>265</v>
      </c>
      <c r="L191" s="76" t="s">
        <v>266</v>
      </c>
      <c r="M191" s="77" t="s">
        <v>267</v>
      </c>
      <c r="N191" s="76" t="s">
        <v>268</v>
      </c>
      <c r="O191" s="77" t="s">
        <v>269</v>
      </c>
      <c r="P191" s="76" t="s">
        <v>270</v>
      </c>
      <c r="Q191" s="1"/>
      <c r="R191" s="1"/>
      <c r="S191" s="1"/>
      <c r="T191" s="1"/>
      <c r="U191" s="1"/>
      <c r="V191" s="1"/>
      <c r="W191" s="1"/>
      <c r="X191" s="1"/>
      <c r="Y191" s="1"/>
      <c r="Z191" s="1"/>
    </row>
    <row r="192" ht="87.75" customHeight="1">
      <c r="A192" s="44"/>
      <c r="B192" s="44"/>
      <c r="C192" s="78" t="s">
        <v>670</v>
      </c>
      <c r="D192" s="32" t="s">
        <v>244</v>
      </c>
      <c r="E192" s="32" t="s">
        <v>671</v>
      </c>
      <c r="F192" s="84">
        <v>44927.0</v>
      </c>
      <c r="G192" s="84">
        <v>44985.0</v>
      </c>
      <c r="H192" s="80" t="s">
        <v>672</v>
      </c>
      <c r="I192" s="123" t="s">
        <v>673</v>
      </c>
      <c r="J192" s="87"/>
      <c r="K192" s="87"/>
      <c r="L192" s="87"/>
      <c r="M192" s="87"/>
      <c r="N192" s="87"/>
      <c r="O192" s="87"/>
      <c r="P192" s="87"/>
      <c r="Q192" s="1"/>
      <c r="R192" s="1"/>
      <c r="S192" s="1"/>
      <c r="T192" s="1"/>
      <c r="U192" s="1"/>
      <c r="V192" s="1"/>
      <c r="W192" s="1"/>
      <c r="X192" s="1"/>
      <c r="Y192" s="1"/>
      <c r="Z192" s="1"/>
    </row>
    <row r="193" ht="66.75" customHeight="1">
      <c r="A193" s="44"/>
      <c r="B193" s="44"/>
      <c r="C193" s="78" t="s">
        <v>674</v>
      </c>
      <c r="D193" s="32" t="s">
        <v>244</v>
      </c>
      <c r="E193" s="32" t="s">
        <v>671</v>
      </c>
      <c r="F193" s="84">
        <v>44985.0</v>
      </c>
      <c r="G193" s="84">
        <v>45291.0</v>
      </c>
      <c r="H193" s="85" t="s">
        <v>675</v>
      </c>
      <c r="I193" s="44"/>
      <c r="J193" s="87"/>
      <c r="K193" s="87"/>
      <c r="L193" s="87"/>
      <c r="M193" s="87"/>
      <c r="N193" s="87"/>
      <c r="O193" s="87"/>
      <c r="P193" s="87"/>
      <c r="Q193" s="1"/>
      <c r="R193" s="1"/>
      <c r="S193" s="1"/>
      <c r="T193" s="1"/>
      <c r="U193" s="1"/>
      <c r="V193" s="1"/>
      <c r="W193" s="1"/>
      <c r="X193" s="1"/>
      <c r="Y193" s="1"/>
      <c r="Z193" s="1"/>
    </row>
    <row r="194" ht="84.75" customHeight="1">
      <c r="A194" s="44"/>
      <c r="B194" s="44"/>
      <c r="C194" s="78" t="s">
        <v>676</v>
      </c>
      <c r="D194" s="32" t="s">
        <v>244</v>
      </c>
      <c r="E194" s="32" t="s">
        <v>677</v>
      </c>
      <c r="F194" s="84">
        <v>44927.0</v>
      </c>
      <c r="G194" s="84">
        <v>44985.0</v>
      </c>
      <c r="H194" s="85" t="s">
        <v>678</v>
      </c>
      <c r="I194" s="44"/>
      <c r="J194" s="87"/>
      <c r="K194" s="87"/>
      <c r="L194" s="87"/>
      <c r="M194" s="87"/>
      <c r="N194" s="87"/>
      <c r="O194" s="87"/>
      <c r="P194" s="87"/>
      <c r="Q194" s="1"/>
      <c r="R194" s="1"/>
      <c r="S194" s="1"/>
      <c r="T194" s="1"/>
      <c r="U194" s="1"/>
      <c r="V194" s="1"/>
      <c r="W194" s="1"/>
      <c r="X194" s="1"/>
      <c r="Y194" s="1"/>
      <c r="Z194" s="1"/>
    </row>
    <row r="195" ht="99.0" customHeight="1">
      <c r="A195" s="51"/>
      <c r="B195" s="51"/>
      <c r="C195" s="78" t="s">
        <v>679</v>
      </c>
      <c r="D195" s="32" t="s">
        <v>244</v>
      </c>
      <c r="E195" s="32" t="s">
        <v>677</v>
      </c>
      <c r="F195" s="84">
        <v>44985.0</v>
      </c>
      <c r="G195" s="84">
        <v>45291.0</v>
      </c>
      <c r="H195" s="85" t="s">
        <v>675</v>
      </c>
      <c r="I195" s="51"/>
      <c r="J195" s="87"/>
      <c r="K195" s="87"/>
      <c r="L195" s="87"/>
      <c r="M195" s="87"/>
      <c r="N195" s="87"/>
      <c r="O195" s="87"/>
      <c r="P195" s="87"/>
      <c r="Q195" s="1"/>
      <c r="R195" s="1"/>
      <c r="S195" s="1"/>
      <c r="T195" s="1"/>
      <c r="U195" s="1"/>
      <c r="V195" s="1"/>
      <c r="W195" s="1"/>
      <c r="X195" s="1"/>
      <c r="Y195" s="1"/>
      <c r="Z195" s="1"/>
    </row>
    <row r="196" ht="12.0" customHeight="1">
      <c r="A196" s="1"/>
      <c r="B196" s="1"/>
      <c r="C196" s="3"/>
      <c r="D196" s="4"/>
      <c r="E196" s="124"/>
      <c r="F196" s="124"/>
      <c r="G196" s="124"/>
      <c r="H196" s="3"/>
      <c r="I196" s="3"/>
      <c r="J196" s="1"/>
      <c r="K196" s="1"/>
      <c r="L196" s="1"/>
      <c r="M196" s="1"/>
      <c r="N196" s="1"/>
      <c r="O196" s="1"/>
      <c r="P196" s="1"/>
      <c r="Q196" s="1"/>
      <c r="R196" s="1"/>
      <c r="S196" s="1"/>
      <c r="T196" s="1"/>
      <c r="U196" s="1"/>
      <c r="V196" s="1"/>
      <c r="W196" s="1"/>
      <c r="X196" s="1"/>
      <c r="Y196" s="1"/>
      <c r="Z196" s="1"/>
    </row>
    <row r="197" ht="12.0" customHeight="1">
      <c r="A197" s="1"/>
      <c r="B197" s="1"/>
      <c r="C197" s="3"/>
      <c r="D197" s="4"/>
      <c r="E197" s="124"/>
      <c r="F197" s="124"/>
      <c r="G197" s="124"/>
      <c r="H197" s="3"/>
      <c r="I197" s="3"/>
      <c r="J197" s="1"/>
      <c r="K197" s="1"/>
      <c r="L197" s="1"/>
      <c r="M197" s="1"/>
      <c r="N197" s="1"/>
      <c r="O197" s="1"/>
      <c r="P197" s="1"/>
      <c r="Q197" s="1"/>
      <c r="R197" s="1"/>
      <c r="S197" s="1"/>
      <c r="T197" s="1"/>
      <c r="U197" s="1"/>
      <c r="V197" s="1"/>
      <c r="W197" s="1"/>
      <c r="X197" s="1"/>
      <c r="Y197" s="1"/>
      <c r="Z197" s="1"/>
    </row>
    <row r="198" ht="12.0" customHeight="1">
      <c r="A198" s="1"/>
      <c r="B198" s="1"/>
      <c r="C198" s="3"/>
      <c r="D198" s="4"/>
      <c r="E198" s="124"/>
      <c r="F198" s="124"/>
      <c r="G198" s="124"/>
      <c r="H198" s="3"/>
      <c r="I198" s="3"/>
      <c r="J198" s="1"/>
      <c r="K198" s="1"/>
      <c r="L198" s="1"/>
      <c r="M198" s="1"/>
      <c r="N198" s="1"/>
      <c r="O198" s="1"/>
      <c r="P198" s="1"/>
      <c r="Q198" s="1"/>
      <c r="R198" s="1"/>
      <c r="S198" s="1"/>
      <c r="T198" s="1"/>
      <c r="U198" s="1"/>
      <c r="V198" s="1"/>
      <c r="W198" s="1"/>
      <c r="X198" s="1"/>
      <c r="Y198" s="1"/>
      <c r="Z198" s="1"/>
    </row>
    <row r="199" ht="12.0" customHeight="1">
      <c r="A199" s="1"/>
      <c r="B199" s="1"/>
      <c r="C199" s="3"/>
      <c r="D199" s="4"/>
      <c r="E199" s="124"/>
      <c r="F199" s="124"/>
      <c r="G199" s="124"/>
      <c r="H199" s="3"/>
      <c r="I199" s="3"/>
      <c r="J199" s="1"/>
      <c r="K199" s="1"/>
      <c r="L199" s="1"/>
      <c r="M199" s="1"/>
      <c r="N199" s="1"/>
      <c r="O199" s="1"/>
      <c r="P199" s="1"/>
      <c r="Q199" s="1"/>
      <c r="R199" s="1"/>
      <c r="S199" s="1"/>
      <c r="T199" s="1"/>
      <c r="U199" s="1"/>
      <c r="V199" s="1"/>
      <c r="W199" s="1"/>
      <c r="X199" s="1"/>
      <c r="Y199" s="1"/>
      <c r="Z199" s="1"/>
    </row>
    <row r="200" ht="12.0" customHeight="1">
      <c r="A200" s="1"/>
      <c r="B200" s="1"/>
      <c r="C200" s="3"/>
      <c r="D200" s="4"/>
      <c r="E200" s="124"/>
      <c r="F200" s="124"/>
      <c r="G200" s="124"/>
      <c r="H200" s="3"/>
      <c r="I200" s="3"/>
      <c r="J200" s="1"/>
      <c r="K200" s="1"/>
      <c r="L200" s="1"/>
      <c r="M200" s="1"/>
      <c r="N200" s="1"/>
      <c r="O200" s="1"/>
      <c r="P200" s="1"/>
      <c r="Q200" s="1"/>
      <c r="R200" s="1"/>
      <c r="S200" s="1"/>
      <c r="T200" s="1"/>
      <c r="U200" s="1"/>
      <c r="V200" s="1"/>
      <c r="W200" s="1"/>
      <c r="X200" s="1"/>
      <c r="Y200" s="1"/>
      <c r="Z200" s="1"/>
    </row>
    <row r="201" ht="12.0" customHeight="1">
      <c r="A201" s="1"/>
      <c r="B201" s="1"/>
      <c r="C201" s="3"/>
      <c r="D201" s="4"/>
      <c r="E201" s="124"/>
      <c r="F201" s="124"/>
      <c r="G201" s="124"/>
      <c r="H201" s="3"/>
      <c r="I201" s="3"/>
      <c r="J201" s="1"/>
      <c r="K201" s="1"/>
      <c r="L201" s="1"/>
      <c r="M201" s="1"/>
      <c r="N201" s="1"/>
      <c r="O201" s="1"/>
      <c r="P201" s="1"/>
      <c r="Q201" s="1"/>
      <c r="R201" s="1"/>
      <c r="S201" s="1"/>
      <c r="T201" s="1"/>
      <c r="U201" s="1"/>
      <c r="V201" s="1"/>
      <c r="W201" s="1"/>
      <c r="X201" s="1"/>
      <c r="Y201" s="1"/>
      <c r="Z201" s="1"/>
    </row>
    <row r="202" ht="12.0" customHeight="1">
      <c r="A202" s="1"/>
      <c r="B202" s="1"/>
      <c r="C202" s="3"/>
      <c r="D202" s="4"/>
      <c r="E202" s="124"/>
      <c r="F202" s="124"/>
      <c r="G202" s="124"/>
      <c r="H202" s="3"/>
      <c r="I202" s="3"/>
      <c r="J202" s="1"/>
      <c r="K202" s="1"/>
      <c r="L202" s="1"/>
      <c r="M202" s="1"/>
      <c r="N202" s="1"/>
      <c r="O202" s="1"/>
      <c r="P202" s="1"/>
      <c r="Q202" s="1"/>
      <c r="R202" s="1"/>
      <c r="S202" s="1"/>
      <c r="T202" s="1"/>
      <c r="U202" s="1"/>
      <c r="V202" s="1"/>
      <c r="W202" s="1"/>
      <c r="X202" s="1"/>
      <c r="Y202" s="1"/>
      <c r="Z202" s="1"/>
    </row>
    <row r="203" ht="12.0" customHeight="1">
      <c r="A203" s="1"/>
      <c r="B203" s="1"/>
      <c r="C203" s="3"/>
      <c r="D203" s="4"/>
      <c r="E203" s="124"/>
      <c r="F203" s="124"/>
      <c r="G203" s="124"/>
      <c r="H203" s="3"/>
      <c r="I203" s="3"/>
      <c r="J203" s="1"/>
      <c r="K203" s="1"/>
      <c r="L203" s="1"/>
      <c r="M203" s="1"/>
      <c r="N203" s="1"/>
      <c r="O203" s="1"/>
      <c r="P203" s="1"/>
      <c r="Q203" s="1"/>
      <c r="R203" s="1"/>
      <c r="S203" s="1"/>
      <c r="T203" s="1"/>
      <c r="U203" s="1"/>
      <c r="V203" s="1"/>
      <c r="W203" s="1"/>
      <c r="X203" s="1"/>
      <c r="Y203" s="1"/>
      <c r="Z203" s="1"/>
    </row>
    <row r="204" ht="12.0" customHeight="1">
      <c r="A204" s="1"/>
      <c r="B204" s="1"/>
      <c r="C204" s="3"/>
      <c r="D204" s="4"/>
      <c r="E204" s="124"/>
      <c r="F204" s="124"/>
      <c r="G204" s="124"/>
      <c r="H204" s="3"/>
      <c r="I204" s="3"/>
      <c r="J204" s="1"/>
      <c r="K204" s="1"/>
      <c r="L204" s="1"/>
      <c r="M204" s="1"/>
      <c r="N204" s="1"/>
      <c r="O204" s="1"/>
      <c r="P204" s="1"/>
      <c r="Q204" s="1"/>
      <c r="R204" s="1"/>
      <c r="S204" s="1"/>
      <c r="T204" s="1"/>
      <c r="U204" s="1"/>
      <c r="V204" s="1"/>
      <c r="W204" s="1"/>
      <c r="X204" s="1"/>
      <c r="Y204" s="1"/>
      <c r="Z204" s="1"/>
    </row>
    <row r="205" ht="12.0" customHeight="1">
      <c r="A205" s="1"/>
      <c r="B205" s="1"/>
      <c r="C205" s="3"/>
      <c r="D205" s="4"/>
      <c r="E205" s="124"/>
      <c r="F205" s="124"/>
      <c r="G205" s="124"/>
      <c r="H205" s="3"/>
      <c r="I205" s="3"/>
      <c r="J205" s="1"/>
      <c r="K205" s="1"/>
      <c r="L205" s="1"/>
      <c r="M205" s="1"/>
      <c r="N205" s="1"/>
      <c r="O205" s="1"/>
      <c r="P205" s="1"/>
      <c r="Q205" s="1"/>
      <c r="R205" s="1"/>
      <c r="S205" s="1"/>
      <c r="T205" s="1"/>
      <c r="U205" s="1"/>
      <c r="V205" s="1"/>
      <c r="W205" s="1"/>
      <c r="X205" s="1"/>
      <c r="Y205" s="1"/>
      <c r="Z205" s="1"/>
    </row>
    <row r="206" ht="12.0" customHeight="1">
      <c r="A206" s="1"/>
      <c r="B206" s="1"/>
      <c r="C206" s="3"/>
      <c r="D206" s="4"/>
      <c r="E206" s="124"/>
      <c r="F206" s="124"/>
      <c r="G206" s="124"/>
      <c r="H206" s="3"/>
      <c r="I206" s="3"/>
      <c r="J206" s="1"/>
      <c r="K206" s="1"/>
      <c r="L206" s="1"/>
      <c r="M206" s="1"/>
      <c r="N206" s="1"/>
      <c r="O206" s="1"/>
      <c r="P206" s="1"/>
      <c r="Q206" s="1"/>
      <c r="R206" s="1"/>
      <c r="S206" s="1"/>
      <c r="T206" s="1"/>
      <c r="U206" s="1"/>
      <c r="V206" s="1"/>
      <c r="W206" s="1"/>
      <c r="X206" s="1"/>
      <c r="Y206" s="1"/>
      <c r="Z206" s="1"/>
    </row>
    <row r="207" ht="12.0" customHeight="1">
      <c r="A207" s="1"/>
      <c r="B207" s="1"/>
      <c r="C207" s="3"/>
      <c r="D207" s="4"/>
      <c r="E207" s="124"/>
      <c r="F207" s="124"/>
      <c r="G207" s="124"/>
      <c r="H207" s="3"/>
      <c r="I207" s="3"/>
      <c r="J207" s="1"/>
      <c r="K207" s="1"/>
      <c r="L207" s="1"/>
      <c r="M207" s="1"/>
      <c r="N207" s="1"/>
      <c r="O207" s="1"/>
      <c r="P207" s="1"/>
      <c r="Q207" s="1"/>
      <c r="R207" s="1"/>
      <c r="S207" s="1"/>
      <c r="T207" s="1"/>
      <c r="U207" s="1"/>
      <c r="V207" s="1"/>
      <c r="W207" s="1"/>
      <c r="X207" s="1"/>
      <c r="Y207" s="1"/>
      <c r="Z207" s="1"/>
    </row>
    <row r="208" ht="12.0" customHeight="1">
      <c r="A208" s="1"/>
      <c r="B208" s="1"/>
      <c r="C208" s="3"/>
      <c r="D208" s="4"/>
      <c r="E208" s="124"/>
      <c r="F208" s="124"/>
      <c r="G208" s="124"/>
      <c r="H208" s="3"/>
      <c r="I208" s="3"/>
      <c r="J208" s="1"/>
      <c r="K208" s="1"/>
      <c r="L208" s="1"/>
      <c r="M208" s="1"/>
      <c r="N208" s="1"/>
      <c r="O208" s="1"/>
      <c r="P208" s="1"/>
      <c r="Q208" s="1"/>
      <c r="R208" s="1"/>
      <c r="S208" s="1"/>
      <c r="T208" s="1"/>
      <c r="U208" s="1"/>
      <c r="V208" s="1"/>
      <c r="W208" s="1"/>
      <c r="X208" s="1"/>
      <c r="Y208" s="1"/>
      <c r="Z208" s="1"/>
    </row>
    <row r="209" ht="12.0" customHeight="1">
      <c r="A209" s="1"/>
      <c r="B209" s="1"/>
      <c r="C209" s="3"/>
      <c r="D209" s="4"/>
      <c r="E209" s="124"/>
      <c r="F209" s="124"/>
      <c r="G209" s="124"/>
      <c r="H209" s="3"/>
      <c r="I209" s="3"/>
      <c r="J209" s="1"/>
      <c r="K209" s="1"/>
      <c r="L209" s="1"/>
      <c r="M209" s="1"/>
      <c r="N209" s="1"/>
      <c r="O209" s="1"/>
      <c r="P209" s="1"/>
      <c r="Q209" s="1"/>
      <c r="R209" s="1"/>
      <c r="S209" s="1"/>
      <c r="T209" s="1"/>
      <c r="U209" s="1"/>
      <c r="V209" s="1"/>
      <c r="W209" s="1"/>
      <c r="X209" s="1"/>
      <c r="Y209" s="1"/>
      <c r="Z209" s="1"/>
    </row>
    <row r="210" ht="12.0" customHeight="1">
      <c r="A210" s="1"/>
      <c r="B210" s="1"/>
      <c r="C210" s="3"/>
      <c r="D210" s="4"/>
      <c r="E210" s="124"/>
      <c r="F210" s="124"/>
      <c r="G210" s="124"/>
      <c r="H210" s="3"/>
      <c r="I210" s="3"/>
      <c r="J210" s="1"/>
      <c r="K210" s="1"/>
      <c r="L210" s="1"/>
      <c r="M210" s="1"/>
      <c r="N210" s="1"/>
      <c r="O210" s="1"/>
      <c r="P210" s="1"/>
      <c r="Q210" s="1"/>
      <c r="R210" s="1"/>
      <c r="S210" s="1"/>
      <c r="T210" s="1"/>
      <c r="U210" s="1"/>
      <c r="V210" s="1"/>
      <c r="W210" s="1"/>
      <c r="X210" s="1"/>
      <c r="Y210" s="1"/>
      <c r="Z210" s="1"/>
    </row>
    <row r="211" ht="12.0" customHeight="1">
      <c r="A211" s="1"/>
      <c r="B211" s="1"/>
      <c r="C211" s="3"/>
      <c r="D211" s="4"/>
      <c r="E211" s="124"/>
      <c r="F211" s="124"/>
      <c r="G211" s="124"/>
      <c r="H211" s="3"/>
      <c r="I211" s="3"/>
      <c r="J211" s="1"/>
      <c r="K211" s="1"/>
      <c r="L211" s="1"/>
      <c r="M211" s="1"/>
      <c r="N211" s="1"/>
      <c r="O211" s="1"/>
      <c r="P211" s="1"/>
      <c r="Q211" s="1"/>
      <c r="R211" s="1"/>
      <c r="S211" s="1"/>
      <c r="T211" s="1"/>
      <c r="U211" s="1"/>
      <c r="V211" s="1"/>
      <c r="W211" s="1"/>
      <c r="X211" s="1"/>
      <c r="Y211" s="1"/>
      <c r="Z211" s="1"/>
    </row>
    <row r="212" ht="12.0" customHeight="1">
      <c r="A212" s="1"/>
      <c r="B212" s="1"/>
      <c r="C212" s="3"/>
      <c r="D212" s="4"/>
      <c r="E212" s="124"/>
      <c r="F212" s="124"/>
      <c r="G212" s="124"/>
      <c r="H212" s="3"/>
      <c r="I212" s="3"/>
      <c r="J212" s="1"/>
      <c r="K212" s="1"/>
      <c r="L212" s="1"/>
      <c r="M212" s="1"/>
      <c r="N212" s="1"/>
      <c r="O212" s="1"/>
      <c r="P212" s="1"/>
      <c r="Q212" s="1"/>
      <c r="R212" s="1"/>
      <c r="S212" s="1"/>
      <c r="T212" s="1"/>
      <c r="U212" s="1"/>
      <c r="V212" s="1"/>
      <c r="W212" s="1"/>
      <c r="X212" s="1"/>
      <c r="Y212" s="1"/>
      <c r="Z212" s="1"/>
    </row>
    <row r="213" ht="12.0" customHeight="1">
      <c r="A213" s="1"/>
      <c r="B213" s="1"/>
      <c r="C213" s="3"/>
      <c r="D213" s="4"/>
      <c r="E213" s="124"/>
      <c r="F213" s="124"/>
      <c r="G213" s="124"/>
      <c r="H213" s="3"/>
      <c r="I213" s="3"/>
      <c r="J213" s="1"/>
      <c r="K213" s="1"/>
      <c r="L213" s="1"/>
      <c r="M213" s="1"/>
      <c r="N213" s="1"/>
      <c r="O213" s="1"/>
      <c r="P213" s="1"/>
      <c r="Q213" s="1"/>
      <c r="R213" s="1"/>
      <c r="S213" s="1"/>
      <c r="T213" s="1"/>
      <c r="U213" s="1"/>
      <c r="V213" s="1"/>
      <c r="W213" s="1"/>
      <c r="X213" s="1"/>
      <c r="Y213" s="1"/>
      <c r="Z213" s="1"/>
    </row>
    <row r="214" ht="12.0" customHeight="1">
      <c r="A214" s="1"/>
      <c r="B214" s="1"/>
      <c r="C214" s="3"/>
      <c r="D214" s="4"/>
      <c r="E214" s="124"/>
      <c r="F214" s="124"/>
      <c r="G214" s="124"/>
      <c r="H214" s="3"/>
      <c r="I214" s="3"/>
      <c r="J214" s="1"/>
      <c r="K214" s="1"/>
      <c r="L214" s="1"/>
      <c r="M214" s="1"/>
      <c r="N214" s="1"/>
      <c r="O214" s="1"/>
      <c r="P214" s="1"/>
      <c r="Q214" s="1"/>
      <c r="R214" s="1"/>
      <c r="S214" s="1"/>
      <c r="T214" s="1"/>
      <c r="U214" s="1"/>
      <c r="V214" s="1"/>
      <c r="W214" s="1"/>
      <c r="X214" s="1"/>
      <c r="Y214" s="1"/>
      <c r="Z214" s="1"/>
    </row>
    <row r="215" ht="12.0" customHeight="1">
      <c r="A215" s="1"/>
      <c r="B215" s="1"/>
      <c r="C215" s="3"/>
      <c r="D215" s="4"/>
      <c r="E215" s="124"/>
      <c r="F215" s="124"/>
      <c r="G215" s="124"/>
      <c r="H215" s="3"/>
      <c r="I215" s="3"/>
      <c r="J215" s="1"/>
      <c r="K215" s="1"/>
      <c r="L215" s="1"/>
      <c r="M215" s="1"/>
      <c r="N215" s="1"/>
      <c r="O215" s="1"/>
      <c r="P215" s="1"/>
      <c r="Q215" s="1"/>
      <c r="R215" s="1"/>
      <c r="S215" s="1"/>
      <c r="T215" s="1"/>
      <c r="U215" s="1"/>
      <c r="V215" s="1"/>
      <c r="W215" s="1"/>
      <c r="X215" s="1"/>
      <c r="Y215" s="1"/>
      <c r="Z215" s="1"/>
    </row>
    <row r="216" ht="12.0" customHeight="1">
      <c r="A216" s="1"/>
      <c r="B216" s="1"/>
      <c r="C216" s="3"/>
      <c r="D216" s="4"/>
      <c r="E216" s="124"/>
      <c r="F216" s="124"/>
      <c r="G216" s="124"/>
      <c r="H216" s="3"/>
      <c r="I216" s="3"/>
      <c r="J216" s="1"/>
      <c r="K216" s="1"/>
      <c r="L216" s="1"/>
      <c r="M216" s="1"/>
      <c r="N216" s="1"/>
      <c r="O216" s="1"/>
      <c r="P216" s="1"/>
      <c r="Q216" s="1"/>
      <c r="R216" s="1"/>
      <c r="S216" s="1"/>
      <c r="T216" s="1"/>
      <c r="U216" s="1"/>
      <c r="V216" s="1"/>
      <c r="W216" s="1"/>
      <c r="X216" s="1"/>
      <c r="Y216" s="1"/>
      <c r="Z216" s="1"/>
    </row>
    <row r="217" ht="12.0" customHeight="1">
      <c r="A217" s="1"/>
      <c r="B217" s="1"/>
      <c r="C217" s="3"/>
      <c r="D217" s="4"/>
      <c r="E217" s="124"/>
      <c r="F217" s="124"/>
      <c r="G217" s="124"/>
      <c r="H217" s="3"/>
      <c r="I217" s="3"/>
      <c r="J217" s="1"/>
      <c r="K217" s="1"/>
      <c r="L217" s="1"/>
      <c r="M217" s="1"/>
      <c r="N217" s="1"/>
      <c r="O217" s="1"/>
      <c r="P217" s="1"/>
      <c r="Q217" s="1"/>
      <c r="R217" s="1"/>
      <c r="S217" s="1"/>
      <c r="T217" s="1"/>
      <c r="U217" s="1"/>
      <c r="V217" s="1"/>
      <c r="W217" s="1"/>
      <c r="X217" s="1"/>
      <c r="Y217" s="1"/>
      <c r="Z217" s="1"/>
    </row>
    <row r="218" ht="12.0" customHeight="1">
      <c r="A218" s="1"/>
      <c r="B218" s="1"/>
      <c r="C218" s="3"/>
      <c r="D218" s="4"/>
      <c r="E218" s="124"/>
      <c r="F218" s="124"/>
      <c r="G218" s="124"/>
      <c r="H218" s="3"/>
      <c r="I218" s="3"/>
      <c r="J218" s="1"/>
      <c r="K218" s="1"/>
      <c r="L218" s="1"/>
      <c r="M218" s="1"/>
      <c r="N218" s="1"/>
      <c r="O218" s="1"/>
      <c r="P218" s="1"/>
      <c r="Q218" s="1"/>
      <c r="R218" s="1"/>
      <c r="S218" s="1"/>
      <c r="T218" s="1"/>
      <c r="U218" s="1"/>
      <c r="V218" s="1"/>
      <c r="W218" s="1"/>
      <c r="X218" s="1"/>
      <c r="Y218" s="1"/>
      <c r="Z218" s="1"/>
    </row>
    <row r="219" ht="12.0" customHeight="1">
      <c r="A219" s="1"/>
      <c r="B219" s="1"/>
      <c r="C219" s="3"/>
      <c r="D219" s="4"/>
      <c r="E219" s="124"/>
      <c r="F219" s="124"/>
      <c r="G219" s="124"/>
      <c r="H219" s="3"/>
      <c r="I219" s="3"/>
      <c r="J219" s="1"/>
      <c r="K219" s="1"/>
      <c r="L219" s="1"/>
      <c r="M219" s="1"/>
      <c r="N219" s="1"/>
      <c r="O219" s="1"/>
      <c r="P219" s="1"/>
      <c r="Q219" s="1"/>
      <c r="R219" s="1"/>
      <c r="S219" s="1"/>
      <c r="T219" s="1"/>
      <c r="U219" s="1"/>
      <c r="V219" s="1"/>
      <c r="W219" s="1"/>
      <c r="X219" s="1"/>
      <c r="Y219" s="1"/>
      <c r="Z219" s="1"/>
    </row>
    <row r="220" ht="12.0" customHeight="1">
      <c r="A220" s="1"/>
      <c r="B220" s="1"/>
      <c r="C220" s="3"/>
      <c r="D220" s="4"/>
      <c r="E220" s="124"/>
      <c r="F220" s="124"/>
      <c r="G220" s="124"/>
      <c r="H220" s="3"/>
      <c r="I220" s="3"/>
      <c r="J220" s="1"/>
      <c r="K220" s="1"/>
      <c r="L220" s="1"/>
      <c r="M220" s="1"/>
      <c r="N220" s="1"/>
      <c r="O220" s="1"/>
      <c r="P220" s="1"/>
      <c r="Q220" s="1"/>
      <c r="R220" s="1"/>
      <c r="S220" s="1"/>
      <c r="T220" s="1"/>
      <c r="U220" s="1"/>
      <c r="V220" s="1"/>
      <c r="W220" s="1"/>
      <c r="X220" s="1"/>
      <c r="Y220" s="1"/>
      <c r="Z220" s="1"/>
    </row>
    <row r="221" ht="12.0" customHeight="1">
      <c r="A221" s="1"/>
      <c r="B221" s="1"/>
      <c r="C221" s="3"/>
      <c r="D221" s="4"/>
      <c r="E221" s="124"/>
      <c r="F221" s="124"/>
      <c r="G221" s="124"/>
      <c r="H221" s="3"/>
      <c r="I221" s="3"/>
      <c r="J221" s="1"/>
      <c r="K221" s="1"/>
      <c r="L221" s="1"/>
      <c r="M221" s="1"/>
      <c r="N221" s="1"/>
      <c r="O221" s="1"/>
      <c r="P221" s="1"/>
      <c r="Q221" s="1"/>
      <c r="R221" s="1"/>
      <c r="S221" s="1"/>
      <c r="T221" s="1"/>
      <c r="U221" s="1"/>
      <c r="V221" s="1"/>
      <c r="W221" s="1"/>
      <c r="X221" s="1"/>
      <c r="Y221" s="1"/>
      <c r="Z221" s="1"/>
    </row>
    <row r="222" ht="12.0" customHeight="1">
      <c r="A222" s="1"/>
      <c r="B222" s="1"/>
      <c r="C222" s="3"/>
      <c r="D222" s="4"/>
      <c r="E222" s="124"/>
      <c r="F222" s="124"/>
      <c r="G222" s="124"/>
      <c r="H222" s="3"/>
      <c r="I222" s="3"/>
      <c r="J222" s="1"/>
      <c r="K222" s="1"/>
      <c r="L222" s="1"/>
      <c r="M222" s="1"/>
      <c r="N222" s="1"/>
      <c r="O222" s="1"/>
      <c r="P222" s="1"/>
      <c r="Q222" s="1"/>
      <c r="R222" s="1"/>
      <c r="S222" s="1"/>
      <c r="T222" s="1"/>
      <c r="U222" s="1"/>
      <c r="V222" s="1"/>
      <c r="W222" s="1"/>
      <c r="X222" s="1"/>
      <c r="Y222" s="1"/>
      <c r="Z222" s="1"/>
    </row>
    <row r="223" ht="12.0" customHeight="1">
      <c r="A223" s="1"/>
      <c r="B223" s="1"/>
      <c r="C223" s="3"/>
      <c r="D223" s="4"/>
      <c r="E223" s="124"/>
      <c r="F223" s="124"/>
      <c r="G223" s="124"/>
      <c r="H223" s="3"/>
      <c r="I223" s="3"/>
      <c r="J223" s="1"/>
      <c r="K223" s="1"/>
      <c r="L223" s="1"/>
      <c r="M223" s="1"/>
      <c r="N223" s="1"/>
      <c r="O223" s="1"/>
      <c r="P223" s="1"/>
      <c r="Q223" s="1"/>
      <c r="R223" s="1"/>
      <c r="S223" s="1"/>
      <c r="T223" s="1"/>
      <c r="U223" s="1"/>
      <c r="V223" s="1"/>
      <c r="W223" s="1"/>
      <c r="X223" s="1"/>
      <c r="Y223" s="1"/>
      <c r="Z223" s="1"/>
    </row>
    <row r="224" ht="12.0" customHeight="1">
      <c r="A224" s="1"/>
      <c r="B224" s="1"/>
      <c r="C224" s="3"/>
      <c r="D224" s="4"/>
      <c r="E224" s="124"/>
      <c r="F224" s="124"/>
      <c r="G224" s="124"/>
      <c r="H224" s="3"/>
      <c r="I224" s="3"/>
      <c r="J224" s="1"/>
      <c r="K224" s="1"/>
      <c r="L224" s="1"/>
      <c r="M224" s="1"/>
      <c r="N224" s="1"/>
      <c r="O224" s="1"/>
      <c r="P224" s="1"/>
      <c r="Q224" s="1"/>
      <c r="R224" s="1"/>
      <c r="S224" s="1"/>
      <c r="T224" s="1"/>
      <c r="U224" s="1"/>
      <c r="V224" s="1"/>
      <c r="W224" s="1"/>
      <c r="X224" s="1"/>
      <c r="Y224" s="1"/>
      <c r="Z224" s="1"/>
    </row>
    <row r="225" ht="12.0" customHeight="1">
      <c r="A225" s="1"/>
      <c r="B225" s="1"/>
      <c r="C225" s="3"/>
      <c r="D225" s="4"/>
      <c r="E225" s="124"/>
      <c r="F225" s="124"/>
      <c r="G225" s="124"/>
      <c r="H225" s="3"/>
      <c r="I225" s="3"/>
      <c r="J225" s="1"/>
      <c r="K225" s="1"/>
      <c r="L225" s="1"/>
      <c r="M225" s="1"/>
      <c r="N225" s="1"/>
      <c r="O225" s="1"/>
      <c r="P225" s="1"/>
      <c r="Q225" s="1"/>
      <c r="R225" s="1"/>
      <c r="S225" s="1"/>
      <c r="T225" s="1"/>
      <c r="U225" s="1"/>
      <c r="V225" s="1"/>
      <c r="W225" s="1"/>
      <c r="X225" s="1"/>
      <c r="Y225" s="1"/>
      <c r="Z225" s="1"/>
    </row>
    <row r="226" ht="12.0" customHeight="1">
      <c r="A226" s="1"/>
      <c r="B226" s="1"/>
      <c r="C226" s="3"/>
      <c r="D226" s="4"/>
      <c r="E226" s="124"/>
      <c r="F226" s="124"/>
      <c r="G226" s="124"/>
      <c r="H226" s="3"/>
      <c r="I226" s="3"/>
      <c r="J226" s="1"/>
      <c r="K226" s="1"/>
      <c r="L226" s="1"/>
      <c r="M226" s="1"/>
      <c r="N226" s="1"/>
      <c r="O226" s="1"/>
      <c r="P226" s="1"/>
      <c r="Q226" s="1"/>
      <c r="R226" s="1"/>
      <c r="S226" s="1"/>
      <c r="T226" s="1"/>
      <c r="U226" s="1"/>
      <c r="V226" s="1"/>
      <c r="W226" s="1"/>
      <c r="X226" s="1"/>
      <c r="Y226" s="1"/>
      <c r="Z226" s="1"/>
    </row>
    <row r="227" ht="12.0" customHeight="1">
      <c r="A227" s="1"/>
      <c r="B227" s="1"/>
      <c r="C227" s="3"/>
      <c r="D227" s="4"/>
      <c r="E227" s="124"/>
      <c r="F227" s="124"/>
      <c r="G227" s="124"/>
      <c r="H227" s="3"/>
      <c r="I227" s="3"/>
      <c r="J227" s="1"/>
      <c r="K227" s="1"/>
      <c r="L227" s="1"/>
      <c r="M227" s="1"/>
      <c r="N227" s="1"/>
      <c r="O227" s="1"/>
      <c r="P227" s="1"/>
      <c r="Q227" s="1"/>
      <c r="R227" s="1"/>
      <c r="S227" s="1"/>
      <c r="T227" s="1"/>
      <c r="U227" s="1"/>
      <c r="V227" s="1"/>
      <c r="W227" s="1"/>
      <c r="X227" s="1"/>
      <c r="Y227" s="1"/>
      <c r="Z227" s="1"/>
    </row>
    <row r="228" ht="12.0" customHeight="1">
      <c r="A228" s="1"/>
      <c r="B228" s="1"/>
      <c r="C228" s="3"/>
      <c r="D228" s="4"/>
      <c r="E228" s="124"/>
      <c r="F228" s="124"/>
      <c r="G228" s="124"/>
      <c r="H228" s="3"/>
      <c r="I228" s="3"/>
      <c r="J228" s="1"/>
      <c r="K228" s="1"/>
      <c r="L228" s="1"/>
      <c r="M228" s="1"/>
      <c r="N228" s="1"/>
      <c r="O228" s="1"/>
      <c r="P228" s="1"/>
      <c r="Q228" s="1"/>
      <c r="R228" s="1"/>
      <c r="S228" s="1"/>
      <c r="T228" s="1"/>
      <c r="U228" s="1"/>
      <c r="V228" s="1"/>
      <c r="W228" s="1"/>
      <c r="X228" s="1"/>
      <c r="Y228" s="1"/>
      <c r="Z228" s="1"/>
    </row>
    <row r="229" ht="12.0" customHeight="1">
      <c r="A229" s="1"/>
      <c r="B229" s="1"/>
      <c r="C229" s="3"/>
      <c r="D229" s="4"/>
      <c r="E229" s="124"/>
      <c r="F229" s="124"/>
      <c r="G229" s="124"/>
      <c r="H229" s="3"/>
      <c r="I229" s="3"/>
      <c r="J229" s="1"/>
      <c r="K229" s="1"/>
      <c r="L229" s="1"/>
      <c r="M229" s="1"/>
      <c r="N229" s="1"/>
      <c r="O229" s="1"/>
      <c r="P229" s="1"/>
      <c r="Q229" s="1"/>
      <c r="R229" s="1"/>
      <c r="S229" s="1"/>
      <c r="T229" s="1"/>
      <c r="U229" s="1"/>
      <c r="V229" s="1"/>
      <c r="W229" s="1"/>
      <c r="X229" s="1"/>
      <c r="Y229" s="1"/>
      <c r="Z229" s="1"/>
    </row>
    <row r="230" ht="12.0" customHeight="1">
      <c r="A230" s="1"/>
      <c r="B230" s="1"/>
      <c r="C230" s="3"/>
      <c r="D230" s="4"/>
      <c r="E230" s="124"/>
      <c r="F230" s="124"/>
      <c r="G230" s="124"/>
      <c r="H230" s="3"/>
      <c r="I230" s="3"/>
      <c r="J230" s="1"/>
      <c r="K230" s="1"/>
      <c r="L230" s="1"/>
      <c r="M230" s="1"/>
      <c r="N230" s="1"/>
      <c r="O230" s="1"/>
      <c r="P230" s="1"/>
      <c r="Q230" s="1"/>
      <c r="R230" s="1"/>
      <c r="S230" s="1"/>
      <c r="T230" s="1"/>
      <c r="U230" s="1"/>
      <c r="V230" s="1"/>
      <c r="W230" s="1"/>
      <c r="X230" s="1"/>
      <c r="Y230" s="1"/>
      <c r="Z230" s="1"/>
    </row>
    <row r="231" ht="12.0" customHeight="1">
      <c r="A231" s="1"/>
      <c r="B231" s="1"/>
      <c r="C231" s="3"/>
      <c r="D231" s="4"/>
      <c r="E231" s="124"/>
      <c r="F231" s="124"/>
      <c r="G231" s="124"/>
      <c r="H231" s="3"/>
      <c r="I231" s="3"/>
      <c r="J231" s="1"/>
      <c r="K231" s="1"/>
      <c r="L231" s="1"/>
      <c r="M231" s="1"/>
      <c r="N231" s="1"/>
      <c r="O231" s="1"/>
      <c r="P231" s="1"/>
      <c r="Q231" s="1"/>
      <c r="R231" s="1"/>
      <c r="S231" s="1"/>
      <c r="T231" s="1"/>
      <c r="U231" s="1"/>
      <c r="V231" s="1"/>
      <c r="W231" s="1"/>
      <c r="X231" s="1"/>
      <c r="Y231" s="1"/>
      <c r="Z231" s="1"/>
    </row>
    <row r="232" ht="12.0" customHeight="1">
      <c r="A232" s="1"/>
      <c r="B232" s="1"/>
      <c r="C232" s="3"/>
      <c r="D232" s="4"/>
      <c r="E232" s="124"/>
      <c r="F232" s="124"/>
      <c r="G232" s="124"/>
      <c r="H232" s="3"/>
      <c r="I232" s="3"/>
      <c r="J232" s="1"/>
      <c r="K232" s="1"/>
      <c r="L232" s="1"/>
      <c r="M232" s="1"/>
      <c r="N232" s="1"/>
      <c r="O232" s="1"/>
      <c r="P232" s="1"/>
      <c r="Q232" s="1"/>
      <c r="R232" s="1"/>
      <c r="S232" s="1"/>
      <c r="T232" s="1"/>
      <c r="U232" s="1"/>
      <c r="V232" s="1"/>
      <c r="W232" s="1"/>
      <c r="X232" s="1"/>
      <c r="Y232" s="1"/>
      <c r="Z232" s="1"/>
    </row>
    <row r="233" ht="12.0" customHeight="1">
      <c r="A233" s="1"/>
      <c r="B233" s="1"/>
      <c r="C233" s="3"/>
      <c r="D233" s="4"/>
      <c r="E233" s="124"/>
      <c r="F233" s="124"/>
      <c r="G233" s="124"/>
      <c r="H233" s="3"/>
      <c r="I233" s="3"/>
      <c r="J233" s="1"/>
      <c r="K233" s="1"/>
      <c r="L233" s="1"/>
      <c r="M233" s="1"/>
      <c r="N233" s="1"/>
      <c r="O233" s="1"/>
      <c r="P233" s="1"/>
      <c r="Q233" s="1"/>
      <c r="R233" s="1"/>
      <c r="S233" s="1"/>
      <c r="T233" s="1"/>
      <c r="U233" s="1"/>
      <c r="V233" s="1"/>
      <c r="W233" s="1"/>
      <c r="X233" s="1"/>
      <c r="Y233" s="1"/>
      <c r="Z233" s="1"/>
    </row>
    <row r="234" ht="12.0" customHeight="1">
      <c r="A234" s="1"/>
      <c r="B234" s="1"/>
      <c r="C234" s="3"/>
      <c r="D234" s="4"/>
      <c r="E234" s="124"/>
      <c r="F234" s="124"/>
      <c r="G234" s="124"/>
      <c r="H234" s="3"/>
      <c r="I234" s="3"/>
      <c r="J234" s="1"/>
      <c r="K234" s="1"/>
      <c r="L234" s="1"/>
      <c r="M234" s="1"/>
      <c r="N234" s="1"/>
      <c r="O234" s="1"/>
      <c r="P234" s="1"/>
      <c r="Q234" s="1"/>
      <c r="R234" s="1"/>
      <c r="S234" s="1"/>
      <c r="T234" s="1"/>
      <c r="U234" s="1"/>
      <c r="V234" s="1"/>
      <c r="W234" s="1"/>
      <c r="X234" s="1"/>
      <c r="Y234" s="1"/>
      <c r="Z234" s="1"/>
    </row>
    <row r="235" ht="12.0" customHeight="1">
      <c r="A235" s="1"/>
      <c r="B235" s="1"/>
      <c r="C235" s="3"/>
      <c r="D235" s="4"/>
      <c r="E235" s="124"/>
      <c r="F235" s="124"/>
      <c r="G235" s="124"/>
      <c r="H235" s="3"/>
      <c r="I235" s="3"/>
      <c r="J235" s="1"/>
      <c r="K235" s="1"/>
      <c r="L235" s="1"/>
      <c r="M235" s="1"/>
      <c r="N235" s="1"/>
      <c r="O235" s="1"/>
      <c r="P235" s="1"/>
      <c r="Q235" s="1"/>
      <c r="R235" s="1"/>
      <c r="S235" s="1"/>
      <c r="T235" s="1"/>
      <c r="U235" s="1"/>
      <c r="V235" s="1"/>
      <c r="W235" s="1"/>
      <c r="X235" s="1"/>
      <c r="Y235" s="1"/>
      <c r="Z235" s="1"/>
    </row>
    <row r="236" ht="12.0" customHeight="1">
      <c r="A236" s="1"/>
      <c r="B236" s="1"/>
      <c r="C236" s="3"/>
      <c r="D236" s="4"/>
      <c r="E236" s="124"/>
      <c r="F236" s="124"/>
      <c r="G236" s="124"/>
      <c r="H236" s="3"/>
      <c r="I236" s="3"/>
      <c r="J236" s="1"/>
      <c r="K236" s="1"/>
      <c r="L236" s="1"/>
      <c r="M236" s="1"/>
      <c r="N236" s="1"/>
      <c r="O236" s="1"/>
      <c r="P236" s="1"/>
      <c r="Q236" s="1"/>
      <c r="R236" s="1"/>
      <c r="S236" s="1"/>
      <c r="T236" s="1"/>
      <c r="U236" s="1"/>
      <c r="V236" s="1"/>
      <c r="W236" s="1"/>
      <c r="X236" s="1"/>
      <c r="Y236" s="1"/>
      <c r="Z236" s="1"/>
    </row>
    <row r="237" ht="12.0" customHeight="1">
      <c r="A237" s="1"/>
      <c r="B237" s="1"/>
      <c r="C237" s="3"/>
      <c r="D237" s="4"/>
      <c r="E237" s="124"/>
      <c r="F237" s="124"/>
      <c r="G237" s="124"/>
      <c r="H237" s="3"/>
      <c r="I237" s="3"/>
      <c r="J237" s="1"/>
      <c r="K237" s="1"/>
      <c r="L237" s="1"/>
      <c r="M237" s="1"/>
      <c r="N237" s="1"/>
      <c r="O237" s="1"/>
      <c r="P237" s="1"/>
      <c r="Q237" s="1"/>
      <c r="R237" s="1"/>
      <c r="S237" s="1"/>
      <c r="T237" s="1"/>
      <c r="U237" s="1"/>
      <c r="V237" s="1"/>
      <c r="W237" s="1"/>
      <c r="X237" s="1"/>
      <c r="Y237" s="1"/>
      <c r="Z237" s="1"/>
    </row>
    <row r="238" ht="12.0" customHeight="1">
      <c r="A238" s="1"/>
      <c r="B238" s="1"/>
      <c r="C238" s="3"/>
      <c r="D238" s="4"/>
      <c r="E238" s="124"/>
      <c r="F238" s="124"/>
      <c r="G238" s="124"/>
      <c r="H238" s="3"/>
      <c r="I238" s="3"/>
      <c r="J238" s="1"/>
      <c r="K238" s="1"/>
      <c r="L238" s="1"/>
      <c r="M238" s="1"/>
      <c r="N238" s="1"/>
      <c r="O238" s="1"/>
      <c r="P238" s="1"/>
      <c r="Q238" s="1"/>
      <c r="R238" s="1"/>
      <c r="S238" s="1"/>
      <c r="T238" s="1"/>
      <c r="U238" s="1"/>
      <c r="V238" s="1"/>
      <c r="W238" s="1"/>
      <c r="X238" s="1"/>
      <c r="Y238" s="1"/>
      <c r="Z238" s="1"/>
    </row>
    <row r="239" ht="12.0" customHeight="1">
      <c r="A239" s="1"/>
      <c r="B239" s="1"/>
      <c r="C239" s="3"/>
      <c r="D239" s="4"/>
      <c r="E239" s="124"/>
      <c r="F239" s="124"/>
      <c r="G239" s="124"/>
      <c r="H239" s="3"/>
      <c r="I239" s="3"/>
      <c r="J239" s="1"/>
      <c r="K239" s="1"/>
      <c r="L239" s="1"/>
      <c r="M239" s="1"/>
      <c r="N239" s="1"/>
      <c r="O239" s="1"/>
      <c r="P239" s="1"/>
      <c r="Q239" s="1"/>
      <c r="R239" s="1"/>
      <c r="S239" s="1"/>
      <c r="T239" s="1"/>
      <c r="U239" s="1"/>
      <c r="V239" s="1"/>
      <c r="W239" s="1"/>
      <c r="X239" s="1"/>
      <c r="Y239" s="1"/>
      <c r="Z239" s="1"/>
    </row>
    <row r="240" ht="12.0" customHeight="1">
      <c r="A240" s="1"/>
      <c r="B240" s="1"/>
      <c r="C240" s="3"/>
      <c r="D240" s="4"/>
      <c r="E240" s="124"/>
      <c r="F240" s="124"/>
      <c r="G240" s="124"/>
      <c r="H240" s="3"/>
      <c r="I240" s="3"/>
      <c r="J240" s="1"/>
      <c r="K240" s="1"/>
      <c r="L240" s="1"/>
      <c r="M240" s="1"/>
      <c r="N240" s="1"/>
      <c r="O240" s="1"/>
      <c r="P240" s="1"/>
      <c r="Q240" s="1"/>
      <c r="R240" s="1"/>
      <c r="S240" s="1"/>
      <c r="T240" s="1"/>
      <c r="U240" s="1"/>
      <c r="V240" s="1"/>
      <c r="W240" s="1"/>
      <c r="X240" s="1"/>
      <c r="Y240" s="1"/>
      <c r="Z240" s="1"/>
    </row>
    <row r="241" ht="12.0" customHeight="1">
      <c r="A241" s="1"/>
      <c r="B241" s="1"/>
      <c r="C241" s="3"/>
      <c r="D241" s="4"/>
      <c r="E241" s="124"/>
      <c r="F241" s="124"/>
      <c r="G241" s="124"/>
      <c r="H241" s="3"/>
      <c r="I241" s="3"/>
      <c r="J241" s="1"/>
      <c r="K241" s="1"/>
      <c r="L241" s="1"/>
      <c r="M241" s="1"/>
      <c r="N241" s="1"/>
      <c r="O241" s="1"/>
      <c r="P241" s="1"/>
      <c r="Q241" s="1"/>
      <c r="R241" s="1"/>
      <c r="S241" s="1"/>
      <c r="T241" s="1"/>
      <c r="U241" s="1"/>
      <c r="V241" s="1"/>
      <c r="W241" s="1"/>
      <c r="X241" s="1"/>
      <c r="Y241" s="1"/>
      <c r="Z241" s="1"/>
    </row>
    <row r="242" ht="12.0" customHeight="1">
      <c r="A242" s="1"/>
      <c r="B242" s="1"/>
      <c r="C242" s="3"/>
      <c r="D242" s="4"/>
      <c r="E242" s="124"/>
      <c r="F242" s="124"/>
      <c r="G242" s="124"/>
      <c r="H242" s="3"/>
      <c r="I242" s="3"/>
      <c r="J242" s="1"/>
      <c r="K242" s="1"/>
      <c r="L242" s="1"/>
      <c r="M242" s="1"/>
      <c r="N242" s="1"/>
      <c r="O242" s="1"/>
      <c r="P242" s="1"/>
      <c r="Q242" s="1"/>
      <c r="R242" s="1"/>
      <c r="S242" s="1"/>
      <c r="T242" s="1"/>
      <c r="U242" s="1"/>
      <c r="V242" s="1"/>
      <c r="W242" s="1"/>
      <c r="X242" s="1"/>
      <c r="Y242" s="1"/>
      <c r="Z242" s="1"/>
    </row>
    <row r="243" ht="12.0" customHeight="1">
      <c r="A243" s="1"/>
      <c r="B243" s="1"/>
      <c r="C243" s="3"/>
      <c r="D243" s="4"/>
      <c r="E243" s="124"/>
      <c r="F243" s="124"/>
      <c r="G243" s="124"/>
      <c r="H243" s="3"/>
      <c r="I243" s="3"/>
      <c r="J243" s="1"/>
      <c r="K243" s="1"/>
      <c r="L243" s="1"/>
      <c r="M243" s="1"/>
      <c r="N243" s="1"/>
      <c r="O243" s="1"/>
      <c r="P243" s="1"/>
      <c r="Q243" s="1"/>
      <c r="R243" s="1"/>
      <c r="S243" s="1"/>
      <c r="T243" s="1"/>
      <c r="U243" s="1"/>
      <c r="V243" s="1"/>
      <c r="W243" s="1"/>
      <c r="X243" s="1"/>
      <c r="Y243" s="1"/>
      <c r="Z243" s="1"/>
    </row>
    <row r="244" ht="12.0" customHeight="1">
      <c r="A244" s="1"/>
      <c r="B244" s="1"/>
      <c r="C244" s="3"/>
      <c r="D244" s="4"/>
      <c r="E244" s="124"/>
      <c r="F244" s="124"/>
      <c r="G244" s="124"/>
      <c r="H244" s="3"/>
      <c r="I244" s="3"/>
      <c r="J244" s="1"/>
      <c r="K244" s="1"/>
      <c r="L244" s="1"/>
      <c r="M244" s="1"/>
      <c r="N244" s="1"/>
      <c r="O244" s="1"/>
      <c r="P244" s="1"/>
      <c r="Q244" s="1"/>
      <c r="R244" s="1"/>
      <c r="S244" s="1"/>
      <c r="T244" s="1"/>
      <c r="U244" s="1"/>
      <c r="V244" s="1"/>
      <c r="W244" s="1"/>
      <c r="X244" s="1"/>
      <c r="Y244" s="1"/>
      <c r="Z244" s="1"/>
    </row>
    <row r="245" ht="12.0" customHeight="1">
      <c r="A245" s="1"/>
      <c r="B245" s="1"/>
      <c r="C245" s="3"/>
      <c r="D245" s="4"/>
      <c r="E245" s="124"/>
      <c r="F245" s="124"/>
      <c r="G245" s="124"/>
      <c r="H245" s="3"/>
      <c r="I245" s="3"/>
      <c r="J245" s="1"/>
      <c r="K245" s="1"/>
      <c r="L245" s="1"/>
      <c r="M245" s="1"/>
      <c r="N245" s="1"/>
      <c r="O245" s="1"/>
      <c r="P245" s="1"/>
      <c r="Q245" s="1"/>
      <c r="R245" s="1"/>
      <c r="S245" s="1"/>
      <c r="T245" s="1"/>
      <c r="U245" s="1"/>
      <c r="V245" s="1"/>
      <c r="W245" s="1"/>
      <c r="X245" s="1"/>
      <c r="Y245" s="1"/>
      <c r="Z245" s="1"/>
    </row>
    <row r="246" ht="12.0" customHeight="1">
      <c r="A246" s="1"/>
      <c r="B246" s="1"/>
      <c r="C246" s="3"/>
      <c r="D246" s="4"/>
      <c r="E246" s="124"/>
      <c r="F246" s="124"/>
      <c r="G246" s="124"/>
      <c r="H246" s="3"/>
      <c r="I246" s="3"/>
      <c r="J246" s="1"/>
      <c r="K246" s="1"/>
      <c r="L246" s="1"/>
      <c r="M246" s="1"/>
      <c r="N246" s="1"/>
      <c r="O246" s="1"/>
      <c r="P246" s="1"/>
      <c r="Q246" s="1"/>
      <c r="R246" s="1"/>
      <c r="S246" s="1"/>
      <c r="T246" s="1"/>
      <c r="U246" s="1"/>
      <c r="V246" s="1"/>
      <c r="W246" s="1"/>
      <c r="X246" s="1"/>
      <c r="Y246" s="1"/>
      <c r="Z246" s="1"/>
    </row>
    <row r="247" ht="12.0" customHeight="1">
      <c r="A247" s="1"/>
      <c r="B247" s="1"/>
      <c r="C247" s="3"/>
      <c r="D247" s="4"/>
      <c r="E247" s="124"/>
      <c r="F247" s="124"/>
      <c r="G247" s="124"/>
      <c r="H247" s="3"/>
      <c r="I247" s="3"/>
      <c r="J247" s="1"/>
      <c r="K247" s="1"/>
      <c r="L247" s="1"/>
      <c r="M247" s="1"/>
      <c r="N247" s="1"/>
      <c r="O247" s="1"/>
      <c r="P247" s="1"/>
      <c r="Q247" s="1"/>
      <c r="R247" s="1"/>
      <c r="S247" s="1"/>
      <c r="T247" s="1"/>
      <c r="U247" s="1"/>
      <c r="V247" s="1"/>
      <c r="W247" s="1"/>
      <c r="X247" s="1"/>
      <c r="Y247" s="1"/>
      <c r="Z247" s="1"/>
    </row>
    <row r="248" ht="12.0" customHeight="1">
      <c r="A248" s="1"/>
      <c r="B248" s="1"/>
      <c r="C248" s="3"/>
      <c r="D248" s="4"/>
      <c r="E248" s="124"/>
      <c r="F248" s="124"/>
      <c r="G248" s="124"/>
      <c r="H248" s="3"/>
      <c r="I248" s="3"/>
      <c r="J248" s="1"/>
      <c r="K248" s="1"/>
      <c r="L248" s="1"/>
      <c r="M248" s="1"/>
      <c r="N248" s="1"/>
      <c r="O248" s="1"/>
      <c r="P248" s="1"/>
      <c r="Q248" s="1"/>
      <c r="R248" s="1"/>
      <c r="S248" s="1"/>
      <c r="T248" s="1"/>
      <c r="U248" s="1"/>
      <c r="V248" s="1"/>
      <c r="W248" s="1"/>
      <c r="X248" s="1"/>
      <c r="Y248" s="1"/>
      <c r="Z248" s="1"/>
    </row>
    <row r="249" ht="12.0" customHeight="1">
      <c r="A249" s="1"/>
      <c r="B249" s="1"/>
      <c r="C249" s="3"/>
      <c r="D249" s="4"/>
      <c r="E249" s="124"/>
      <c r="F249" s="124"/>
      <c r="G249" s="124"/>
      <c r="H249" s="3"/>
      <c r="I249" s="3"/>
      <c r="J249" s="1"/>
      <c r="K249" s="1"/>
      <c r="L249" s="1"/>
      <c r="M249" s="1"/>
      <c r="N249" s="1"/>
      <c r="O249" s="1"/>
      <c r="P249" s="1"/>
      <c r="Q249" s="1"/>
      <c r="R249" s="1"/>
      <c r="S249" s="1"/>
      <c r="T249" s="1"/>
      <c r="U249" s="1"/>
      <c r="V249" s="1"/>
      <c r="W249" s="1"/>
      <c r="X249" s="1"/>
      <c r="Y249" s="1"/>
      <c r="Z249" s="1"/>
    </row>
    <row r="250" ht="12.0" customHeight="1">
      <c r="A250" s="1"/>
      <c r="B250" s="1"/>
      <c r="C250" s="3"/>
      <c r="D250" s="4"/>
      <c r="E250" s="124"/>
      <c r="F250" s="124"/>
      <c r="G250" s="124"/>
      <c r="H250" s="3"/>
      <c r="I250" s="3"/>
      <c r="J250" s="1"/>
      <c r="K250" s="1"/>
      <c r="L250" s="1"/>
      <c r="M250" s="1"/>
      <c r="N250" s="1"/>
      <c r="O250" s="1"/>
      <c r="P250" s="1"/>
      <c r="Q250" s="1"/>
      <c r="R250" s="1"/>
      <c r="S250" s="1"/>
      <c r="T250" s="1"/>
      <c r="U250" s="1"/>
      <c r="V250" s="1"/>
      <c r="W250" s="1"/>
      <c r="X250" s="1"/>
      <c r="Y250" s="1"/>
      <c r="Z250" s="1"/>
    </row>
    <row r="251" ht="12.0" customHeight="1">
      <c r="A251" s="1"/>
      <c r="B251" s="1"/>
      <c r="C251" s="3"/>
      <c r="D251" s="4"/>
      <c r="E251" s="124"/>
      <c r="F251" s="124"/>
      <c r="G251" s="124"/>
      <c r="H251" s="3"/>
      <c r="I251" s="3"/>
      <c r="J251" s="1"/>
      <c r="K251" s="1"/>
      <c r="L251" s="1"/>
      <c r="M251" s="1"/>
      <c r="N251" s="1"/>
      <c r="O251" s="1"/>
      <c r="P251" s="1"/>
      <c r="Q251" s="1"/>
      <c r="R251" s="1"/>
      <c r="S251" s="1"/>
      <c r="T251" s="1"/>
      <c r="U251" s="1"/>
      <c r="V251" s="1"/>
      <c r="W251" s="1"/>
      <c r="X251" s="1"/>
      <c r="Y251" s="1"/>
      <c r="Z251" s="1"/>
    </row>
    <row r="252" ht="12.0" customHeight="1">
      <c r="A252" s="1"/>
      <c r="B252" s="1"/>
      <c r="C252" s="3"/>
      <c r="D252" s="4"/>
      <c r="E252" s="124"/>
      <c r="F252" s="124"/>
      <c r="G252" s="124"/>
      <c r="H252" s="3"/>
      <c r="I252" s="3"/>
      <c r="J252" s="1"/>
      <c r="K252" s="1"/>
      <c r="L252" s="1"/>
      <c r="M252" s="1"/>
      <c r="N252" s="1"/>
      <c r="O252" s="1"/>
      <c r="P252" s="1"/>
      <c r="Q252" s="1"/>
      <c r="R252" s="1"/>
      <c r="S252" s="1"/>
      <c r="T252" s="1"/>
      <c r="U252" s="1"/>
      <c r="V252" s="1"/>
      <c r="W252" s="1"/>
      <c r="X252" s="1"/>
      <c r="Y252" s="1"/>
      <c r="Z252" s="1"/>
    </row>
    <row r="253" ht="12.0" customHeight="1">
      <c r="A253" s="1"/>
      <c r="B253" s="1"/>
      <c r="C253" s="3"/>
      <c r="D253" s="4"/>
      <c r="E253" s="124"/>
      <c r="F253" s="124"/>
      <c r="G253" s="124"/>
      <c r="H253" s="3"/>
      <c r="I253" s="3"/>
      <c r="J253" s="1"/>
      <c r="K253" s="1"/>
      <c r="L253" s="1"/>
      <c r="M253" s="1"/>
      <c r="N253" s="1"/>
      <c r="O253" s="1"/>
      <c r="P253" s="1"/>
      <c r="Q253" s="1"/>
      <c r="R253" s="1"/>
      <c r="S253" s="1"/>
      <c r="T253" s="1"/>
      <c r="U253" s="1"/>
      <c r="V253" s="1"/>
      <c r="W253" s="1"/>
      <c r="X253" s="1"/>
      <c r="Y253" s="1"/>
      <c r="Z253" s="1"/>
    </row>
    <row r="254" ht="12.0" customHeight="1">
      <c r="A254" s="1"/>
      <c r="B254" s="1"/>
      <c r="C254" s="3"/>
      <c r="D254" s="4"/>
      <c r="E254" s="124"/>
      <c r="F254" s="124"/>
      <c r="G254" s="124"/>
      <c r="H254" s="3"/>
      <c r="I254" s="3"/>
      <c r="J254" s="1"/>
      <c r="K254" s="1"/>
      <c r="L254" s="1"/>
      <c r="M254" s="1"/>
      <c r="N254" s="1"/>
      <c r="O254" s="1"/>
      <c r="P254" s="1"/>
      <c r="Q254" s="1"/>
      <c r="R254" s="1"/>
      <c r="S254" s="1"/>
      <c r="T254" s="1"/>
      <c r="U254" s="1"/>
      <c r="V254" s="1"/>
      <c r="W254" s="1"/>
      <c r="X254" s="1"/>
      <c r="Y254" s="1"/>
      <c r="Z254" s="1"/>
    </row>
    <row r="255" ht="12.0" customHeight="1">
      <c r="A255" s="1"/>
      <c r="B255" s="1"/>
      <c r="C255" s="3"/>
      <c r="D255" s="4"/>
      <c r="E255" s="124"/>
      <c r="F255" s="124"/>
      <c r="G255" s="124"/>
      <c r="H255" s="3"/>
      <c r="I255" s="3"/>
      <c r="J255" s="1"/>
      <c r="K255" s="1"/>
      <c r="L255" s="1"/>
      <c r="M255" s="1"/>
      <c r="N255" s="1"/>
      <c r="O255" s="1"/>
      <c r="P255" s="1"/>
      <c r="Q255" s="1"/>
      <c r="R255" s="1"/>
      <c r="S255" s="1"/>
      <c r="T255" s="1"/>
      <c r="U255" s="1"/>
      <c r="V255" s="1"/>
      <c r="W255" s="1"/>
      <c r="X255" s="1"/>
      <c r="Y255" s="1"/>
      <c r="Z255" s="1"/>
    </row>
    <row r="256" ht="12.0" customHeight="1">
      <c r="A256" s="1"/>
      <c r="B256" s="1"/>
      <c r="C256" s="3"/>
      <c r="D256" s="4"/>
      <c r="E256" s="124"/>
      <c r="F256" s="124"/>
      <c r="G256" s="124"/>
      <c r="H256" s="3"/>
      <c r="I256" s="3"/>
      <c r="J256" s="1"/>
      <c r="K256" s="1"/>
      <c r="L256" s="1"/>
      <c r="M256" s="1"/>
      <c r="N256" s="1"/>
      <c r="O256" s="1"/>
      <c r="P256" s="1"/>
      <c r="Q256" s="1"/>
      <c r="R256" s="1"/>
      <c r="S256" s="1"/>
      <c r="T256" s="1"/>
      <c r="U256" s="1"/>
      <c r="V256" s="1"/>
      <c r="W256" s="1"/>
      <c r="X256" s="1"/>
      <c r="Y256" s="1"/>
      <c r="Z256" s="1"/>
    </row>
    <row r="257" ht="12.0" customHeight="1">
      <c r="A257" s="1"/>
      <c r="B257" s="1"/>
      <c r="C257" s="3"/>
      <c r="D257" s="4"/>
      <c r="E257" s="124"/>
      <c r="F257" s="124"/>
      <c r="G257" s="124"/>
      <c r="H257" s="3"/>
      <c r="I257" s="3"/>
      <c r="J257" s="1"/>
      <c r="K257" s="1"/>
      <c r="L257" s="1"/>
      <c r="M257" s="1"/>
      <c r="N257" s="1"/>
      <c r="O257" s="1"/>
      <c r="P257" s="1"/>
      <c r="Q257" s="1"/>
      <c r="R257" s="1"/>
      <c r="S257" s="1"/>
      <c r="T257" s="1"/>
      <c r="U257" s="1"/>
      <c r="V257" s="1"/>
      <c r="W257" s="1"/>
      <c r="X257" s="1"/>
      <c r="Y257" s="1"/>
      <c r="Z257" s="1"/>
    </row>
    <row r="258" ht="12.0" customHeight="1">
      <c r="A258" s="1"/>
      <c r="B258" s="1"/>
      <c r="C258" s="3"/>
      <c r="D258" s="4"/>
      <c r="E258" s="124"/>
      <c r="F258" s="124"/>
      <c r="G258" s="124"/>
      <c r="H258" s="3"/>
      <c r="I258" s="3"/>
      <c r="J258" s="1"/>
      <c r="K258" s="1"/>
      <c r="L258" s="1"/>
      <c r="M258" s="1"/>
      <c r="N258" s="1"/>
      <c r="O258" s="1"/>
      <c r="P258" s="1"/>
      <c r="Q258" s="1"/>
      <c r="R258" s="1"/>
      <c r="S258" s="1"/>
      <c r="T258" s="1"/>
      <c r="U258" s="1"/>
      <c r="V258" s="1"/>
      <c r="W258" s="1"/>
      <c r="X258" s="1"/>
      <c r="Y258" s="1"/>
      <c r="Z258" s="1"/>
    </row>
    <row r="259" ht="12.0" customHeight="1">
      <c r="A259" s="1"/>
      <c r="B259" s="1"/>
      <c r="C259" s="3"/>
      <c r="D259" s="4"/>
      <c r="E259" s="124"/>
      <c r="F259" s="124"/>
      <c r="G259" s="124"/>
      <c r="H259" s="3"/>
      <c r="I259" s="3"/>
      <c r="J259" s="1"/>
      <c r="K259" s="1"/>
      <c r="L259" s="1"/>
      <c r="M259" s="1"/>
      <c r="N259" s="1"/>
      <c r="O259" s="1"/>
      <c r="P259" s="1"/>
      <c r="Q259" s="1"/>
      <c r="R259" s="1"/>
      <c r="S259" s="1"/>
      <c r="T259" s="1"/>
      <c r="U259" s="1"/>
      <c r="V259" s="1"/>
      <c r="W259" s="1"/>
      <c r="X259" s="1"/>
      <c r="Y259" s="1"/>
      <c r="Z259" s="1"/>
    </row>
    <row r="260" ht="12.0" customHeight="1">
      <c r="A260" s="1"/>
      <c r="B260" s="1"/>
      <c r="C260" s="3"/>
      <c r="D260" s="4"/>
      <c r="E260" s="124"/>
      <c r="F260" s="124"/>
      <c r="G260" s="124"/>
      <c r="H260" s="3"/>
      <c r="I260" s="3"/>
      <c r="J260" s="1"/>
      <c r="K260" s="1"/>
      <c r="L260" s="1"/>
      <c r="M260" s="1"/>
      <c r="N260" s="1"/>
      <c r="O260" s="1"/>
      <c r="P260" s="1"/>
      <c r="Q260" s="1"/>
      <c r="R260" s="1"/>
      <c r="S260" s="1"/>
      <c r="T260" s="1"/>
      <c r="U260" s="1"/>
      <c r="V260" s="1"/>
      <c r="W260" s="1"/>
      <c r="X260" s="1"/>
      <c r="Y260" s="1"/>
      <c r="Z260" s="1"/>
    </row>
    <row r="261" ht="12.0" customHeight="1">
      <c r="A261" s="1"/>
      <c r="B261" s="1"/>
      <c r="C261" s="3"/>
      <c r="D261" s="4"/>
      <c r="E261" s="124"/>
      <c r="F261" s="124"/>
      <c r="G261" s="124"/>
      <c r="H261" s="3"/>
      <c r="I261" s="3"/>
      <c r="J261" s="1"/>
      <c r="K261" s="1"/>
      <c r="L261" s="1"/>
      <c r="M261" s="1"/>
      <c r="N261" s="1"/>
      <c r="O261" s="1"/>
      <c r="P261" s="1"/>
      <c r="Q261" s="1"/>
      <c r="R261" s="1"/>
      <c r="S261" s="1"/>
      <c r="T261" s="1"/>
      <c r="U261" s="1"/>
      <c r="V261" s="1"/>
      <c r="W261" s="1"/>
      <c r="X261" s="1"/>
      <c r="Y261" s="1"/>
      <c r="Z261" s="1"/>
    </row>
    <row r="262" ht="12.0" customHeight="1">
      <c r="A262" s="1"/>
      <c r="B262" s="1"/>
      <c r="C262" s="3"/>
      <c r="D262" s="4"/>
      <c r="E262" s="124"/>
      <c r="F262" s="124"/>
      <c r="G262" s="124"/>
      <c r="H262" s="3"/>
      <c r="I262" s="3"/>
      <c r="J262" s="1"/>
      <c r="K262" s="1"/>
      <c r="L262" s="1"/>
      <c r="M262" s="1"/>
      <c r="N262" s="1"/>
      <c r="O262" s="1"/>
      <c r="P262" s="1"/>
      <c r="Q262" s="1"/>
      <c r="R262" s="1"/>
      <c r="S262" s="1"/>
      <c r="T262" s="1"/>
      <c r="U262" s="1"/>
      <c r="V262" s="1"/>
      <c r="W262" s="1"/>
      <c r="X262" s="1"/>
      <c r="Y262" s="1"/>
      <c r="Z262" s="1"/>
    </row>
    <row r="263" ht="12.0" customHeight="1">
      <c r="A263" s="1"/>
      <c r="B263" s="1"/>
      <c r="C263" s="3"/>
      <c r="D263" s="4"/>
      <c r="E263" s="124"/>
      <c r="F263" s="124"/>
      <c r="G263" s="124"/>
      <c r="H263" s="3"/>
      <c r="I263" s="3"/>
      <c r="J263" s="1"/>
      <c r="K263" s="1"/>
      <c r="L263" s="1"/>
      <c r="M263" s="1"/>
      <c r="N263" s="1"/>
      <c r="O263" s="1"/>
      <c r="P263" s="1"/>
      <c r="Q263" s="1"/>
      <c r="R263" s="1"/>
      <c r="S263" s="1"/>
      <c r="T263" s="1"/>
      <c r="U263" s="1"/>
      <c r="V263" s="1"/>
      <c r="W263" s="1"/>
      <c r="X263" s="1"/>
      <c r="Y263" s="1"/>
      <c r="Z263" s="1"/>
    </row>
    <row r="264" ht="12.0" customHeight="1">
      <c r="A264" s="1"/>
      <c r="B264" s="1"/>
      <c r="C264" s="3"/>
      <c r="D264" s="4"/>
      <c r="E264" s="124"/>
      <c r="F264" s="124"/>
      <c r="G264" s="124"/>
      <c r="H264" s="3"/>
      <c r="I264" s="3"/>
      <c r="J264" s="1"/>
      <c r="K264" s="1"/>
      <c r="L264" s="1"/>
      <c r="M264" s="1"/>
      <c r="N264" s="1"/>
      <c r="O264" s="1"/>
      <c r="P264" s="1"/>
      <c r="Q264" s="1"/>
      <c r="R264" s="1"/>
      <c r="S264" s="1"/>
      <c r="T264" s="1"/>
      <c r="U264" s="1"/>
      <c r="V264" s="1"/>
      <c r="W264" s="1"/>
      <c r="X264" s="1"/>
      <c r="Y264" s="1"/>
      <c r="Z264" s="1"/>
    </row>
    <row r="265" ht="12.0" customHeight="1">
      <c r="A265" s="1"/>
      <c r="B265" s="1"/>
      <c r="C265" s="3"/>
      <c r="D265" s="4"/>
      <c r="E265" s="124"/>
      <c r="F265" s="124"/>
      <c r="G265" s="124"/>
      <c r="H265" s="3"/>
      <c r="I265" s="3"/>
      <c r="J265" s="1"/>
      <c r="K265" s="1"/>
      <c r="L265" s="1"/>
      <c r="M265" s="1"/>
      <c r="N265" s="1"/>
      <c r="O265" s="1"/>
      <c r="P265" s="1"/>
      <c r="Q265" s="1"/>
      <c r="R265" s="1"/>
      <c r="S265" s="1"/>
      <c r="T265" s="1"/>
      <c r="U265" s="1"/>
      <c r="V265" s="1"/>
      <c r="W265" s="1"/>
      <c r="X265" s="1"/>
      <c r="Y265" s="1"/>
      <c r="Z265" s="1"/>
    </row>
    <row r="266" ht="12.0" customHeight="1">
      <c r="A266" s="1"/>
      <c r="B266" s="1"/>
      <c r="C266" s="3"/>
      <c r="D266" s="4"/>
      <c r="E266" s="124"/>
      <c r="F266" s="124"/>
      <c r="G266" s="124"/>
      <c r="H266" s="3"/>
      <c r="I266" s="3"/>
      <c r="J266" s="1"/>
      <c r="K266" s="1"/>
      <c r="L266" s="1"/>
      <c r="M266" s="1"/>
      <c r="N266" s="1"/>
      <c r="O266" s="1"/>
      <c r="P266" s="1"/>
      <c r="Q266" s="1"/>
      <c r="R266" s="1"/>
      <c r="S266" s="1"/>
      <c r="T266" s="1"/>
      <c r="U266" s="1"/>
      <c r="V266" s="1"/>
      <c r="W266" s="1"/>
      <c r="X266" s="1"/>
      <c r="Y266" s="1"/>
      <c r="Z266" s="1"/>
    </row>
    <row r="267" ht="12.0" customHeight="1">
      <c r="A267" s="1"/>
      <c r="B267" s="1"/>
      <c r="C267" s="3"/>
      <c r="D267" s="4"/>
      <c r="E267" s="124"/>
      <c r="F267" s="124"/>
      <c r="G267" s="124"/>
      <c r="H267" s="3"/>
      <c r="I267" s="3"/>
      <c r="J267" s="1"/>
      <c r="K267" s="1"/>
      <c r="L267" s="1"/>
      <c r="M267" s="1"/>
      <c r="N267" s="1"/>
      <c r="O267" s="1"/>
      <c r="P267" s="1"/>
      <c r="Q267" s="1"/>
      <c r="R267" s="1"/>
      <c r="S267" s="1"/>
      <c r="T267" s="1"/>
      <c r="U267" s="1"/>
      <c r="V267" s="1"/>
      <c r="W267" s="1"/>
      <c r="X267" s="1"/>
      <c r="Y267" s="1"/>
      <c r="Z267" s="1"/>
    </row>
    <row r="268" ht="12.0" customHeight="1">
      <c r="A268" s="1"/>
      <c r="B268" s="1"/>
      <c r="C268" s="3"/>
      <c r="D268" s="4"/>
      <c r="E268" s="124"/>
      <c r="F268" s="124"/>
      <c r="G268" s="124"/>
      <c r="H268" s="3"/>
      <c r="I268" s="3"/>
      <c r="J268" s="1"/>
      <c r="K268" s="1"/>
      <c r="L268" s="1"/>
      <c r="M268" s="1"/>
      <c r="N268" s="1"/>
      <c r="O268" s="1"/>
      <c r="P268" s="1"/>
      <c r="Q268" s="1"/>
      <c r="R268" s="1"/>
      <c r="S268" s="1"/>
      <c r="T268" s="1"/>
      <c r="U268" s="1"/>
      <c r="V268" s="1"/>
      <c r="W268" s="1"/>
      <c r="X268" s="1"/>
      <c r="Y268" s="1"/>
      <c r="Z268" s="1"/>
    </row>
    <row r="269" ht="12.0" customHeight="1">
      <c r="A269" s="1"/>
      <c r="B269" s="1"/>
      <c r="C269" s="3"/>
      <c r="D269" s="4"/>
      <c r="E269" s="124"/>
      <c r="F269" s="124"/>
      <c r="G269" s="124"/>
      <c r="H269" s="3"/>
      <c r="I269" s="3"/>
      <c r="J269" s="1"/>
      <c r="K269" s="1"/>
      <c r="L269" s="1"/>
      <c r="M269" s="1"/>
      <c r="N269" s="1"/>
      <c r="O269" s="1"/>
      <c r="P269" s="1"/>
      <c r="Q269" s="1"/>
      <c r="R269" s="1"/>
      <c r="S269" s="1"/>
      <c r="T269" s="1"/>
      <c r="U269" s="1"/>
      <c r="V269" s="1"/>
      <c r="W269" s="1"/>
      <c r="X269" s="1"/>
      <c r="Y269" s="1"/>
      <c r="Z269" s="1"/>
    </row>
    <row r="270" ht="12.0" customHeight="1">
      <c r="A270" s="1"/>
      <c r="B270" s="1"/>
      <c r="C270" s="3"/>
      <c r="D270" s="4"/>
      <c r="E270" s="124"/>
      <c r="F270" s="124"/>
      <c r="G270" s="124"/>
      <c r="H270" s="3"/>
      <c r="I270" s="3"/>
      <c r="J270" s="1"/>
      <c r="K270" s="1"/>
      <c r="L270" s="1"/>
      <c r="M270" s="1"/>
      <c r="N270" s="1"/>
      <c r="O270" s="1"/>
      <c r="P270" s="1"/>
      <c r="Q270" s="1"/>
      <c r="R270" s="1"/>
      <c r="S270" s="1"/>
      <c r="T270" s="1"/>
      <c r="U270" s="1"/>
      <c r="V270" s="1"/>
      <c r="W270" s="1"/>
      <c r="X270" s="1"/>
      <c r="Y270" s="1"/>
      <c r="Z270" s="1"/>
    </row>
    <row r="271" ht="12.0" customHeight="1">
      <c r="A271" s="1"/>
      <c r="B271" s="1"/>
      <c r="C271" s="3"/>
      <c r="D271" s="4"/>
      <c r="E271" s="124"/>
      <c r="F271" s="124"/>
      <c r="G271" s="124"/>
      <c r="H271" s="3"/>
      <c r="I271" s="3"/>
      <c r="J271" s="1"/>
      <c r="K271" s="1"/>
      <c r="L271" s="1"/>
      <c r="M271" s="1"/>
      <c r="N271" s="1"/>
      <c r="O271" s="1"/>
      <c r="P271" s="1"/>
      <c r="Q271" s="1"/>
      <c r="R271" s="1"/>
      <c r="S271" s="1"/>
      <c r="T271" s="1"/>
      <c r="U271" s="1"/>
      <c r="V271" s="1"/>
      <c r="W271" s="1"/>
      <c r="X271" s="1"/>
      <c r="Y271" s="1"/>
      <c r="Z271" s="1"/>
    </row>
    <row r="272" ht="12.0" customHeight="1">
      <c r="A272" s="1"/>
      <c r="B272" s="1"/>
      <c r="C272" s="3"/>
      <c r="D272" s="4"/>
      <c r="E272" s="124"/>
      <c r="F272" s="124"/>
      <c r="G272" s="124"/>
      <c r="H272" s="3"/>
      <c r="I272" s="3"/>
      <c r="J272" s="1"/>
      <c r="K272" s="1"/>
      <c r="L272" s="1"/>
      <c r="M272" s="1"/>
      <c r="N272" s="1"/>
      <c r="O272" s="1"/>
      <c r="P272" s="1"/>
      <c r="Q272" s="1"/>
      <c r="R272" s="1"/>
      <c r="S272" s="1"/>
      <c r="T272" s="1"/>
      <c r="U272" s="1"/>
      <c r="V272" s="1"/>
      <c r="W272" s="1"/>
      <c r="X272" s="1"/>
      <c r="Y272" s="1"/>
      <c r="Z272" s="1"/>
    </row>
    <row r="273" ht="12.0" customHeight="1">
      <c r="A273" s="1"/>
      <c r="B273" s="1"/>
      <c r="C273" s="3"/>
      <c r="D273" s="4"/>
      <c r="E273" s="124"/>
      <c r="F273" s="124"/>
      <c r="G273" s="124"/>
      <c r="H273" s="3"/>
      <c r="I273" s="3"/>
      <c r="J273" s="1"/>
      <c r="K273" s="1"/>
      <c r="L273" s="1"/>
      <c r="M273" s="1"/>
      <c r="N273" s="1"/>
      <c r="O273" s="1"/>
      <c r="P273" s="1"/>
      <c r="Q273" s="1"/>
      <c r="R273" s="1"/>
      <c r="S273" s="1"/>
      <c r="T273" s="1"/>
      <c r="U273" s="1"/>
      <c r="V273" s="1"/>
      <c r="W273" s="1"/>
      <c r="X273" s="1"/>
      <c r="Y273" s="1"/>
      <c r="Z273" s="1"/>
    </row>
    <row r="274" ht="12.0" customHeight="1">
      <c r="A274" s="1"/>
      <c r="B274" s="1"/>
      <c r="C274" s="3"/>
      <c r="D274" s="4"/>
      <c r="E274" s="124"/>
      <c r="F274" s="124"/>
      <c r="G274" s="124"/>
      <c r="H274" s="3"/>
      <c r="I274" s="3"/>
      <c r="J274" s="1"/>
      <c r="K274" s="1"/>
      <c r="L274" s="1"/>
      <c r="M274" s="1"/>
      <c r="N274" s="1"/>
      <c r="O274" s="1"/>
      <c r="P274" s="1"/>
      <c r="Q274" s="1"/>
      <c r="R274" s="1"/>
      <c r="S274" s="1"/>
      <c r="T274" s="1"/>
      <c r="U274" s="1"/>
      <c r="V274" s="1"/>
      <c r="W274" s="1"/>
      <c r="X274" s="1"/>
      <c r="Y274" s="1"/>
      <c r="Z274" s="1"/>
    </row>
    <row r="275" ht="12.0" customHeight="1">
      <c r="A275" s="1"/>
      <c r="B275" s="1"/>
      <c r="C275" s="3"/>
      <c r="D275" s="4"/>
      <c r="E275" s="124"/>
      <c r="F275" s="124"/>
      <c r="G275" s="124"/>
      <c r="H275" s="3"/>
      <c r="I275" s="3"/>
      <c r="J275" s="1"/>
      <c r="K275" s="1"/>
      <c r="L275" s="1"/>
      <c r="M275" s="1"/>
      <c r="N275" s="1"/>
      <c r="O275" s="1"/>
      <c r="P275" s="1"/>
      <c r="Q275" s="1"/>
      <c r="R275" s="1"/>
      <c r="S275" s="1"/>
      <c r="T275" s="1"/>
      <c r="U275" s="1"/>
      <c r="V275" s="1"/>
      <c r="W275" s="1"/>
      <c r="X275" s="1"/>
      <c r="Y275" s="1"/>
      <c r="Z275" s="1"/>
    </row>
    <row r="276" ht="12.0" customHeight="1">
      <c r="A276" s="1"/>
      <c r="B276" s="1"/>
      <c r="C276" s="3"/>
      <c r="D276" s="4"/>
      <c r="E276" s="124"/>
      <c r="F276" s="124"/>
      <c r="G276" s="124"/>
      <c r="H276" s="3"/>
      <c r="I276" s="3"/>
      <c r="J276" s="1"/>
      <c r="K276" s="1"/>
      <c r="L276" s="1"/>
      <c r="M276" s="1"/>
      <c r="N276" s="1"/>
      <c r="O276" s="1"/>
      <c r="P276" s="1"/>
      <c r="Q276" s="1"/>
      <c r="R276" s="1"/>
      <c r="S276" s="1"/>
      <c r="T276" s="1"/>
      <c r="U276" s="1"/>
      <c r="V276" s="1"/>
      <c r="W276" s="1"/>
      <c r="X276" s="1"/>
      <c r="Y276" s="1"/>
      <c r="Z276" s="1"/>
    </row>
    <row r="277" ht="12.0" customHeight="1">
      <c r="A277" s="1"/>
      <c r="B277" s="1"/>
      <c r="C277" s="3"/>
      <c r="D277" s="4"/>
      <c r="E277" s="124"/>
      <c r="F277" s="124"/>
      <c r="G277" s="124"/>
      <c r="H277" s="3"/>
      <c r="I277" s="3"/>
      <c r="J277" s="1"/>
      <c r="K277" s="1"/>
      <c r="L277" s="1"/>
      <c r="M277" s="1"/>
      <c r="N277" s="1"/>
      <c r="O277" s="1"/>
      <c r="P277" s="1"/>
      <c r="Q277" s="1"/>
      <c r="R277" s="1"/>
      <c r="S277" s="1"/>
      <c r="T277" s="1"/>
      <c r="U277" s="1"/>
      <c r="V277" s="1"/>
      <c r="W277" s="1"/>
      <c r="X277" s="1"/>
      <c r="Y277" s="1"/>
      <c r="Z277" s="1"/>
    </row>
    <row r="278" ht="12.0" customHeight="1">
      <c r="A278" s="1"/>
      <c r="B278" s="1"/>
      <c r="C278" s="3"/>
      <c r="D278" s="4"/>
      <c r="E278" s="124"/>
      <c r="F278" s="124"/>
      <c r="G278" s="124"/>
      <c r="H278" s="3"/>
      <c r="I278" s="3"/>
      <c r="J278" s="1"/>
      <c r="K278" s="1"/>
      <c r="L278" s="1"/>
      <c r="M278" s="1"/>
      <c r="N278" s="1"/>
      <c r="O278" s="1"/>
      <c r="P278" s="1"/>
      <c r="Q278" s="1"/>
      <c r="R278" s="1"/>
      <c r="S278" s="1"/>
      <c r="T278" s="1"/>
      <c r="U278" s="1"/>
      <c r="V278" s="1"/>
      <c r="W278" s="1"/>
      <c r="X278" s="1"/>
      <c r="Y278" s="1"/>
      <c r="Z278" s="1"/>
    </row>
    <row r="279" ht="12.0" customHeight="1">
      <c r="A279" s="1"/>
      <c r="B279" s="1"/>
      <c r="C279" s="3"/>
      <c r="D279" s="4"/>
      <c r="E279" s="124"/>
      <c r="F279" s="124"/>
      <c r="G279" s="124"/>
      <c r="H279" s="3"/>
      <c r="I279" s="3"/>
      <c r="J279" s="1"/>
      <c r="K279" s="1"/>
      <c r="L279" s="1"/>
      <c r="M279" s="1"/>
      <c r="N279" s="1"/>
      <c r="O279" s="1"/>
      <c r="P279" s="1"/>
      <c r="Q279" s="1"/>
      <c r="R279" s="1"/>
      <c r="S279" s="1"/>
      <c r="T279" s="1"/>
      <c r="U279" s="1"/>
      <c r="V279" s="1"/>
      <c r="W279" s="1"/>
      <c r="X279" s="1"/>
      <c r="Y279" s="1"/>
      <c r="Z279" s="1"/>
    </row>
    <row r="280" ht="12.0" customHeight="1">
      <c r="A280" s="1"/>
      <c r="B280" s="1"/>
      <c r="C280" s="3"/>
      <c r="D280" s="4"/>
      <c r="E280" s="124"/>
      <c r="F280" s="124"/>
      <c r="G280" s="124"/>
      <c r="H280" s="3"/>
      <c r="I280" s="3"/>
      <c r="J280" s="1"/>
      <c r="K280" s="1"/>
      <c r="L280" s="1"/>
      <c r="M280" s="1"/>
      <c r="N280" s="1"/>
      <c r="O280" s="1"/>
      <c r="P280" s="1"/>
      <c r="Q280" s="1"/>
      <c r="R280" s="1"/>
      <c r="S280" s="1"/>
      <c r="T280" s="1"/>
      <c r="U280" s="1"/>
      <c r="V280" s="1"/>
      <c r="W280" s="1"/>
      <c r="X280" s="1"/>
      <c r="Y280" s="1"/>
      <c r="Z280" s="1"/>
    </row>
    <row r="281" ht="12.0" customHeight="1">
      <c r="A281" s="1"/>
      <c r="B281" s="1"/>
      <c r="C281" s="3"/>
      <c r="D281" s="4"/>
      <c r="E281" s="124"/>
      <c r="F281" s="124"/>
      <c r="G281" s="124"/>
      <c r="H281" s="3"/>
      <c r="I281" s="3"/>
      <c r="J281" s="1"/>
      <c r="K281" s="1"/>
      <c r="L281" s="1"/>
      <c r="M281" s="1"/>
      <c r="N281" s="1"/>
      <c r="O281" s="1"/>
      <c r="P281" s="1"/>
      <c r="Q281" s="1"/>
      <c r="R281" s="1"/>
      <c r="S281" s="1"/>
      <c r="T281" s="1"/>
      <c r="U281" s="1"/>
      <c r="V281" s="1"/>
      <c r="W281" s="1"/>
      <c r="X281" s="1"/>
      <c r="Y281" s="1"/>
      <c r="Z281" s="1"/>
    </row>
    <row r="282" ht="12.0" customHeight="1">
      <c r="A282" s="1"/>
      <c r="B282" s="1"/>
      <c r="C282" s="3"/>
      <c r="D282" s="4"/>
      <c r="E282" s="124"/>
      <c r="F282" s="124"/>
      <c r="G282" s="124"/>
      <c r="H282" s="3"/>
      <c r="I282" s="3"/>
      <c r="J282" s="1"/>
      <c r="K282" s="1"/>
      <c r="L282" s="1"/>
      <c r="M282" s="1"/>
      <c r="N282" s="1"/>
      <c r="O282" s="1"/>
      <c r="P282" s="1"/>
      <c r="Q282" s="1"/>
      <c r="R282" s="1"/>
      <c r="S282" s="1"/>
      <c r="T282" s="1"/>
      <c r="U282" s="1"/>
      <c r="V282" s="1"/>
      <c r="W282" s="1"/>
      <c r="X282" s="1"/>
      <c r="Y282" s="1"/>
      <c r="Z282" s="1"/>
    </row>
    <row r="283" ht="12.0" customHeight="1">
      <c r="A283" s="1"/>
      <c r="B283" s="1"/>
      <c r="C283" s="3"/>
      <c r="D283" s="4"/>
      <c r="E283" s="124"/>
      <c r="F283" s="124"/>
      <c r="G283" s="124"/>
      <c r="H283" s="3"/>
      <c r="I283" s="3"/>
      <c r="J283" s="1"/>
      <c r="K283" s="1"/>
      <c r="L283" s="1"/>
      <c r="M283" s="1"/>
      <c r="N283" s="1"/>
      <c r="O283" s="1"/>
      <c r="P283" s="1"/>
      <c r="Q283" s="1"/>
      <c r="R283" s="1"/>
      <c r="S283" s="1"/>
      <c r="T283" s="1"/>
      <c r="U283" s="1"/>
      <c r="V283" s="1"/>
      <c r="W283" s="1"/>
      <c r="X283" s="1"/>
      <c r="Y283" s="1"/>
      <c r="Z283" s="1"/>
    </row>
    <row r="284" ht="12.0" customHeight="1">
      <c r="A284" s="1"/>
      <c r="B284" s="1"/>
      <c r="C284" s="3"/>
      <c r="D284" s="4"/>
      <c r="E284" s="124"/>
      <c r="F284" s="124"/>
      <c r="G284" s="124"/>
      <c r="H284" s="3"/>
      <c r="I284" s="3"/>
      <c r="J284" s="1"/>
      <c r="K284" s="1"/>
      <c r="L284" s="1"/>
      <c r="M284" s="1"/>
      <c r="N284" s="1"/>
      <c r="O284" s="1"/>
      <c r="P284" s="1"/>
      <c r="Q284" s="1"/>
      <c r="R284" s="1"/>
      <c r="S284" s="1"/>
      <c r="T284" s="1"/>
      <c r="U284" s="1"/>
      <c r="V284" s="1"/>
      <c r="W284" s="1"/>
      <c r="X284" s="1"/>
      <c r="Y284" s="1"/>
      <c r="Z284" s="1"/>
    </row>
    <row r="285" ht="12.0" customHeight="1">
      <c r="A285" s="1"/>
      <c r="B285" s="1"/>
      <c r="C285" s="3"/>
      <c r="D285" s="4"/>
      <c r="E285" s="124"/>
      <c r="F285" s="124"/>
      <c r="G285" s="124"/>
      <c r="H285" s="3"/>
      <c r="I285" s="3"/>
      <c r="J285" s="1"/>
      <c r="K285" s="1"/>
      <c r="L285" s="1"/>
      <c r="M285" s="1"/>
      <c r="N285" s="1"/>
      <c r="O285" s="1"/>
      <c r="P285" s="1"/>
      <c r="Q285" s="1"/>
      <c r="R285" s="1"/>
      <c r="S285" s="1"/>
      <c r="T285" s="1"/>
      <c r="U285" s="1"/>
      <c r="V285" s="1"/>
      <c r="W285" s="1"/>
      <c r="X285" s="1"/>
      <c r="Y285" s="1"/>
      <c r="Z285" s="1"/>
    </row>
    <row r="286" ht="12.0" customHeight="1">
      <c r="A286" s="1"/>
      <c r="B286" s="1"/>
      <c r="C286" s="3"/>
      <c r="D286" s="4"/>
      <c r="E286" s="124"/>
      <c r="F286" s="124"/>
      <c r="G286" s="124"/>
      <c r="H286" s="3"/>
      <c r="I286" s="3"/>
      <c r="J286" s="1"/>
      <c r="K286" s="1"/>
      <c r="L286" s="1"/>
      <c r="M286" s="1"/>
      <c r="N286" s="1"/>
      <c r="O286" s="1"/>
      <c r="P286" s="1"/>
      <c r="Q286" s="1"/>
      <c r="R286" s="1"/>
      <c r="S286" s="1"/>
      <c r="T286" s="1"/>
      <c r="U286" s="1"/>
      <c r="V286" s="1"/>
      <c r="W286" s="1"/>
      <c r="X286" s="1"/>
      <c r="Y286" s="1"/>
      <c r="Z286" s="1"/>
    </row>
    <row r="287" ht="12.0" customHeight="1">
      <c r="A287" s="1"/>
      <c r="B287" s="1"/>
      <c r="C287" s="3"/>
      <c r="D287" s="4"/>
      <c r="E287" s="124"/>
      <c r="F287" s="124"/>
      <c r="G287" s="124"/>
      <c r="H287" s="3"/>
      <c r="I287" s="3"/>
      <c r="J287" s="1"/>
      <c r="K287" s="1"/>
      <c r="L287" s="1"/>
      <c r="M287" s="1"/>
      <c r="N287" s="1"/>
      <c r="O287" s="1"/>
      <c r="P287" s="1"/>
      <c r="Q287" s="1"/>
      <c r="R287" s="1"/>
      <c r="S287" s="1"/>
      <c r="T287" s="1"/>
      <c r="U287" s="1"/>
      <c r="V287" s="1"/>
      <c r="W287" s="1"/>
      <c r="X287" s="1"/>
      <c r="Y287" s="1"/>
      <c r="Z287" s="1"/>
    </row>
    <row r="288" ht="12.0" customHeight="1">
      <c r="A288" s="1"/>
      <c r="B288" s="1"/>
      <c r="C288" s="3"/>
      <c r="D288" s="4"/>
      <c r="E288" s="124"/>
      <c r="F288" s="124"/>
      <c r="G288" s="124"/>
      <c r="H288" s="3"/>
      <c r="I288" s="3"/>
      <c r="J288" s="1"/>
      <c r="K288" s="1"/>
      <c r="L288" s="1"/>
      <c r="M288" s="1"/>
      <c r="N288" s="1"/>
      <c r="O288" s="1"/>
      <c r="P288" s="1"/>
      <c r="Q288" s="1"/>
      <c r="R288" s="1"/>
      <c r="S288" s="1"/>
      <c r="T288" s="1"/>
      <c r="U288" s="1"/>
      <c r="V288" s="1"/>
      <c r="W288" s="1"/>
      <c r="X288" s="1"/>
      <c r="Y288" s="1"/>
      <c r="Z288" s="1"/>
    </row>
    <row r="289" ht="12.0" customHeight="1">
      <c r="A289" s="1"/>
      <c r="B289" s="1"/>
      <c r="C289" s="3"/>
      <c r="D289" s="4"/>
      <c r="E289" s="124"/>
      <c r="F289" s="124"/>
      <c r="G289" s="124"/>
      <c r="H289" s="3"/>
      <c r="I289" s="3"/>
      <c r="J289" s="1"/>
      <c r="K289" s="1"/>
      <c r="L289" s="1"/>
      <c r="M289" s="1"/>
      <c r="N289" s="1"/>
      <c r="O289" s="1"/>
      <c r="P289" s="1"/>
      <c r="Q289" s="1"/>
      <c r="R289" s="1"/>
      <c r="S289" s="1"/>
      <c r="T289" s="1"/>
      <c r="U289" s="1"/>
      <c r="V289" s="1"/>
      <c r="W289" s="1"/>
      <c r="X289" s="1"/>
      <c r="Y289" s="1"/>
      <c r="Z289" s="1"/>
    </row>
    <row r="290" ht="12.0" customHeight="1">
      <c r="A290" s="1"/>
      <c r="B290" s="1"/>
      <c r="C290" s="3"/>
      <c r="D290" s="4"/>
      <c r="E290" s="124"/>
      <c r="F290" s="124"/>
      <c r="G290" s="124"/>
      <c r="H290" s="3"/>
      <c r="I290" s="3"/>
      <c r="J290" s="1"/>
      <c r="K290" s="1"/>
      <c r="L290" s="1"/>
      <c r="M290" s="1"/>
      <c r="N290" s="1"/>
      <c r="O290" s="1"/>
      <c r="P290" s="1"/>
      <c r="Q290" s="1"/>
      <c r="R290" s="1"/>
      <c r="S290" s="1"/>
      <c r="T290" s="1"/>
      <c r="U290" s="1"/>
      <c r="V290" s="1"/>
      <c r="W290" s="1"/>
      <c r="X290" s="1"/>
      <c r="Y290" s="1"/>
      <c r="Z290" s="1"/>
    </row>
    <row r="291" ht="12.0" customHeight="1">
      <c r="A291" s="1"/>
      <c r="B291" s="1"/>
      <c r="C291" s="3"/>
      <c r="D291" s="4"/>
      <c r="E291" s="124"/>
      <c r="F291" s="124"/>
      <c r="G291" s="124"/>
      <c r="H291" s="3"/>
      <c r="I291" s="3"/>
      <c r="J291" s="1"/>
      <c r="K291" s="1"/>
      <c r="L291" s="1"/>
      <c r="M291" s="1"/>
      <c r="N291" s="1"/>
      <c r="O291" s="1"/>
      <c r="P291" s="1"/>
      <c r="Q291" s="1"/>
      <c r="R291" s="1"/>
      <c r="S291" s="1"/>
      <c r="T291" s="1"/>
      <c r="U291" s="1"/>
      <c r="V291" s="1"/>
      <c r="W291" s="1"/>
      <c r="X291" s="1"/>
      <c r="Y291" s="1"/>
      <c r="Z291" s="1"/>
    </row>
    <row r="292" ht="12.0" customHeight="1">
      <c r="A292" s="1"/>
      <c r="B292" s="1"/>
      <c r="C292" s="3"/>
      <c r="D292" s="4"/>
      <c r="E292" s="124"/>
      <c r="F292" s="124"/>
      <c r="G292" s="124"/>
      <c r="H292" s="3"/>
      <c r="I292" s="3"/>
      <c r="J292" s="1"/>
      <c r="K292" s="1"/>
      <c r="L292" s="1"/>
      <c r="M292" s="1"/>
      <c r="N292" s="1"/>
      <c r="O292" s="1"/>
      <c r="P292" s="1"/>
      <c r="Q292" s="1"/>
      <c r="R292" s="1"/>
      <c r="S292" s="1"/>
      <c r="T292" s="1"/>
      <c r="U292" s="1"/>
      <c r="V292" s="1"/>
      <c r="W292" s="1"/>
      <c r="X292" s="1"/>
      <c r="Y292" s="1"/>
      <c r="Z292" s="1"/>
    </row>
    <row r="293" ht="12.0" customHeight="1">
      <c r="A293" s="1"/>
      <c r="B293" s="1"/>
      <c r="C293" s="3"/>
      <c r="D293" s="4"/>
      <c r="E293" s="124"/>
      <c r="F293" s="124"/>
      <c r="G293" s="124"/>
      <c r="H293" s="3"/>
      <c r="I293" s="3"/>
      <c r="J293" s="1"/>
      <c r="K293" s="1"/>
      <c r="L293" s="1"/>
      <c r="M293" s="1"/>
      <c r="N293" s="1"/>
      <c r="O293" s="1"/>
      <c r="P293" s="1"/>
      <c r="Q293" s="1"/>
      <c r="R293" s="1"/>
      <c r="S293" s="1"/>
      <c r="T293" s="1"/>
      <c r="U293" s="1"/>
      <c r="V293" s="1"/>
      <c r="W293" s="1"/>
      <c r="X293" s="1"/>
      <c r="Y293" s="1"/>
      <c r="Z293" s="1"/>
    </row>
    <row r="294" ht="12.0" customHeight="1">
      <c r="A294" s="1"/>
      <c r="B294" s="1"/>
      <c r="C294" s="3"/>
      <c r="D294" s="4"/>
      <c r="E294" s="124"/>
      <c r="F294" s="124"/>
      <c r="G294" s="124"/>
      <c r="H294" s="3"/>
      <c r="I294" s="3"/>
      <c r="J294" s="1"/>
      <c r="K294" s="1"/>
      <c r="L294" s="1"/>
      <c r="M294" s="1"/>
      <c r="N294" s="1"/>
      <c r="O294" s="1"/>
      <c r="P294" s="1"/>
      <c r="Q294" s="1"/>
      <c r="R294" s="1"/>
      <c r="S294" s="1"/>
      <c r="T294" s="1"/>
      <c r="U294" s="1"/>
      <c r="V294" s="1"/>
      <c r="W294" s="1"/>
      <c r="X294" s="1"/>
      <c r="Y294" s="1"/>
      <c r="Z294" s="1"/>
    </row>
    <row r="295" ht="12.0" customHeight="1">
      <c r="A295" s="1"/>
      <c r="B295" s="1"/>
      <c r="C295" s="3"/>
      <c r="D295" s="4"/>
      <c r="E295" s="124"/>
      <c r="F295" s="124"/>
      <c r="G295" s="124"/>
      <c r="H295" s="3"/>
      <c r="I295" s="3"/>
      <c r="J295" s="1"/>
      <c r="K295" s="1"/>
      <c r="L295" s="1"/>
      <c r="M295" s="1"/>
      <c r="N295" s="1"/>
      <c r="O295" s="1"/>
      <c r="P295" s="1"/>
      <c r="Q295" s="1"/>
      <c r="R295" s="1"/>
      <c r="S295" s="1"/>
      <c r="T295" s="1"/>
      <c r="U295" s="1"/>
      <c r="V295" s="1"/>
      <c r="W295" s="1"/>
      <c r="X295" s="1"/>
      <c r="Y295" s="1"/>
      <c r="Z295" s="1"/>
    </row>
    <row r="296" ht="12.0" customHeight="1">
      <c r="A296" s="1"/>
      <c r="B296" s="1"/>
      <c r="C296" s="3"/>
      <c r="D296" s="4"/>
      <c r="E296" s="124"/>
      <c r="F296" s="124"/>
      <c r="G296" s="124"/>
      <c r="H296" s="3"/>
      <c r="I296" s="3"/>
      <c r="J296" s="1"/>
      <c r="K296" s="1"/>
      <c r="L296" s="1"/>
      <c r="M296" s="1"/>
      <c r="N296" s="1"/>
      <c r="O296" s="1"/>
      <c r="P296" s="1"/>
      <c r="Q296" s="1"/>
      <c r="R296" s="1"/>
      <c r="S296" s="1"/>
      <c r="T296" s="1"/>
      <c r="U296" s="1"/>
      <c r="V296" s="1"/>
      <c r="W296" s="1"/>
      <c r="X296" s="1"/>
      <c r="Y296" s="1"/>
      <c r="Z296" s="1"/>
    </row>
    <row r="297" ht="12.0" customHeight="1">
      <c r="A297" s="1"/>
      <c r="B297" s="1"/>
      <c r="C297" s="3"/>
      <c r="D297" s="4"/>
      <c r="E297" s="124"/>
      <c r="F297" s="124"/>
      <c r="G297" s="124"/>
      <c r="H297" s="3"/>
      <c r="I297" s="3"/>
      <c r="J297" s="1"/>
      <c r="K297" s="1"/>
      <c r="L297" s="1"/>
      <c r="M297" s="1"/>
      <c r="N297" s="1"/>
      <c r="O297" s="1"/>
      <c r="P297" s="1"/>
      <c r="Q297" s="1"/>
      <c r="R297" s="1"/>
      <c r="S297" s="1"/>
      <c r="T297" s="1"/>
      <c r="U297" s="1"/>
      <c r="V297" s="1"/>
      <c r="W297" s="1"/>
      <c r="X297" s="1"/>
      <c r="Y297" s="1"/>
      <c r="Z297" s="1"/>
    </row>
    <row r="298" ht="12.0" customHeight="1">
      <c r="A298" s="1"/>
      <c r="B298" s="1"/>
      <c r="C298" s="3"/>
      <c r="D298" s="4"/>
      <c r="E298" s="124"/>
      <c r="F298" s="124"/>
      <c r="G298" s="124"/>
      <c r="H298" s="3"/>
      <c r="I298" s="3"/>
      <c r="J298" s="1"/>
      <c r="K298" s="1"/>
      <c r="L298" s="1"/>
      <c r="M298" s="1"/>
      <c r="N298" s="1"/>
      <c r="O298" s="1"/>
      <c r="P298" s="1"/>
      <c r="Q298" s="1"/>
      <c r="R298" s="1"/>
      <c r="S298" s="1"/>
      <c r="T298" s="1"/>
      <c r="U298" s="1"/>
      <c r="V298" s="1"/>
      <c r="W298" s="1"/>
      <c r="X298" s="1"/>
      <c r="Y298" s="1"/>
      <c r="Z298" s="1"/>
    </row>
    <row r="299" ht="12.0" customHeight="1">
      <c r="A299" s="1"/>
      <c r="B299" s="1"/>
      <c r="C299" s="3"/>
      <c r="D299" s="4"/>
      <c r="E299" s="124"/>
      <c r="F299" s="124"/>
      <c r="G299" s="124"/>
      <c r="H299" s="3"/>
      <c r="I299" s="3"/>
      <c r="J299" s="1"/>
      <c r="K299" s="1"/>
      <c r="L299" s="1"/>
      <c r="M299" s="1"/>
      <c r="N299" s="1"/>
      <c r="O299" s="1"/>
      <c r="P299" s="1"/>
      <c r="Q299" s="1"/>
      <c r="R299" s="1"/>
      <c r="S299" s="1"/>
      <c r="T299" s="1"/>
      <c r="U299" s="1"/>
      <c r="V299" s="1"/>
      <c r="W299" s="1"/>
      <c r="X299" s="1"/>
      <c r="Y299" s="1"/>
      <c r="Z299" s="1"/>
    </row>
    <row r="300" ht="12.0" customHeight="1">
      <c r="A300" s="1"/>
      <c r="B300" s="1"/>
      <c r="C300" s="3"/>
      <c r="D300" s="4"/>
      <c r="E300" s="124"/>
      <c r="F300" s="124"/>
      <c r="G300" s="124"/>
      <c r="H300" s="3"/>
      <c r="I300" s="3"/>
      <c r="J300" s="1"/>
      <c r="K300" s="1"/>
      <c r="L300" s="1"/>
      <c r="M300" s="1"/>
      <c r="N300" s="1"/>
      <c r="O300" s="1"/>
      <c r="P300" s="1"/>
      <c r="Q300" s="1"/>
      <c r="R300" s="1"/>
      <c r="S300" s="1"/>
      <c r="T300" s="1"/>
      <c r="U300" s="1"/>
      <c r="V300" s="1"/>
      <c r="W300" s="1"/>
      <c r="X300" s="1"/>
      <c r="Y300" s="1"/>
      <c r="Z300" s="1"/>
    </row>
    <row r="301" ht="12.0" customHeight="1">
      <c r="A301" s="1"/>
      <c r="B301" s="1"/>
      <c r="C301" s="3"/>
      <c r="D301" s="4"/>
      <c r="E301" s="124"/>
      <c r="F301" s="124"/>
      <c r="G301" s="124"/>
      <c r="H301" s="3"/>
      <c r="I301" s="3"/>
      <c r="J301" s="1"/>
      <c r="K301" s="1"/>
      <c r="L301" s="1"/>
      <c r="M301" s="1"/>
      <c r="N301" s="1"/>
      <c r="O301" s="1"/>
      <c r="P301" s="1"/>
      <c r="Q301" s="1"/>
      <c r="R301" s="1"/>
      <c r="S301" s="1"/>
      <c r="T301" s="1"/>
      <c r="U301" s="1"/>
      <c r="V301" s="1"/>
      <c r="W301" s="1"/>
      <c r="X301" s="1"/>
      <c r="Y301" s="1"/>
      <c r="Z301" s="1"/>
    </row>
    <row r="302" ht="12.0" customHeight="1">
      <c r="A302" s="1"/>
      <c r="B302" s="1"/>
      <c r="C302" s="3"/>
      <c r="D302" s="4"/>
      <c r="E302" s="124"/>
      <c r="F302" s="124"/>
      <c r="G302" s="124"/>
      <c r="H302" s="3"/>
      <c r="I302" s="3"/>
      <c r="J302" s="1"/>
      <c r="K302" s="1"/>
      <c r="L302" s="1"/>
      <c r="M302" s="1"/>
      <c r="N302" s="1"/>
      <c r="O302" s="1"/>
      <c r="P302" s="1"/>
      <c r="Q302" s="1"/>
      <c r="R302" s="1"/>
      <c r="S302" s="1"/>
      <c r="T302" s="1"/>
      <c r="U302" s="1"/>
      <c r="V302" s="1"/>
      <c r="W302" s="1"/>
      <c r="X302" s="1"/>
      <c r="Y302" s="1"/>
      <c r="Z302" s="1"/>
    </row>
    <row r="303" ht="12.0" customHeight="1">
      <c r="A303" s="1"/>
      <c r="B303" s="1"/>
      <c r="C303" s="3"/>
      <c r="D303" s="4"/>
      <c r="E303" s="124"/>
      <c r="F303" s="124"/>
      <c r="G303" s="124"/>
      <c r="H303" s="3"/>
      <c r="I303" s="3"/>
      <c r="J303" s="1"/>
      <c r="K303" s="1"/>
      <c r="L303" s="1"/>
      <c r="M303" s="1"/>
      <c r="N303" s="1"/>
      <c r="O303" s="1"/>
      <c r="P303" s="1"/>
      <c r="Q303" s="1"/>
      <c r="R303" s="1"/>
      <c r="S303" s="1"/>
      <c r="T303" s="1"/>
      <c r="U303" s="1"/>
      <c r="V303" s="1"/>
      <c r="W303" s="1"/>
      <c r="X303" s="1"/>
      <c r="Y303" s="1"/>
      <c r="Z303" s="1"/>
    </row>
    <row r="304" ht="12.0" customHeight="1">
      <c r="A304" s="1"/>
      <c r="B304" s="1"/>
      <c r="C304" s="3"/>
      <c r="D304" s="4"/>
      <c r="E304" s="124"/>
      <c r="F304" s="124"/>
      <c r="G304" s="124"/>
      <c r="H304" s="3"/>
      <c r="I304" s="3"/>
      <c r="J304" s="1"/>
      <c r="K304" s="1"/>
      <c r="L304" s="1"/>
      <c r="M304" s="1"/>
      <c r="N304" s="1"/>
      <c r="O304" s="1"/>
      <c r="P304" s="1"/>
      <c r="Q304" s="1"/>
      <c r="R304" s="1"/>
      <c r="S304" s="1"/>
      <c r="T304" s="1"/>
      <c r="U304" s="1"/>
      <c r="V304" s="1"/>
      <c r="W304" s="1"/>
      <c r="X304" s="1"/>
      <c r="Y304" s="1"/>
      <c r="Z304" s="1"/>
    </row>
    <row r="305" ht="12.0" customHeight="1">
      <c r="A305" s="1"/>
      <c r="B305" s="1"/>
      <c r="C305" s="3"/>
      <c r="D305" s="4"/>
      <c r="E305" s="124"/>
      <c r="F305" s="124"/>
      <c r="G305" s="124"/>
      <c r="H305" s="3"/>
      <c r="I305" s="3"/>
      <c r="J305" s="1"/>
      <c r="K305" s="1"/>
      <c r="L305" s="1"/>
      <c r="M305" s="1"/>
      <c r="N305" s="1"/>
      <c r="O305" s="1"/>
      <c r="P305" s="1"/>
      <c r="Q305" s="1"/>
      <c r="R305" s="1"/>
      <c r="S305" s="1"/>
      <c r="T305" s="1"/>
      <c r="U305" s="1"/>
      <c r="V305" s="1"/>
      <c r="W305" s="1"/>
      <c r="X305" s="1"/>
      <c r="Y305" s="1"/>
      <c r="Z305" s="1"/>
    </row>
    <row r="306" ht="12.0" customHeight="1">
      <c r="A306" s="1"/>
      <c r="B306" s="1"/>
      <c r="C306" s="3"/>
      <c r="D306" s="4"/>
      <c r="E306" s="124"/>
      <c r="F306" s="124"/>
      <c r="G306" s="124"/>
      <c r="H306" s="3"/>
      <c r="I306" s="3"/>
      <c r="J306" s="1"/>
      <c r="K306" s="1"/>
      <c r="L306" s="1"/>
      <c r="M306" s="1"/>
      <c r="N306" s="1"/>
      <c r="O306" s="1"/>
      <c r="P306" s="1"/>
      <c r="Q306" s="1"/>
      <c r="R306" s="1"/>
      <c r="S306" s="1"/>
      <c r="T306" s="1"/>
      <c r="U306" s="1"/>
      <c r="V306" s="1"/>
      <c r="W306" s="1"/>
      <c r="X306" s="1"/>
      <c r="Y306" s="1"/>
      <c r="Z306" s="1"/>
    </row>
    <row r="307" ht="12.0" customHeight="1">
      <c r="A307" s="1"/>
      <c r="B307" s="1"/>
      <c r="C307" s="3"/>
      <c r="D307" s="4"/>
      <c r="E307" s="124"/>
      <c r="F307" s="124"/>
      <c r="G307" s="124"/>
      <c r="H307" s="3"/>
      <c r="I307" s="3"/>
      <c r="J307" s="1"/>
      <c r="K307" s="1"/>
      <c r="L307" s="1"/>
      <c r="M307" s="1"/>
      <c r="N307" s="1"/>
      <c r="O307" s="1"/>
      <c r="P307" s="1"/>
      <c r="Q307" s="1"/>
      <c r="R307" s="1"/>
      <c r="S307" s="1"/>
      <c r="T307" s="1"/>
      <c r="U307" s="1"/>
      <c r="V307" s="1"/>
      <c r="W307" s="1"/>
      <c r="X307" s="1"/>
      <c r="Y307" s="1"/>
      <c r="Z307" s="1"/>
    </row>
    <row r="308" ht="12.0" customHeight="1">
      <c r="A308" s="1"/>
      <c r="B308" s="1"/>
      <c r="C308" s="3"/>
      <c r="D308" s="4"/>
      <c r="E308" s="124"/>
      <c r="F308" s="124"/>
      <c r="G308" s="124"/>
      <c r="H308" s="3"/>
      <c r="I308" s="3"/>
      <c r="J308" s="1"/>
      <c r="K308" s="1"/>
      <c r="L308" s="1"/>
      <c r="M308" s="1"/>
      <c r="N308" s="1"/>
      <c r="O308" s="1"/>
      <c r="P308" s="1"/>
      <c r="Q308" s="1"/>
      <c r="R308" s="1"/>
      <c r="S308" s="1"/>
      <c r="T308" s="1"/>
      <c r="U308" s="1"/>
      <c r="V308" s="1"/>
      <c r="W308" s="1"/>
      <c r="X308" s="1"/>
      <c r="Y308" s="1"/>
      <c r="Z308" s="1"/>
    </row>
    <row r="309" ht="12.0" customHeight="1">
      <c r="A309" s="1"/>
      <c r="B309" s="1"/>
      <c r="C309" s="3"/>
      <c r="D309" s="4"/>
      <c r="E309" s="124"/>
      <c r="F309" s="124"/>
      <c r="G309" s="124"/>
      <c r="H309" s="3"/>
      <c r="I309" s="3"/>
      <c r="J309" s="1"/>
      <c r="K309" s="1"/>
      <c r="L309" s="1"/>
      <c r="M309" s="1"/>
      <c r="N309" s="1"/>
      <c r="O309" s="1"/>
      <c r="P309" s="1"/>
      <c r="Q309" s="1"/>
      <c r="R309" s="1"/>
      <c r="S309" s="1"/>
      <c r="T309" s="1"/>
      <c r="U309" s="1"/>
      <c r="V309" s="1"/>
      <c r="W309" s="1"/>
      <c r="X309" s="1"/>
      <c r="Y309" s="1"/>
      <c r="Z309" s="1"/>
    </row>
    <row r="310" ht="12.0" customHeight="1">
      <c r="A310" s="1"/>
      <c r="B310" s="1"/>
      <c r="C310" s="3"/>
      <c r="D310" s="4"/>
      <c r="E310" s="124"/>
      <c r="F310" s="124"/>
      <c r="G310" s="124"/>
      <c r="H310" s="3"/>
      <c r="I310" s="3"/>
      <c r="J310" s="1"/>
      <c r="K310" s="1"/>
      <c r="L310" s="1"/>
      <c r="M310" s="1"/>
      <c r="N310" s="1"/>
      <c r="O310" s="1"/>
      <c r="P310" s="1"/>
      <c r="Q310" s="1"/>
      <c r="R310" s="1"/>
      <c r="S310" s="1"/>
      <c r="T310" s="1"/>
      <c r="U310" s="1"/>
      <c r="V310" s="1"/>
      <c r="W310" s="1"/>
      <c r="X310" s="1"/>
      <c r="Y310" s="1"/>
      <c r="Z310" s="1"/>
    </row>
    <row r="311" ht="12.0" customHeight="1">
      <c r="A311" s="1"/>
      <c r="B311" s="1"/>
      <c r="C311" s="3"/>
      <c r="D311" s="4"/>
      <c r="E311" s="124"/>
      <c r="F311" s="124"/>
      <c r="G311" s="124"/>
      <c r="H311" s="3"/>
      <c r="I311" s="3"/>
      <c r="J311" s="1"/>
      <c r="K311" s="1"/>
      <c r="L311" s="1"/>
      <c r="M311" s="1"/>
      <c r="N311" s="1"/>
      <c r="O311" s="1"/>
      <c r="P311" s="1"/>
      <c r="Q311" s="1"/>
      <c r="R311" s="1"/>
      <c r="S311" s="1"/>
      <c r="T311" s="1"/>
      <c r="U311" s="1"/>
      <c r="V311" s="1"/>
      <c r="W311" s="1"/>
      <c r="X311" s="1"/>
      <c r="Y311" s="1"/>
      <c r="Z311" s="1"/>
    </row>
    <row r="312" ht="12.0" customHeight="1">
      <c r="A312" s="1"/>
      <c r="B312" s="1"/>
      <c r="C312" s="3"/>
      <c r="D312" s="4"/>
      <c r="E312" s="124"/>
      <c r="F312" s="124"/>
      <c r="G312" s="124"/>
      <c r="H312" s="3"/>
      <c r="I312" s="3"/>
      <c r="J312" s="1"/>
      <c r="K312" s="1"/>
      <c r="L312" s="1"/>
      <c r="M312" s="1"/>
      <c r="N312" s="1"/>
      <c r="O312" s="1"/>
      <c r="P312" s="1"/>
      <c r="Q312" s="1"/>
      <c r="R312" s="1"/>
      <c r="S312" s="1"/>
      <c r="T312" s="1"/>
      <c r="U312" s="1"/>
      <c r="V312" s="1"/>
      <c r="W312" s="1"/>
      <c r="X312" s="1"/>
      <c r="Y312" s="1"/>
      <c r="Z312" s="1"/>
    </row>
    <row r="313" ht="12.0" customHeight="1">
      <c r="A313" s="1"/>
      <c r="B313" s="1"/>
      <c r="C313" s="3"/>
      <c r="D313" s="4"/>
      <c r="E313" s="124"/>
      <c r="F313" s="124"/>
      <c r="G313" s="124"/>
      <c r="H313" s="3"/>
      <c r="I313" s="3"/>
      <c r="J313" s="1"/>
      <c r="K313" s="1"/>
      <c r="L313" s="1"/>
      <c r="M313" s="1"/>
      <c r="N313" s="1"/>
      <c r="O313" s="1"/>
      <c r="P313" s="1"/>
      <c r="Q313" s="1"/>
      <c r="R313" s="1"/>
      <c r="S313" s="1"/>
      <c r="T313" s="1"/>
      <c r="U313" s="1"/>
      <c r="V313" s="1"/>
      <c r="W313" s="1"/>
      <c r="X313" s="1"/>
      <c r="Y313" s="1"/>
      <c r="Z313" s="1"/>
    </row>
    <row r="314" ht="12.0" customHeight="1">
      <c r="A314" s="1"/>
      <c r="B314" s="1"/>
      <c r="C314" s="3"/>
      <c r="D314" s="4"/>
      <c r="E314" s="124"/>
      <c r="F314" s="124"/>
      <c r="G314" s="124"/>
      <c r="H314" s="3"/>
      <c r="I314" s="3"/>
      <c r="J314" s="1"/>
      <c r="K314" s="1"/>
      <c r="L314" s="1"/>
      <c r="M314" s="1"/>
      <c r="N314" s="1"/>
      <c r="O314" s="1"/>
      <c r="P314" s="1"/>
      <c r="Q314" s="1"/>
      <c r="R314" s="1"/>
      <c r="S314" s="1"/>
      <c r="T314" s="1"/>
      <c r="U314" s="1"/>
      <c r="V314" s="1"/>
      <c r="W314" s="1"/>
      <c r="X314" s="1"/>
      <c r="Y314" s="1"/>
      <c r="Z314" s="1"/>
    </row>
    <row r="315" ht="12.0" customHeight="1">
      <c r="A315" s="1"/>
      <c r="B315" s="1"/>
      <c r="C315" s="3"/>
      <c r="D315" s="4"/>
      <c r="E315" s="124"/>
      <c r="F315" s="124"/>
      <c r="G315" s="124"/>
      <c r="H315" s="3"/>
      <c r="I315" s="3"/>
      <c r="J315" s="1"/>
      <c r="K315" s="1"/>
      <c r="L315" s="1"/>
      <c r="M315" s="1"/>
      <c r="N315" s="1"/>
      <c r="O315" s="1"/>
      <c r="P315" s="1"/>
      <c r="Q315" s="1"/>
      <c r="R315" s="1"/>
      <c r="S315" s="1"/>
      <c r="T315" s="1"/>
      <c r="U315" s="1"/>
      <c r="V315" s="1"/>
      <c r="W315" s="1"/>
      <c r="X315" s="1"/>
      <c r="Y315" s="1"/>
      <c r="Z315" s="1"/>
    </row>
    <row r="316" ht="12.0" customHeight="1">
      <c r="A316" s="1"/>
      <c r="B316" s="1"/>
      <c r="C316" s="3"/>
      <c r="D316" s="4"/>
      <c r="E316" s="124"/>
      <c r="F316" s="124"/>
      <c r="G316" s="124"/>
      <c r="H316" s="3"/>
      <c r="I316" s="3"/>
      <c r="J316" s="1"/>
      <c r="K316" s="1"/>
      <c r="L316" s="1"/>
      <c r="M316" s="1"/>
      <c r="N316" s="1"/>
      <c r="O316" s="1"/>
      <c r="P316" s="1"/>
      <c r="Q316" s="1"/>
      <c r="R316" s="1"/>
      <c r="S316" s="1"/>
      <c r="T316" s="1"/>
      <c r="U316" s="1"/>
      <c r="V316" s="1"/>
      <c r="W316" s="1"/>
      <c r="X316" s="1"/>
      <c r="Y316" s="1"/>
      <c r="Z316" s="1"/>
    </row>
    <row r="317" ht="12.0" customHeight="1">
      <c r="A317" s="1"/>
      <c r="B317" s="1"/>
      <c r="C317" s="3"/>
      <c r="D317" s="4"/>
      <c r="E317" s="124"/>
      <c r="F317" s="124"/>
      <c r="G317" s="124"/>
      <c r="H317" s="3"/>
      <c r="I317" s="3"/>
      <c r="J317" s="1"/>
      <c r="K317" s="1"/>
      <c r="L317" s="1"/>
      <c r="M317" s="1"/>
      <c r="N317" s="1"/>
      <c r="O317" s="1"/>
      <c r="P317" s="1"/>
      <c r="Q317" s="1"/>
      <c r="R317" s="1"/>
      <c r="S317" s="1"/>
      <c r="T317" s="1"/>
      <c r="U317" s="1"/>
      <c r="V317" s="1"/>
      <c r="W317" s="1"/>
      <c r="X317" s="1"/>
      <c r="Y317" s="1"/>
      <c r="Z317" s="1"/>
    </row>
    <row r="318" ht="12.0" customHeight="1">
      <c r="A318" s="1"/>
      <c r="B318" s="1"/>
      <c r="C318" s="3"/>
      <c r="D318" s="4"/>
      <c r="E318" s="124"/>
      <c r="F318" s="124"/>
      <c r="G318" s="124"/>
      <c r="H318" s="3"/>
      <c r="I318" s="3"/>
      <c r="J318" s="1"/>
      <c r="K318" s="1"/>
      <c r="L318" s="1"/>
      <c r="M318" s="1"/>
      <c r="N318" s="1"/>
      <c r="O318" s="1"/>
      <c r="P318" s="1"/>
      <c r="Q318" s="1"/>
      <c r="R318" s="1"/>
      <c r="S318" s="1"/>
      <c r="T318" s="1"/>
      <c r="U318" s="1"/>
      <c r="V318" s="1"/>
      <c r="W318" s="1"/>
      <c r="X318" s="1"/>
      <c r="Y318" s="1"/>
      <c r="Z318" s="1"/>
    </row>
    <row r="319" ht="12.0" customHeight="1">
      <c r="A319" s="1"/>
      <c r="B319" s="1"/>
      <c r="C319" s="3"/>
      <c r="D319" s="4"/>
      <c r="E319" s="124"/>
      <c r="F319" s="124"/>
      <c r="G319" s="124"/>
      <c r="H319" s="3"/>
      <c r="I319" s="3"/>
      <c r="J319" s="1"/>
      <c r="K319" s="1"/>
      <c r="L319" s="1"/>
      <c r="M319" s="1"/>
      <c r="N319" s="1"/>
      <c r="O319" s="1"/>
      <c r="P319" s="1"/>
      <c r="Q319" s="1"/>
      <c r="R319" s="1"/>
      <c r="S319" s="1"/>
      <c r="T319" s="1"/>
      <c r="U319" s="1"/>
      <c r="V319" s="1"/>
      <c r="W319" s="1"/>
      <c r="X319" s="1"/>
      <c r="Y319" s="1"/>
      <c r="Z319" s="1"/>
    </row>
    <row r="320" ht="12.0" customHeight="1">
      <c r="A320" s="1"/>
      <c r="B320" s="1"/>
      <c r="C320" s="3"/>
      <c r="D320" s="4"/>
      <c r="E320" s="124"/>
      <c r="F320" s="124"/>
      <c r="G320" s="124"/>
      <c r="H320" s="3"/>
      <c r="I320" s="3"/>
      <c r="J320" s="1"/>
      <c r="K320" s="1"/>
      <c r="L320" s="1"/>
      <c r="M320" s="1"/>
      <c r="N320" s="1"/>
      <c r="O320" s="1"/>
      <c r="P320" s="1"/>
      <c r="Q320" s="1"/>
      <c r="R320" s="1"/>
      <c r="S320" s="1"/>
      <c r="T320" s="1"/>
      <c r="U320" s="1"/>
      <c r="V320" s="1"/>
      <c r="W320" s="1"/>
      <c r="X320" s="1"/>
      <c r="Y320" s="1"/>
      <c r="Z320" s="1"/>
    </row>
    <row r="321" ht="12.0" customHeight="1">
      <c r="A321" s="1"/>
      <c r="B321" s="1"/>
      <c r="C321" s="3"/>
      <c r="D321" s="4"/>
      <c r="E321" s="124"/>
      <c r="F321" s="124"/>
      <c r="G321" s="124"/>
      <c r="H321" s="3"/>
      <c r="I321" s="3"/>
      <c r="J321" s="1"/>
      <c r="K321" s="1"/>
      <c r="L321" s="1"/>
      <c r="M321" s="1"/>
      <c r="N321" s="1"/>
      <c r="O321" s="1"/>
      <c r="P321" s="1"/>
      <c r="Q321" s="1"/>
      <c r="R321" s="1"/>
      <c r="S321" s="1"/>
      <c r="T321" s="1"/>
      <c r="U321" s="1"/>
      <c r="V321" s="1"/>
      <c r="W321" s="1"/>
      <c r="X321" s="1"/>
      <c r="Y321" s="1"/>
      <c r="Z321" s="1"/>
    </row>
    <row r="322" ht="12.0" customHeight="1">
      <c r="A322" s="1"/>
      <c r="B322" s="1"/>
      <c r="C322" s="3"/>
      <c r="D322" s="4"/>
      <c r="E322" s="124"/>
      <c r="F322" s="124"/>
      <c r="G322" s="124"/>
      <c r="H322" s="3"/>
      <c r="I322" s="3"/>
      <c r="J322" s="1"/>
      <c r="K322" s="1"/>
      <c r="L322" s="1"/>
      <c r="M322" s="1"/>
      <c r="N322" s="1"/>
      <c r="O322" s="1"/>
      <c r="P322" s="1"/>
      <c r="Q322" s="1"/>
      <c r="R322" s="1"/>
      <c r="S322" s="1"/>
      <c r="T322" s="1"/>
      <c r="U322" s="1"/>
      <c r="V322" s="1"/>
      <c r="W322" s="1"/>
      <c r="X322" s="1"/>
      <c r="Y322" s="1"/>
      <c r="Z322" s="1"/>
    </row>
    <row r="323" ht="12.0" customHeight="1">
      <c r="A323" s="1"/>
      <c r="B323" s="1"/>
      <c r="C323" s="3"/>
      <c r="D323" s="4"/>
      <c r="E323" s="124"/>
      <c r="F323" s="124"/>
      <c r="G323" s="124"/>
      <c r="H323" s="3"/>
      <c r="I323" s="3"/>
      <c r="J323" s="1"/>
      <c r="K323" s="1"/>
      <c r="L323" s="1"/>
      <c r="M323" s="1"/>
      <c r="N323" s="1"/>
      <c r="O323" s="1"/>
      <c r="P323" s="1"/>
      <c r="Q323" s="1"/>
      <c r="R323" s="1"/>
      <c r="S323" s="1"/>
      <c r="T323" s="1"/>
      <c r="U323" s="1"/>
      <c r="V323" s="1"/>
      <c r="W323" s="1"/>
      <c r="X323" s="1"/>
      <c r="Y323" s="1"/>
      <c r="Z323" s="1"/>
    </row>
    <row r="324" ht="12.0" customHeight="1">
      <c r="A324" s="1"/>
      <c r="B324" s="1"/>
      <c r="C324" s="3"/>
      <c r="D324" s="4"/>
      <c r="E324" s="124"/>
      <c r="F324" s="124"/>
      <c r="G324" s="124"/>
      <c r="H324" s="3"/>
      <c r="I324" s="3"/>
      <c r="J324" s="1"/>
      <c r="K324" s="1"/>
      <c r="L324" s="1"/>
      <c r="M324" s="1"/>
      <c r="N324" s="1"/>
      <c r="O324" s="1"/>
      <c r="P324" s="1"/>
      <c r="Q324" s="1"/>
      <c r="R324" s="1"/>
      <c r="S324" s="1"/>
      <c r="T324" s="1"/>
      <c r="U324" s="1"/>
      <c r="V324" s="1"/>
      <c r="W324" s="1"/>
      <c r="X324" s="1"/>
      <c r="Y324" s="1"/>
      <c r="Z324" s="1"/>
    </row>
    <row r="325" ht="12.0" customHeight="1">
      <c r="A325" s="1"/>
      <c r="B325" s="1"/>
      <c r="C325" s="3"/>
      <c r="D325" s="4"/>
      <c r="E325" s="124"/>
      <c r="F325" s="124"/>
      <c r="G325" s="124"/>
      <c r="H325" s="3"/>
      <c r="I325" s="3"/>
      <c r="J325" s="1"/>
      <c r="K325" s="1"/>
      <c r="L325" s="1"/>
      <c r="M325" s="1"/>
      <c r="N325" s="1"/>
      <c r="O325" s="1"/>
      <c r="P325" s="1"/>
      <c r="Q325" s="1"/>
      <c r="R325" s="1"/>
      <c r="S325" s="1"/>
      <c r="T325" s="1"/>
      <c r="U325" s="1"/>
      <c r="V325" s="1"/>
      <c r="W325" s="1"/>
      <c r="X325" s="1"/>
      <c r="Y325" s="1"/>
      <c r="Z325" s="1"/>
    </row>
    <row r="326" ht="12.0" customHeight="1">
      <c r="A326" s="1"/>
      <c r="B326" s="1"/>
      <c r="C326" s="3"/>
      <c r="D326" s="4"/>
      <c r="E326" s="124"/>
      <c r="F326" s="124"/>
      <c r="G326" s="124"/>
      <c r="H326" s="3"/>
      <c r="I326" s="3"/>
      <c r="J326" s="1"/>
      <c r="K326" s="1"/>
      <c r="L326" s="1"/>
      <c r="M326" s="1"/>
      <c r="N326" s="1"/>
      <c r="O326" s="1"/>
      <c r="P326" s="1"/>
      <c r="Q326" s="1"/>
      <c r="R326" s="1"/>
      <c r="S326" s="1"/>
      <c r="T326" s="1"/>
      <c r="U326" s="1"/>
      <c r="V326" s="1"/>
      <c r="W326" s="1"/>
      <c r="X326" s="1"/>
      <c r="Y326" s="1"/>
      <c r="Z326" s="1"/>
    </row>
    <row r="327" ht="12.0" customHeight="1">
      <c r="A327" s="1"/>
      <c r="B327" s="1"/>
      <c r="C327" s="3"/>
      <c r="D327" s="4"/>
      <c r="E327" s="124"/>
      <c r="F327" s="124"/>
      <c r="G327" s="124"/>
      <c r="H327" s="3"/>
      <c r="I327" s="3"/>
      <c r="J327" s="1"/>
      <c r="K327" s="1"/>
      <c r="L327" s="1"/>
      <c r="M327" s="1"/>
      <c r="N327" s="1"/>
      <c r="O327" s="1"/>
      <c r="P327" s="1"/>
      <c r="Q327" s="1"/>
      <c r="R327" s="1"/>
      <c r="S327" s="1"/>
      <c r="T327" s="1"/>
      <c r="U327" s="1"/>
      <c r="V327" s="1"/>
      <c r="W327" s="1"/>
      <c r="X327" s="1"/>
      <c r="Y327" s="1"/>
      <c r="Z327" s="1"/>
    </row>
    <row r="328" ht="12.0" customHeight="1">
      <c r="A328" s="1"/>
      <c r="B328" s="1"/>
      <c r="C328" s="3"/>
      <c r="D328" s="4"/>
      <c r="E328" s="124"/>
      <c r="F328" s="124"/>
      <c r="G328" s="124"/>
      <c r="H328" s="3"/>
      <c r="I328" s="3"/>
      <c r="J328" s="1"/>
      <c r="K328" s="1"/>
      <c r="L328" s="1"/>
      <c r="M328" s="1"/>
      <c r="N328" s="1"/>
      <c r="O328" s="1"/>
      <c r="P328" s="1"/>
      <c r="Q328" s="1"/>
      <c r="R328" s="1"/>
      <c r="S328" s="1"/>
      <c r="T328" s="1"/>
      <c r="U328" s="1"/>
      <c r="V328" s="1"/>
      <c r="W328" s="1"/>
      <c r="X328" s="1"/>
      <c r="Y328" s="1"/>
      <c r="Z328" s="1"/>
    </row>
    <row r="329" ht="12.0" customHeight="1">
      <c r="A329" s="1"/>
      <c r="B329" s="1"/>
      <c r="C329" s="3"/>
      <c r="D329" s="4"/>
      <c r="E329" s="124"/>
      <c r="F329" s="124"/>
      <c r="G329" s="124"/>
      <c r="H329" s="3"/>
      <c r="I329" s="3"/>
      <c r="J329" s="1"/>
      <c r="K329" s="1"/>
      <c r="L329" s="1"/>
      <c r="M329" s="1"/>
      <c r="N329" s="1"/>
      <c r="O329" s="1"/>
      <c r="P329" s="1"/>
      <c r="Q329" s="1"/>
      <c r="R329" s="1"/>
      <c r="S329" s="1"/>
      <c r="T329" s="1"/>
      <c r="U329" s="1"/>
      <c r="V329" s="1"/>
      <c r="W329" s="1"/>
      <c r="X329" s="1"/>
      <c r="Y329" s="1"/>
      <c r="Z329" s="1"/>
    </row>
    <row r="330" ht="12.0" customHeight="1">
      <c r="A330" s="1"/>
      <c r="B330" s="1"/>
      <c r="C330" s="3"/>
      <c r="D330" s="4"/>
      <c r="E330" s="124"/>
      <c r="F330" s="124"/>
      <c r="G330" s="124"/>
      <c r="H330" s="3"/>
      <c r="I330" s="3"/>
      <c r="J330" s="1"/>
      <c r="K330" s="1"/>
      <c r="L330" s="1"/>
      <c r="M330" s="1"/>
      <c r="N330" s="1"/>
      <c r="O330" s="1"/>
      <c r="P330" s="1"/>
      <c r="Q330" s="1"/>
      <c r="R330" s="1"/>
      <c r="S330" s="1"/>
      <c r="T330" s="1"/>
      <c r="U330" s="1"/>
      <c r="V330" s="1"/>
      <c r="W330" s="1"/>
      <c r="X330" s="1"/>
      <c r="Y330" s="1"/>
      <c r="Z330" s="1"/>
    </row>
    <row r="331" ht="12.0" customHeight="1">
      <c r="A331" s="1"/>
      <c r="B331" s="1"/>
      <c r="C331" s="3"/>
      <c r="D331" s="4"/>
      <c r="E331" s="124"/>
      <c r="F331" s="124"/>
      <c r="G331" s="124"/>
      <c r="H331" s="3"/>
      <c r="I331" s="3"/>
      <c r="J331" s="1"/>
      <c r="K331" s="1"/>
      <c r="L331" s="1"/>
      <c r="M331" s="1"/>
      <c r="N331" s="1"/>
      <c r="O331" s="1"/>
      <c r="P331" s="1"/>
      <c r="Q331" s="1"/>
      <c r="R331" s="1"/>
      <c r="S331" s="1"/>
      <c r="T331" s="1"/>
      <c r="U331" s="1"/>
      <c r="V331" s="1"/>
      <c r="W331" s="1"/>
      <c r="X331" s="1"/>
      <c r="Y331" s="1"/>
      <c r="Z331" s="1"/>
    </row>
    <row r="332" ht="12.0" customHeight="1">
      <c r="A332" s="1"/>
      <c r="B332" s="1"/>
      <c r="C332" s="3"/>
      <c r="D332" s="4"/>
      <c r="E332" s="124"/>
      <c r="F332" s="124"/>
      <c r="G332" s="124"/>
      <c r="H332" s="3"/>
      <c r="I332" s="3"/>
      <c r="J332" s="1"/>
      <c r="K332" s="1"/>
      <c r="L332" s="1"/>
      <c r="M332" s="1"/>
      <c r="N332" s="1"/>
      <c r="O332" s="1"/>
      <c r="P332" s="1"/>
      <c r="Q332" s="1"/>
      <c r="R332" s="1"/>
      <c r="S332" s="1"/>
      <c r="T332" s="1"/>
      <c r="U332" s="1"/>
      <c r="V332" s="1"/>
      <c r="W332" s="1"/>
      <c r="X332" s="1"/>
      <c r="Y332" s="1"/>
      <c r="Z332" s="1"/>
    </row>
    <row r="333" ht="12.0" customHeight="1">
      <c r="A333" s="1"/>
      <c r="B333" s="1"/>
      <c r="C333" s="3"/>
      <c r="D333" s="4"/>
      <c r="E333" s="124"/>
      <c r="F333" s="124"/>
      <c r="G333" s="124"/>
      <c r="H333" s="3"/>
      <c r="I333" s="3"/>
      <c r="J333" s="1"/>
      <c r="K333" s="1"/>
      <c r="L333" s="1"/>
      <c r="M333" s="1"/>
      <c r="N333" s="1"/>
      <c r="O333" s="1"/>
      <c r="P333" s="1"/>
      <c r="Q333" s="1"/>
      <c r="R333" s="1"/>
      <c r="S333" s="1"/>
      <c r="T333" s="1"/>
      <c r="U333" s="1"/>
      <c r="V333" s="1"/>
      <c r="W333" s="1"/>
      <c r="X333" s="1"/>
      <c r="Y333" s="1"/>
      <c r="Z333" s="1"/>
    </row>
    <row r="334" ht="12.0" customHeight="1">
      <c r="A334" s="1"/>
      <c r="B334" s="1"/>
      <c r="C334" s="3"/>
      <c r="D334" s="4"/>
      <c r="E334" s="124"/>
      <c r="F334" s="124"/>
      <c r="G334" s="124"/>
      <c r="H334" s="3"/>
      <c r="I334" s="3"/>
      <c r="J334" s="1"/>
      <c r="K334" s="1"/>
      <c r="L334" s="1"/>
      <c r="M334" s="1"/>
      <c r="N334" s="1"/>
      <c r="O334" s="1"/>
      <c r="P334" s="1"/>
      <c r="Q334" s="1"/>
      <c r="R334" s="1"/>
      <c r="S334" s="1"/>
      <c r="T334" s="1"/>
      <c r="U334" s="1"/>
      <c r="V334" s="1"/>
      <c r="W334" s="1"/>
      <c r="X334" s="1"/>
      <c r="Y334" s="1"/>
      <c r="Z334" s="1"/>
    </row>
    <row r="335" ht="12.0" customHeight="1">
      <c r="A335" s="1"/>
      <c r="B335" s="1"/>
      <c r="C335" s="3"/>
      <c r="D335" s="4"/>
      <c r="E335" s="124"/>
      <c r="F335" s="124"/>
      <c r="G335" s="124"/>
      <c r="H335" s="3"/>
      <c r="I335" s="3"/>
      <c r="J335" s="1"/>
      <c r="K335" s="1"/>
      <c r="L335" s="1"/>
      <c r="M335" s="1"/>
      <c r="N335" s="1"/>
      <c r="O335" s="1"/>
      <c r="P335" s="1"/>
      <c r="Q335" s="1"/>
      <c r="R335" s="1"/>
      <c r="S335" s="1"/>
      <c r="T335" s="1"/>
      <c r="U335" s="1"/>
      <c r="V335" s="1"/>
      <c r="W335" s="1"/>
      <c r="X335" s="1"/>
      <c r="Y335" s="1"/>
      <c r="Z335" s="1"/>
    </row>
    <row r="336" ht="12.0" customHeight="1">
      <c r="A336" s="1"/>
      <c r="B336" s="1"/>
      <c r="C336" s="3"/>
      <c r="D336" s="4"/>
      <c r="E336" s="124"/>
      <c r="F336" s="124"/>
      <c r="G336" s="124"/>
      <c r="H336" s="3"/>
      <c r="I336" s="3"/>
      <c r="J336" s="1"/>
      <c r="K336" s="1"/>
      <c r="L336" s="1"/>
      <c r="M336" s="1"/>
      <c r="N336" s="1"/>
      <c r="O336" s="1"/>
      <c r="P336" s="1"/>
      <c r="Q336" s="1"/>
      <c r="R336" s="1"/>
      <c r="S336" s="1"/>
      <c r="T336" s="1"/>
      <c r="U336" s="1"/>
      <c r="V336" s="1"/>
      <c r="W336" s="1"/>
      <c r="X336" s="1"/>
      <c r="Y336" s="1"/>
      <c r="Z336" s="1"/>
    </row>
    <row r="337" ht="12.0" customHeight="1">
      <c r="A337" s="1"/>
      <c r="B337" s="1"/>
      <c r="C337" s="3"/>
      <c r="D337" s="4"/>
      <c r="E337" s="124"/>
      <c r="F337" s="124"/>
      <c r="G337" s="124"/>
      <c r="H337" s="3"/>
      <c r="I337" s="3"/>
      <c r="J337" s="1"/>
      <c r="K337" s="1"/>
      <c r="L337" s="1"/>
      <c r="M337" s="1"/>
      <c r="N337" s="1"/>
      <c r="O337" s="1"/>
      <c r="P337" s="1"/>
      <c r="Q337" s="1"/>
      <c r="R337" s="1"/>
      <c r="S337" s="1"/>
      <c r="T337" s="1"/>
      <c r="U337" s="1"/>
      <c r="V337" s="1"/>
      <c r="W337" s="1"/>
      <c r="X337" s="1"/>
      <c r="Y337" s="1"/>
      <c r="Z337" s="1"/>
    </row>
    <row r="338" ht="12.0" customHeight="1">
      <c r="A338" s="1"/>
      <c r="B338" s="1"/>
      <c r="C338" s="3"/>
      <c r="D338" s="4"/>
      <c r="E338" s="124"/>
      <c r="F338" s="124"/>
      <c r="G338" s="124"/>
      <c r="H338" s="3"/>
      <c r="I338" s="3"/>
      <c r="J338" s="1"/>
      <c r="K338" s="1"/>
      <c r="L338" s="1"/>
      <c r="M338" s="1"/>
      <c r="N338" s="1"/>
      <c r="O338" s="1"/>
      <c r="P338" s="1"/>
      <c r="Q338" s="1"/>
      <c r="R338" s="1"/>
      <c r="S338" s="1"/>
      <c r="T338" s="1"/>
      <c r="U338" s="1"/>
      <c r="V338" s="1"/>
      <c r="W338" s="1"/>
      <c r="X338" s="1"/>
      <c r="Y338" s="1"/>
      <c r="Z338" s="1"/>
    </row>
    <row r="339" ht="12.0" customHeight="1">
      <c r="A339" s="1"/>
      <c r="B339" s="1"/>
      <c r="C339" s="3"/>
      <c r="D339" s="4"/>
      <c r="E339" s="124"/>
      <c r="F339" s="124"/>
      <c r="G339" s="124"/>
      <c r="H339" s="3"/>
      <c r="I339" s="3"/>
      <c r="J339" s="1"/>
      <c r="K339" s="1"/>
      <c r="L339" s="1"/>
      <c r="M339" s="1"/>
      <c r="N339" s="1"/>
      <c r="O339" s="1"/>
      <c r="P339" s="1"/>
      <c r="Q339" s="1"/>
      <c r="R339" s="1"/>
      <c r="S339" s="1"/>
      <c r="T339" s="1"/>
      <c r="U339" s="1"/>
      <c r="V339" s="1"/>
      <c r="W339" s="1"/>
      <c r="X339" s="1"/>
      <c r="Y339" s="1"/>
      <c r="Z339" s="1"/>
    </row>
    <row r="340" ht="12.0" customHeight="1">
      <c r="A340" s="1"/>
      <c r="B340" s="1"/>
      <c r="C340" s="3"/>
      <c r="D340" s="4"/>
      <c r="E340" s="124"/>
      <c r="F340" s="124"/>
      <c r="G340" s="124"/>
      <c r="H340" s="3"/>
      <c r="I340" s="3"/>
      <c r="J340" s="1"/>
      <c r="K340" s="1"/>
      <c r="L340" s="1"/>
      <c r="M340" s="1"/>
      <c r="N340" s="1"/>
      <c r="O340" s="1"/>
      <c r="P340" s="1"/>
      <c r="Q340" s="1"/>
      <c r="R340" s="1"/>
      <c r="S340" s="1"/>
      <c r="T340" s="1"/>
      <c r="U340" s="1"/>
      <c r="V340" s="1"/>
      <c r="W340" s="1"/>
      <c r="X340" s="1"/>
      <c r="Y340" s="1"/>
      <c r="Z340" s="1"/>
    </row>
    <row r="341" ht="12.0" customHeight="1">
      <c r="A341" s="1"/>
      <c r="B341" s="1"/>
      <c r="C341" s="3"/>
      <c r="D341" s="4"/>
      <c r="E341" s="124"/>
      <c r="F341" s="124"/>
      <c r="G341" s="124"/>
      <c r="H341" s="3"/>
      <c r="I341" s="3"/>
      <c r="J341" s="1"/>
      <c r="K341" s="1"/>
      <c r="L341" s="1"/>
      <c r="M341" s="1"/>
      <c r="N341" s="1"/>
      <c r="O341" s="1"/>
      <c r="P341" s="1"/>
      <c r="Q341" s="1"/>
      <c r="R341" s="1"/>
      <c r="S341" s="1"/>
      <c r="T341" s="1"/>
      <c r="U341" s="1"/>
      <c r="V341" s="1"/>
      <c r="W341" s="1"/>
      <c r="X341" s="1"/>
      <c r="Y341" s="1"/>
      <c r="Z341" s="1"/>
    </row>
    <row r="342" ht="12.0" customHeight="1">
      <c r="A342" s="1"/>
      <c r="B342" s="1"/>
      <c r="C342" s="3"/>
      <c r="D342" s="4"/>
      <c r="E342" s="124"/>
      <c r="F342" s="124"/>
      <c r="G342" s="124"/>
      <c r="H342" s="3"/>
      <c r="I342" s="3"/>
      <c r="J342" s="1"/>
      <c r="K342" s="1"/>
      <c r="L342" s="1"/>
      <c r="M342" s="1"/>
      <c r="N342" s="1"/>
      <c r="O342" s="1"/>
      <c r="P342" s="1"/>
      <c r="Q342" s="1"/>
      <c r="R342" s="1"/>
      <c r="S342" s="1"/>
      <c r="T342" s="1"/>
      <c r="U342" s="1"/>
      <c r="V342" s="1"/>
      <c r="W342" s="1"/>
      <c r="X342" s="1"/>
      <c r="Y342" s="1"/>
      <c r="Z342" s="1"/>
    </row>
    <row r="343" ht="12.0" customHeight="1">
      <c r="A343" s="1"/>
      <c r="B343" s="1"/>
      <c r="C343" s="3"/>
      <c r="D343" s="4"/>
      <c r="E343" s="124"/>
      <c r="F343" s="124"/>
      <c r="G343" s="124"/>
      <c r="H343" s="3"/>
      <c r="I343" s="3"/>
      <c r="J343" s="1"/>
      <c r="K343" s="1"/>
      <c r="L343" s="1"/>
      <c r="M343" s="1"/>
      <c r="N343" s="1"/>
      <c r="O343" s="1"/>
      <c r="P343" s="1"/>
      <c r="Q343" s="1"/>
      <c r="R343" s="1"/>
      <c r="S343" s="1"/>
      <c r="T343" s="1"/>
      <c r="U343" s="1"/>
      <c r="V343" s="1"/>
      <c r="W343" s="1"/>
      <c r="X343" s="1"/>
      <c r="Y343" s="1"/>
      <c r="Z343" s="1"/>
    </row>
    <row r="344" ht="12.0" customHeight="1">
      <c r="A344" s="1"/>
      <c r="B344" s="1"/>
      <c r="C344" s="3"/>
      <c r="D344" s="4"/>
      <c r="E344" s="124"/>
      <c r="F344" s="124"/>
      <c r="G344" s="124"/>
      <c r="H344" s="3"/>
      <c r="I344" s="3"/>
      <c r="J344" s="1"/>
      <c r="K344" s="1"/>
      <c r="L344" s="1"/>
      <c r="M344" s="1"/>
      <c r="N344" s="1"/>
      <c r="O344" s="1"/>
      <c r="P344" s="1"/>
      <c r="Q344" s="1"/>
      <c r="R344" s="1"/>
      <c r="S344" s="1"/>
      <c r="T344" s="1"/>
      <c r="U344" s="1"/>
      <c r="V344" s="1"/>
      <c r="W344" s="1"/>
      <c r="X344" s="1"/>
      <c r="Y344" s="1"/>
      <c r="Z344" s="1"/>
    </row>
    <row r="345" ht="12.0" customHeight="1">
      <c r="A345" s="1"/>
      <c r="B345" s="1"/>
      <c r="C345" s="3"/>
      <c r="D345" s="4"/>
      <c r="E345" s="124"/>
      <c r="F345" s="124"/>
      <c r="G345" s="124"/>
      <c r="H345" s="3"/>
      <c r="I345" s="3"/>
      <c r="J345" s="1"/>
      <c r="K345" s="1"/>
      <c r="L345" s="1"/>
      <c r="M345" s="1"/>
      <c r="N345" s="1"/>
      <c r="O345" s="1"/>
      <c r="P345" s="1"/>
      <c r="Q345" s="1"/>
      <c r="R345" s="1"/>
      <c r="S345" s="1"/>
      <c r="T345" s="1"/>
      <c r="U345" s="1"/>
      <c r="V345" s="1"/>
      <c r="W345" s="1"/>
      <c r="X345" s="1"/>
      <c r="Y345" s="1"/>
      <c r="Z345" s="1"/>
    </row>
    <row r="346" ht="12.0" customHeight="1">
      <c r="A346" s="1"/>
      <c r="B346" s="1"/>
      <c r="C346" s="3"/>
      <c r="D346" s="4"/>
      <c r="E346" s="124"/>
      <c r="F346" s="124"/>
      <c r="G346" s="124"/>
      <c r="H346" s="3"/>
      <c r="I346" s="3"/>
      <c r="J346" s="1"/>
      <c r="K346" s="1"/>
      <c r="L346" s="1"/>
      <c r="M346" s="1"/>
      <c r="N346" s="1"/>
      <c r="O346" s="1"/>
      <c r="P346" s="1"/>
      <c r="Q346" s="1"/>
      <c r="R346" s="1"/>
      <c r="S346" s="1"/>
      <c r="T346" s="1"/>
      <c r="U346" s="1"/>
      <c r="V346" s="1"/>
      <c r="W346" s="1"/>
      <c r="X346" s="1"/>
      <c r="Y346" s="1"/>
      <c r="Z346" s="1"/>
    </row>
    <row r="347" ht="12.0" customHeight="1">
      <c r="A347" s="1"/>
      <c r="B347" s="1"/>
      <c r="C347" s="3"/>
      <c r="D347" s="4"/>
      <c r="E347" s="124"/>
      <c r="F347" s="124"/>
      <c r="G347" s="124"/>
      <c r="H347" s="3"/>
      <c r="I347" s="3"/>
      <c r="J347" s="1"/>
      <c r="K347" s="1"/>
      <c r="L347" s="1"/>
      <c r="M347" s="1"/>
      <c r="N347" s="1"/>
      <c r="O347" s="1"/>
      <c r="P347" s="1"/>
      <c r="Q347" s="1"/>
      <c r="R347" s="1"/>
      <c r="S347" s="1"/>
      <c r="T347" s="1"/>
      <c r="U347" s="1"/>
      <c r="V347" s="1"/>
      <c r="W347" s="1"/>
      <c r="X347" s="1"/>
      <c r="Y347" s="1"/>
      <c r="Z347" s="1"/>
    </row>
    <row r="348" ht="12.0" customHeight="1">
      <c r="A348" s="1"/>
      <c r="B348" s="1"/>
      <c r="C348" s="3"/>
      <c r="D348" s="4"/>
      <c r="E348" s="124"/>
      <c r="F348" s="124"/>
      <c r="G348" s="124"/>
      <c r="H348" s="3"/>
      <c r="I348" s="3"/>
      <c r="J348" s="1"/>
      <c r="K348" s="1"/>
      <c r="L348" s="1"/>
      <c r="M348" s="1"/>
      <c r="N348" s="1"/>
      <c r="O348" s="1"/>
      <c r="P348" s="1"/>
      <c r="Q348" s="1"/>
      <c r="R348" s="1"/>
      <c r="S348" s="1"/>
      <c r="T348" s="1"/>
      <c r="U348" s="1"/>
      <c r="V348" s="1"/>
      <c r="W348" s="1"/>
      <c r="X348" s="1"/>
      <c r="Y348" s="1"/>
      <c r="Z348" s="1"/>
    </row>
    <row r="349" ht="12.0" customHeight="1">
      <c r="A349" s="1"/>
      <c r="B349" s="1"/>
      <c r="C349" s="3"/>
      <c r="D349" s="4"/>
      <c r="E349" s="124"/>
      <c r="F349" s="124"/>
      <c r="G349" s="124"/>
      <c r="H349" s="3"/>
      <c r="I349" s="3"/>
      <c r="J349" s="1"/>
      <c r="K349" s="1"/>
      <c r="L349" s="1"/>
      <c r="M349" s="1"/>
      <c r="N349" s="1"/>
      <c r="O349" s="1"/>
      <c r="P349" s="1"/>
      <c r="Q349" s="1"/>
      <c r="R349" s="1"/>
      <c r="S349" s="1"/>
      <c r="T349" s="1"/>
      <c r="U349" s="1"/>
      <c r="V349" s="1"/>
      <c r="W349" s="1"/>
      <c r="X349" s="1"/>
      <c r="Y349" s="1"/>
      <c r="Z349" s="1"/>
    </row>
    <row r="350" ht="12.0" customHeight="1">
      <c r="A350" s="1"/>
      <c r="B350" s="1"/>
      <c r="C350" s="3"/>
      <c r="D350" s="4"/>
      <c r="E350" s="124"/>
      <c r="F350" s="124"/>
      <c r="G350" s="124"/>
      <c r="H350" s="3"/>
      <c r="I350" s="3"/>
      <c r="J350" s="1"/>
      <c r="K350" s="1"/>
      <c r="L350" s="1"/>
      <c r="M350" s="1"/>
      <c r="N350" s="1"/>
      <c r="O350" s="1"/>
      <c r="P350" s="1"/>
      <c r="Q350" s="1"/>
      <c r="R350" s="1"/>
      <c r="S350" s="1"/>
      <c r="T350" s="1"/>
      <c r="U350" s="1"/>
      <c r="V350" s="1"/>
      <c r="W350" s="1"/>
      <c r="X350" s="1"/>
      <c r="Y350" s="1"/>
      <c r="Z350" s="1"/>
    </row>
    <row r="351" ht="12.0" customHeight="1">
      <c r="A351" s="1"/>
      <c r="B351" s="1"/>
      <c r="C351" s="3"/>
      <c r="D351" s="4"/>
      <c r="E351" s="124"/>
      <c r="F351" s="124"/>
      <c r="G351" s="124"/>
      <c r="H351" s="3"/>
      <c r="I351" s="3"/>
      <c r="J351" s="1"/>
      <c r="K351" s="1"/>
      <c r="L351" s="1"/>
      <c r="M351" s="1"/>
      <c r="N351" s="1"/>
      <c r="O351" s="1"/>
      <c r="P351" s="1"/>
      <c r="Q351" s="1"/>
      <c r="R351" s="1"/>
      <c r="S351" s="1"/>
      <c r="T351" s="1"/>
      <c r="U351" s="1"/>
      <c r="V351" s="1"/>
      <c r="W351" s="1"/>
      <c r="X351" s="1"/>
      <c r="Y351" s="1"/>
      <c r="Z351" s="1"/>
    </row>
    <row r="352" ht="12.0" customHeight="1">
      <c r="A352" s="1"/>
      <c r="B352" s="1"/>
      <c r="C352" s="3"/>
      <c r="D352" s="4"/>
      <c r="E352" s="124"/>
      <c r="F352" s="124"/>
      <c r="G352" s="124"/>
      <c r="H352" s="3"/>
      <c r="I352" s="3"/>
      <c r="J352" s="1"/>
      <c r="K352" s="1"/>
      <c r="L352" s="1"/>
      <c r="M352" s="1"/>
      <c r="N352" s="1"/>
      <c r="O352" s="1"/>
      <c r="P352" s="1"/>
      <c r="Q352" s="1"/>
      <c r="R352" s="1"/>
      <c r="S352" s="1"/>
      <c r="T352" s="1"/>
      <c r="U352" s="1"/>
      <c r="V352" s="1"/>
      <c r="W352" s="1"/>
      <c r="X352" s="1"/>
      <c r="Y352" s="1"/>
      <c r="Z352" s="1"/>
    </row>
    <row r="353" ht="12.0" customHeight="1">
      <c r="A353" s="1"/>
      <c r="B353" s="1"/>
      <c r="C353" s="3"/>
      <c r="D353" s="4"/>
      <c r="E353" s="124"/>
      <c r="F353" s="124"/>
      <c r="G353" s="124"/>
      <c r="H353" s="3"/>
      <c r="I353" s="3"/>
      <c r="J353" s="1"/>
      <c r="K353" s="1"/>
      <c r="L353" s="1"/>
      <c r="M353" s="1"/>
      <c r="N353" s="1"/>
      <c r="O353" s="1"/>
      <c r="P353" s="1"/>
      <c r="Q353" s="1"/>
      <c r="R353" s="1"/>
      <c r="S353" s="1"/>
      <c r="T353" s="1"/>
      <c r="U353" s="1"/>
      <c r="V353" s="1"/>
      <c r="W353" s="1"/>
      <c r="X353" s="1"/>
      <c r="Y353" s="1"/>
      <c r="Z353" s="1"/>
    </row>
    <row r="354" ht="12.0" customHeight="1">
      <c r="A354" s="1"/>
      <c r="B354" s="1"/>
      <c r="C354" s="3"/>
      <c r="D354" s="4"/>
      <c r="E354" s="124"/>
      <c r="F354" s="124"/>
      <c r="G354" s="124"/>
      <c r="H354" s="3"/>
      <c r="I354" s="3"/>
      <c r="J354" s="1"/>
      <c r="K354" s="1"/>
      <c r="L354" s="1"/>
      <c r="M354" s="1"/>
      <c r="N354" s="1"/>
      <c r="O354" s="1"/>
      <c r="P354" s="1"/>
      <c r="Q354" s="1"/>
      <c r="R354" s="1"/>
      <c r="S354" s="1"/>
      <c r="T354" s="1"/>
      <c r="U354" s="1"/>
      <c r="V354" s="1"/>
      <c r="W354" s="1"/>
      <c r="X354" s="1"/>
      <c r="Y354" s="1"/>
      <c r="Z354" s="1"/>
    </row>
    <row r="355" ht="12.0" customHeight="1">
      <c r="A355" s="1"/>
      <c r="B355" s="1"/>
      <c r="C355" s="3"/>
      <c r="D355" s="4"/>
      <c r="E355" s="124"/>
      <c r="F355" s="124"/>
      <c r="G355" s="124"/>
      <c r="H355" s="3"/>
      <c r="I355" s="3"/>
      <c r="J355" s="1"/>
      <c r="K355" s="1"/>
      <c r="L355" s="1"/>
      <c r="M355" s="1"/>
      <c r="N355" s="1"/>
      <c r="O355" s="1"/>
      <c r="P355" s="1"/>
      <c r="Q355" s="1"/>
      <c r="R355" s="1"/>
      <c r="S355" s="1"/>
      <c r="T355" s="1"/>
      <c r="U355" s="1"/>
      <c r="V355" s="1"/>
      <c r="W355" s="1"/>
      <c r="X355" s="1"/>
      <c r="Y355" s="1"/>
      <c r="Z355" s="1"/>
    </row>
    <row r="356" ht="12.0" customHeight="1">
      <c r="A356" s="1"/>
      <c r="B356" s="1"/>
      <c r="C356" s="3"/>
      <c r="D356" s="4"/>
      <c r="E356" s="124"/>
      <c r="F356" s="124"/>
      <c r="G356" s="124"/>
      <c r="H356" s="3"/>
      <c r="I356" s="3"/>
      <c r="J356" s="1"/>
      <c r="K356" s="1"/>
      <c r="L356" s="1"/>
      <c r="M356" s="1"/>
      <c r="N356" s="1"/>
      <c r="O356" s="1"/>
      <c r="P356" s="1"/>
      <c r="Q356" s="1"/>
      <c r="R356" s="1"/>
      <c r="S356" s="1"/>
      <c r="T356" s="1"/>
      <c r="U356" s="1"/>
      <c r="V356" s="1"/>
      <c r="W356" s="1"/>
      <c r="X356" s="1"/>
      <c r="Y356" s="1"/>
      <c r="Z356" s="1"/>
    </row>
    <row r="357" ht="12.0" customHeight="1">
      <c r="A357" s="1"/>
      <c r="B357" s="1"/>
      <c r="C357" s="3"/>
      <c r="D357" s="4"/>
      <c r="E357" s="124"/>
      <c r="F357" s="124"/>
      <c r="G357" s="124"/>
      <c r="H357" s="3"/>
      <c r="I357" s="3"/>
      <c r="J357" s="1"/>
      <c r="K357" s="1"/>
      <c r="L357" s="1"/>
      <c r="M357" s="1"/>
      <c r="N357" s="1"/>
      <c r="O357" s="1"/>
      <c r="P357" s="1"/>
      <c r="Q357" s="1"/>
      <c r="R357" s="1"/>
      <c r="S357" s="1"/>
      <c r="T357" s="1"/>
      <c r="U357" s="1"/>
      <c r="V357" s="1"/>
      <c r="W357" s="1"/>
      <c r="X357" s="1"/>
      <c r="Y357" s="1"/>
      <c r="Z357" s="1"/>
    </row>
    <row r="358" ht="12.0" customHeight="1">
      <c r="A358" s="1"/>
      <c r="B358" s="1"/>
      <c r="C358" s="3"/>
      <c r="D358" s="4"/>
      <c r="E358" s="124"/>
      <c r="F358" s="124"/>
      <c r="G358" s="124"/>
      <c r="H358" s="3"/>
      <c r="I358" s="3"/>
      <c r="J358" s="1"/>
      <c r="K358" s="1"/>
      <c r="L358" s="1"/>
      <c r="M358" s="1"/>
      <c r="N358" s="1"/>
      <c r="O358" s="1"/>
      <c r="P358" s="1"/>
      <c r="Q358" s="1"/>
      <c r="R358" s="1"/>
      <c r="S358" s="1"/>
      <c r="T358" s="1"/>
      <c r="U358" s="1"/>
      <c r="V358" s="1"/>
      <c r="W358" s="1"/>
      <c r="X358" s="1"/>
      <c r="Y358" s="1"/>
      <c r="Z358" s="1"/>
    </row>
    <row r="359" ht="12.0" customHeight="1">
      <c r="A359" s="1"/>
      <c r="B359" s="1"/>
      <c r="C359" s="3"/>
      <c r="D359" s="4"/>
      <c r="E359" s="124"/>
      <c r="F359" s="124"/>
      <c r="G359" s="124"/>
      <c r="H359" s="3"/>
      <c r="I359" s="3"/>
      <c r="J359" s="1"/>
      <c r="K359" s="1"/>
      <c r="L359" s="1"/>
      <c r="M359" s="1"/>
      <c r="N359" s="1"/>
      <c r="O359" s="1"/>
      <c r="P359" s="1"/>
      <c r="Q359" s="1"/>
      <c r="R359" s="1"/>
      <c r="S359" s="1"/>
      <c r="T359" s="1"/>
      <c r="U359" s="1"/>
      <c r="V359" s="1"/>
      <c r="W359" s="1"/>
      <c r="X359" s="1"/>
      <c r="Y359" s="1"/>
      <c r="Z359" s="1"/>
    </row>
    <row r="360" ht="12.0" customHeight="1">
      <c r="A360" s="1"/>
      <c r="B360" s="1"/>
      <c r="C360" s="3"/>
      <c r="D360" s="4"/>
      <c r="E360" s="124"/>
      <c r="F360" s="124"/>
      <c r="G360" s="124"/>
      <c r="H360" s="3"/>
      <c r="I360" s="3"/>
      <c r="J360" s="1"/>
      <c r="K360" s="1"/>
      <c r="L360" s="1"/>
      <c r="M360" s="1"/>
      <c r="N360" s="1"/>
      <c r="O360" s="1"/>
      <c r="P360" s="1"/>
      <c r="Q360" s="1"/>
      <c r="R360" s="1"/>
      <c r="S360" s="1"/>
      <c r="T360" s="1"/>
      <c r="U360" s="1"/>
      <c r="V360" s="1"/>
      <c r="W360" s="1"/>
      <c r="X360" s="1"/>
      <c r="Y360" s="1"/>
      <c r="Z360" s="1"/>
    </row>
    <row r="361" ht="12.0" customHeight="1">
      <c r="A361" s="1"/>
      <c r="B361" s="1"/>
      <c r="C361" s="3"/>
      <c r="D361" s="4"/>
      <c r="E361" s="124"/>
      <c r="F361" s="124"/>
      <c r="G361" s="124"/>
      <c r="H361" s="3"/>
      <c r="I361" s="3"/>
      <c r="J361" s="1"/>
      <c r="K361" s="1"/>
      <c r="L361" s="1"/>
      <c r="M361" s="1"/>
      <c r="N361" s="1"/>
      <c r="O361" s="1"/>
      <c r="P361" s="1"/>
      <c r="Q361" s="1"/>
      <c r="R361" s="1"/>
      <c r="S361" s="1"/>
      <c r="T361" s="1"/>
      <c r="U361" s="1"/>
      <c r="V361" s="1"/>
      <c r="W361" s="1"/>
      <c r="X361" s="1"/>
      <c r="Y361" s="1"/>
      <c r="Z361" s="1"/>
    </row>
    <row r="362" ht="12.0" customHeight="1">
      <c r="A362" s="1"/>
      <c r="B362" s="1"/>
      <c r="C362" s="3"/>
      <c r="D362" s="4"/>
      <c r="E362" s="124"/>
      <c r="F362" s="124"/>
      <c r="G362" s="124"/>
      <c r="H362" s="3"/>
      <c r="I362" s="3"/>
      <c r="J362" s="1"/>
      <c r="K362" s="1"/>
      <c r="L362" s="1"/>
      <c r="M362" s="1"/>
      <c r="N362" s="1"/>
      <c r="O362" s="1"/>
      <c r="P362" s="1"/>
      <c r="Q362" s="1"/>
      <c r="R362" s="1"/>
      <c r="S362" s="1"/>
      <c r="T362" s="1"/>
      <c r="U362" s="1"/>
      <c r="V362" s="1"/>
      <c r="W362" s="1"/>
      <c r="X362" s="1"/>
      <c r="Y362" s="1"/>
      <c r="Z362" s="1"/>
    </row>
    <row r="363" ht="12.0" customHeight="1">
      <c r="A363" s="1"/>
      <c r="B363" s="1"/>
      <c r="C363" s="3"/>
      <c r="D363" s="4"/>
      <c r="E363" s="124"/>
      <c r="F363" s="124"/>
      <c r="G363" s="124"/>
      <c r="H363" s="3"/>
      <c r="I363" s="3"/>
      <c r="J363" s="1"/>
      <c r="K363" s="1"/>
      <c r="L363" s="1"/>
      <c r="M363" s="1"/>
      <c r="N363" s="1"/>
      <c r="O363" s="1"/>
      <c r="P363" s="1"/>
      <c r="Q363" s="1"/>
      <c r="R363" s="1"/>
      <c r="S363" s="1"/>
      <c r="T363" s="1"/>
      <c r="U363" s="1"/>
      <c r="V363" s="1"/>
      <c r="W363" s="1"/>
      <c r="X363" s="1"/>
      <c r="Y363" s="1"/>
      <c r="Z363" s="1"/>
    </row>
    <row r="364" ht="12.0" customHeight="1">
      <c r="A364" s="1"/>
      <c r="B364" s="1"/>
      <c r="C364" s="3"/>
      <c r="D364" s="4"/>
      <c r="E364" s="124"/>
      <c r="F364" s="124"/>
      <c r="G364" s="124"/>
      <c r="H364" s="3"/>
      <c r="I364" s="3"/>
      <c r="J364" s="1"/>
      <c r="K364" s="1"/>
      <c r="L364" s="1"/>
      <c r="M364" s="1"/>
      <c r="N364" s="1"/>
      <c r="O364" s="1"/>
      <c r="P364" s="1"/>
      <c r="Q364" s="1"/>
      <c r="R364" s="1"/>
      <c r="S364" s="1"/>
      <c r="T364" s="1"/>
      <c r="U364" s="1"/>
      <c r="V364" s="1"/>
      <c r="W364" s="1"/>
      <c r="X364" s="1"/>
      <c r="Y364" s="1"/>
      <c r="Z364" s="1"/>
    </row>
    <row r="365" ht="12.0" customHeight="1">
      <c r="A365" s="1"/>
      <c r="B365" s="1"/>
      <c r="C365" s="3"/>
      <c r="D365" s="4"/>
      <c r="E365" s="124"/>
      <c r="F365" s="124"/>
      <c r="G365" s="124"/>
      <c r="H365" s="3"/>
      <c r="I365" s="3"/>
      <c r="J365" s="1"/>
      <c r="K365" s="1"/>
      <c r="L365" s="1"/>
      <c r="M365" s="1"/>
      <c r="N365" s="1"/>
      <c r="O365" s="1"/>
      <c r="P365" s="1"/>
      <c r="Q365" s="1"/>
      <c r="R365" s="1"/>
      <c r="S365" s="1"/>
      <c r="T365" s="1"/>
      <c r="U365" s="1"/>
      <c r="V365" s="1"/>
      <c r="W365" s="1"/>
      <c r="X365" s="1"/>
      <c r="Y365" s="1"/>
      <c r="Z365" s="1"/>
    </row>
    <row r="366" ht="12.0" customHeight="1">
      <c r="A366" s="1"/>
      <c r="B366" s="1"/>
      <c r="C366" s="3"/>
      <c r="D366" s="4"/>
      <c r="E366" s="124"/>
      <c r="F366" s="124"/>
      <c r="G366" s="124"/>
      <c r="H366" s="3"/>
      <c r="I366" s="3"/>
      <c r="J366" s="1"/>
      <c r="K366" s="1"/>
      <c r="L366" s="1"/>
      <c r="M366" s="1"/>
      <c r="N366" s="1"/>
      <c r="O366" s="1"/>
      <c r="P366" s="1"/>
      <c r="Q366" s="1"/>
      <c r="R366" s="1"/>
      <c r="S366" s="1"/>
      <c r="T366" s="1"/>
      <c r="U366" s="1"/>
      <c r="V366" s="1"/>
      <c r="W366" s="1"/>
      <c r="X366" s="1"/>
      <c r="Y366" s="1"/>
      <c r="Z366" s="1"/>
    </row>
    <row r="367" ht="12.0" customHeight="1">
      <c r="A367" s="1"/>
      <c r="B367" s="1"/>
      <c r="C367" s="3"/>
      <c r="D367" s="4"/>
      <c r="E367" s="124"/>
      <c r="F367" s="124"/>
      <c r="G367" s="124"/>
      <c r="H367" s="3"/>
      <c r="I367" s="3"/>
      <c r="J367" s="1"/>
      <c r="K367" s="1"/>
      <c r="L367" s="1"/>
      <c r="M367" s="1"/>
      <c r="N367" s="1"/>
      <c r="O367" s="1"/>
      <c r="P367" s="1"/>
      <c r="Q367" s="1"/>
      <c r="R367" s="1"/>
      <c r="S367" s="1"/>
      <c r="T367" s="1"/>
      <c r="U367" s="1"/>
      <c r="V367" s="1"/>
      <c r="W367" s="1"/>
      <c r="X367" s="1"/>
      <c r="Y367" s="1"/>
      <c r="Z367" s="1"/>
    </row>
    <row r="368" ht="12.0" customHeight="1">
      <c r="A368" s="1"/>
      <c r="B368" s="1"/>
      <c r="C368" s="3"/>
      <c r="D368" s="4"/>
      <c r="E368" s="124"/>
      <c r="F368" s="124"/>
      <c r="G368" s="124"/>
      <c r="H368" s="3"/>
      <c r="I368" s="3"/>
      <c r="J368" s="1"/>
      <c r="K368" s="1"/>
      <c r="L368" s="1"/>
      <c r="M368" s="1"/>
      <c r="N368" s="1"/>
      <c r="O368" s="1"/>
      <c r="P368" s="1"/>
      <c r="Q368" s="1"/>
      <c r="R368" s="1"/>
      <c r="S368" s="1"/>
      <c r="T368" s="1"/>
      <c r="U368" s="1"/>
      <c r="V368" s="1"/>
      <c r="W368" s="1"/>
      <c r="X368" s="1"/>
      <c r="Y368" s="1"/>
      <c r="Z368" s="1"/>
    </row>
    <row r="369" ht="12.0" customHeight="1">
      <c r="A369" s="1"/>
      <c r="B369" s="1"/>
      <c r="C369" s="3"/>
      <c r="D369" s="4"/>
      <c r="E369" s="124"/>
      <c r="F369" s="124"/>
      <c r="G369" s="124"/>
      <c r="H369" s="3"/>
      <c r="I369" s="3"/>
      <c r="J369" s="1"/>
      <c r="K369" s="1"/>
      <c r="L369" s="1"/>
      <c r="M369" s="1"/>
      <c r="N369" s="1"/>
      <c r="O369" s="1"/>
      <c r="P369" s="1"/>
      <c r="Q369" s="1"/>
      <c r="R369" s="1"/>
      <c r="S369" s="1"/>
      <c r="T369" s="1"/>
      <c r="U369" s="1"/>
      <c r="V369" s="1"/>
      <c r="W369" s="1"/>
      <c r="X369" s="1"/>
      <c r="Y369" s="1"/>
      <c r="Z369" s="1"/>
    </row>
    <row r="370" ht="12.0" customHeight="1">
      <c r="A370" s="1"/>
      <c r="B370" s="1"/>
      <c r="C370" s="3"/>
      <c r="D370" s="4"/>
      <c r="E370" s="124"/>
      <c r="F370" s="124"/>
      <c r="G370" s="124"/>
      <c r="H370" s="3"/>
      <c r="I370" s="3"/>
      <c r="J370" s="1"/>
      <c r="K370" s="1"/>
      <c r="L370" s="1"/>
      <c r="M370" s="1"/>
      <c r="N370" s="1"/>
      <c r="O370" s="1"/>
      <c r="P370" s="1"/>
      <c r="Q370" s="1"/>
      <c r="R370" s="1"/>
      <c r="S370" s="1"/>
      <c r="T370" s="1"/>
      <c r="U370" s="1"/>
      <c r="V370" s="1"/>
      <c r="W370" s="1"/>
      <c r="X370" s="1"/>
      <c r="Y370" s="1"/>
      <c r="Z370" s="1"/>
    </row>
    <row r="371" ht="12.0" customHeight="1">
      <c r="A371" s="1"/>
      <c r="B371" s="1"/>
      <c r="C371" s="3"/>
      <c r="D371" s="4"/>
      <c r="E371" s="124"/>
      <c r="F371" s="124"/>
      <c r="G371" s="124"/>
      <c r="H371" s="3"/>
      <c r="I371" s="3"/>
      <c r="J371" s="1"/>
      <c r="K371" s="1"/>
      <c r="L371" s="1"/>
      <c r="M371" s="1"/>
      <c r="N371" s="1"/>
      <c r="O371" s="1"/>
      <c r="P371" s="1"/>
      <c r="Q371" s="1"/>
      <c r="R371" s="1"/>
      <c r="S371" s="1"/>
      <c r="T371" s="1"/>
      <c r="U371" s="1"/>
      <c r="V371" s="1"/>
      <c r="W371" s="1"/>
      <c r="X371" s="1"/>
      <c r="Y371" s="1"/>
      <c r="Z371" s="1"/>
    </row>
    <row r="372" ht="12.0" customHeight="1">
      <c r="A372" s="1"/>
      <c r="B372" s="1"/>
      <c r="C372" s="3"/>
      <c r="D372" s="4"/>
      <c r="E372" s="124"/>
      <c r="F372" s="124"/>
      <c r="G372" s="124"/>
      <c r="H372" s="3"/>
      <c r="I372" s="3"/>
      <c r="J372" s="1"/>
      <c r="K372" s="1"/>
      <c r="L372" s="1"/>
      <c r="M372" s="1"/>
      <c r="N372" s="1"/>
      <c r="O372" s="1"/>
      <c r="P372" s="1"/>
      <c r="Q372" s="1"/>
      <c r="R372" s="1"/>
      <c r="S372" s="1"/>
      <c r="T372" s="1"/>
      <c r="U372" s="1"/>
      <c r="V372" s="1"/>
      <c r="W372" s="1"/>
      <c r="X372" s="1"/>
      <c r="Y372" s="1"/>
      <c r="Z372" s="1"/>
    </row>
    <row r="373" ht="12.0" customHeight="1">
      <c r="A373" s="1"/>
      <c r="B373" s="1"/>
      <c r="C373" s="3"/>
      <c r="D373" s="4"/>
      <c r="E373" s="124"/>
      <c r="F373" s="124"/>
      <c r="G373" s="124"/>
      <c r="H373" s="3"/>
      <c r="I373" s="3"/>
      <c r="J373" s="1"/>
      <c r="K373" s="1"/>
      <c r="L373" s="1"/>
      <c r="M373" s="1"/>
      <c r="N373" s="1"/>
      <c r="O373" s="1"/>
      <c r="P373" s="1"/>
      <c r="Q373" s="1"/>
      <c r="R373" s="1"/>
      <c r="S373" s="1"/>
      <c r="T373" s="1"/>
      <c r="U373" s="1"/>
      <c r="V373" s="1"/>
      <c r="W373" s="1"/>
      <c r="X373" s="1"/>
      <c r="Y373" s="1"/>
      <c r="Z373" s="1"/>
    </row>
    <row r="374" ht="12.0" customHeight="1">
      <c r="A374" s="1"/>
      <c r="B374" s="1"/>
      <c r="C374" s="3"/>
      <c r="D374" s="4"/>
      <c r="E374" s="124"/>
      <c r="F374" s="124"/>
      <c r="G374" s="124"/>
      <c r="H374" s="3"/>
      <c r="I374" s="3"/>
      <c r="J374" s="1"/>
      <c r="K374" s="1"/>
      <c r="L374" s="1"/>
      <c r="M374" s="1"/>
      <c r="N374" s="1"/>
      <c r="O374" s="1"/>
      <c r="P374" s="1"/>
      <c r="Q374" s="1"/>
      <c r="R374" s="1"/>
      <c r="S374" s="1"/>
      <c r="T374" s="1"/>
      <c r="U374" s="1"/>
      <c r="V374" s="1"/>
      <c r="W374" s="1"/>
      <c r="X374" s="1"/>
      <c r="Y374" s="1"/>
      <c r="Z374" s="1"/>
    </row>
    <row r="375" ht="12.0" customHeight="1">
      <c r="A375" s="1"/>
      <c r="B375" s="1"/>
      <c r="C375" s="3"/>
      <c r="D375" s="4"/>
      <c r="E375" s="124"/>
      <c r="F375" s="124"/>
      <c r="G375" s="124"/>
      <c r="H375" s="3"/>
      <c r="I375" s="3"/>
      <c r="J375" s="1"/>
      <c r="K375" s="1"/>
      <c r="L375" s="1"/>
      <c r="M375" s="1"/>
      <c r="N375" s="1"/>
      <c r="O375" s="1"/>
      <c r="P375" s="1"/>
      <c r="Q375" s="1"/>
      <c r="R375" s="1"/>
      <c r="S375" s="1"/>
      <c r="T375" s="1"/>
      <c r="U375" s="1"/>
      <c r="V375" s="1"/>
      <c r="W375" s="1"/>
      <c r="X375" s="1"/>
      <c r="Y375" s="1"/>
      <c r="Z375" s="1"/>
    </row>
    <row r="376" ht="12.0" customHeight="1">
      <c r="A376" s="1"/>
      <c r="B376" s="1"/>
      <c r="C376" s="3"/>
      <c r="D376" s="4"/>
      <c r="E376" s="124"/>
      <c r="F376" s="124"/>
      <c r="G376" s="124"/>
      <c r="H376" s="3"/>
      <c r="I376" s="3"/>
      <c r="J376" s="1"/>
      <c r="K376" s="1"/>
      <c r="L376" s="1"/>
      <c r="M376" s="1"/>
      <c r="N376" s="1"/>
      <c r="O376" s="1"/>
      <c r="P376" s="1"/>
      <c r="Q376" s="1"/>
      <c r="R376" s="1"/>
      <c r="S376" s="1"/>
      <c r="T376" s="1"/>
      <c r="U376" s="1"/>
      <c r="V376" s="1"/>
      <c r="W376" s="1"/>
      <c r="X376" s="1"/>
      <c r="Y376" s="1"/>
      <c r="Z376" s="1"/>
    </row>
    <row r="377" ht="12.0" customHeight="1">
      <c r="A377" s="1"/>
      <c r="B377" s="1"/>
      <c r="C377" s="3"/>
      <c r="D377" s="4"/>
      <c r="E377" s="124"/>
      <c r="F377" s="124"/>
      <c r="G377" s="124"/>
      <c r="H377" s="3"/>
      <c r="I377" s="3"/>
      <c r="J377" s="1"/>
      <c r="K377" s="1"/>
      <c r="L377" s="1"/>
      <c r="M377" s="1"/>
      <c r="N377" s="1"/>
      <c r="O377" s="1"/>
      <c r="P377" s="1"/>
      <c r="Q377" s="1"/>
      <c r="R377" s="1"/>
      <c r="S377" s="1"/>
      <c r="T377" s="1"/>
      <c r="U377" s="1"/>
      <c r="V377" s="1"/>
      <c r="W377" s="1"/>
      <c r="X377" s="1"/>
      <c r="Y377" s="1"/>
      <c r="Z377" s="1"/>
    </row>
    <row r="378" ht="12.0" customHeight="1">
      <c r="A378" s="1"/>
      <c r="B378" s="1"/>
      <c r="C378" s="3"/>
      <c r="D378" s="4"/>
      <c r="E378" s="124"/>
      <c r="F378" s="124"/>
      <c r="G378" s="124"/>
      <c r="H378" s="3"/>
      <c r="I378" s="3"/>
      <c r="J378" s="1"/>
      <c r="K378" s="1"/>
      <c r="L378" s="1"/>
      <c r="M378" s="1"/>
      <c r="N378" s="1"/>
      <c r="O378" s="1"/>
      <c r="P378" s="1"/>
      <c r="Q378" s="1"/>
      <c r="R378" s="1"/>
      <c r="S378" s="1"/>
      <c r="T378" s="1"/>
      <c r="U378" s="1"/>
      <c r="V378" s="1"/>
      <c r="W378" s="1"/>
      <c r="X378" s="1"/>
      <c r="Y378" s="1"/>
      <c r="Z378" s="1"/>
    </row>
    <row r="379" ht="12.0" customHeight="1">
      <c r="A379" s="1"/>
      <c r="B379" s="1"/>
      <c r="C379" s="3"/>
      <c r="D379" s="4"/>
      <c r="E379" s="124"/>
      <c r="F379" s="124"/>
      <c r="G379" s="124"/>
      <c r="H379" s="3"/>
      <c r="I379" s="3"/>
      <c r="J379" s="1"/>
      <c r="K379" s="1"/>
      <c r="L379" s="1"/>
      <c r="M379" s="1"/>
      <c r="N379" s="1"/>
      <c r="O379" s="1"/>
      <c r="P379" s="1"/>
      <c r="Q379" s="1"/>
      <c r="R379" s="1"/>
      <c r="S379" s="1"/>
      <c r="T379" s="1"/>
      <c r="U379" s="1"/>
      <c r="V379" s="1"/>
      <c r="W379" s="1"/>
      <c r="X379" s="1"/>
      <c r="Y379" s="1"/>
      <c r="Z379" s="1"/>
    </row>
    <row r="380" ht="12.0" customHeight="1">
      <c r="A380" s="1"/>
      <c r="B380" s="1"/>
      <c r="C380" s="3"/>
      <c r="D380" s="4"/>
      <c r="E380" s="124"/>
      <c r="F380" s="124"/>
      <c r="G380" s="124"/>
      <c r="H380" s="3"/>
      <c r="I380" s="3"/>
      <c r="J380" s="1"/>
      <c r="K380" s="1"/>
      <c r="L380" s="1"/>
      <c r="M380" s="1"/>
      <c r="N380" s="1"/>
      <c r="O380" s="1"/>
      <c r="P380" s="1"/>
      <c r="Q380" s="1"/>
      <c r="R380" s="1"/>
      <c r="S380" s="1"/>
      <c r="T380" s="1"/>
      <c r="U380" s="1"/>
      <c r="V380" s="1"/>
      <c r="W380" s="1"/>
      <c r="X380" s="1"/>
      <c r="Y380" s="1"/>
      <c r="Z380" s="1"/>
    </row>
    <row r="381" ht="12.0" customHeight="1">
      <c r="A381" s="1"/>
      <c r="B381" s="1"/>
      <c r="C381" s="3"/>
      <c r="D381" s="4"/>
      <c r="E381" s="124"/>
      <c r="F381" s="124"/>
      <c r="G381" s="124"/>
      <c r="H381" s="3"/>
      <c r="I381" s="3"/>
      <c r="J381" s="1"/>
      <c r="K381" s="1"/>
      <c r="L381" s="1"/>
      <c r="M381" s="1"/>
      <c r="N381" s="1"/>
      <c r="O381" s="1"/>
      <c r="P381" s="1"/>
      <c r="Q381" s="1"/>
      <c r="R381" s="1"/>
      <c r="S381" s="1"/>
      <c r="T381" s="1"/>
      <c r="U381" s="1"/>
      <c r="V381" s="1"/>
      <c r="W381" s="1"/>
      <c r="X381" s="1"/>
      <c r="Y381" s="1"/>
      <c r="Z381" s="1"/>
    </row>
    <row r="382" ht="12.0" customHeight="1">
      <c r="A382" s="1"/>
      <c r="B382" s="1"/>
      <c r="C382" s="3"/>
      <c r="D382" s="4"/>
      <c r="E382" s="124"/>
      <c r="F382" s="124"/>
      <c r="G382" s="124"/>
      <c r="H382" s="3"/>
      <c r="I382" s="3"/>
      <c r="J382" s="1"/>
      <c r="K382" s="1"/>
      <c r="L382" s="1"/>
      <c r="M382" s="1"/>
      <c r="N382" s="1"/>
      <c r="O382" s="1"/>
      <c r="P382" s="1"/>
      <c r="Q382" s="1"/>
      <c r="R382" s="1"/>
      <c r="S382" s="1"/>
      <c r="T382" s="1"/>
      <c r="U382" s="1"/>
      <c r="V382" s="1"/>
      <c r="W382" s="1"/>
      <c r="X382" s="1"/>
      <c r="Y382" s="1"/>
      <c r="Z382" s="1"/>
    </row>
    <row r="383" ht="12.0" customHeight="1">
      <c r="A383" s="1"/>
      <c r="B383" s="1"/>
      <c r="C383" s="3"/>
      <c r="D383" s="4"/>
      <c r="E383" s="124"/>
      <c r="F383" s="124"/>
      <c r="G383" s="124"/>
      <c r="H383" s="3"/>
      <c r="I383" s="3"/>
      <c r="J383" s="1"/>
      <c r="K383" s="1"/>
      <c r="L383" s="1"/>
      <c r="M383" s="1"/>
      <c r="N383" s="1"/>
      <c r="O383" s="1"/>
      <c r="P383" s="1"/>
      <c r="Q383" s="1"/>
      <c r="R383" s="1"/>
      <c r="S383" s="1"/>
      <c r="T383" s="1"/>
      <c r="U383" s="1"/>
      <c r="V383" s="1"/>
      <c r="W383" s="1"/>
      <c r="X383" s="1"/>
      <c r="Y383" s="1"/>
      <c r="Z383" s="1"/>
    </row>
    <row r="384" ht="12.0" customHeight="1">
      <c r="A384" s="1"/>
      <c r="B384" s="1"/>
      <c r="C384" s="3"/>
      <c r="D384" s="4"/>
      <c r="E384" s="124"/>
      <c r="F384" s="124"/>
      <c r="G384" s="124"/>
      <c r="H384" s="3"/>
      <c r="I384" s="3"/>
      <c r="J384" s="1"/>
      <c r="K384" s="1"/>
      <c r="L384" s="1"/>
      <c r="M384" s="1"/>
      <c r="N384" s="1"/>
      <c r="O384" s="1"/>
      <c r="P384" s="1"/>
      <c r="Q384" s="1"/>
      <c r="R384" s="1"/>
      <c r="S384" s="1"/>
      <c r="T384" s="1"/>
      <c r="U384" s="1"/>
      <c r="V384" s="1"/>
      <c r="W384" s="1"/>
      <c r="X384" s="1"/>
      <c r="Y384" s="1"/>
      <c r="Z384" s="1"/>
    </row>
    <row r="385" ht="12.0" customHeight="1">
      <c r="A385" s="1"/>
      <c r="B385" s="1"/>
      <c r="C385" s="3"/>
      <c r="D385" s="4"/>
      <c r="E385" s="124"/>
      <c r="F385" s="124"/>
      <c r="G385" s="124"/>
      <c r="H385" s="3"/>
      <c r="I385" s="3"/>
      <c r="J385" s="1"/>
      <c r="K385" s="1"/>
      <c r="L385" s="1"/>
      <c r="M385" s="1"/>
      <c r="N385" s="1"/>
      <c r="O385" s="1"/>
      <c r="P385" s="1"/>
      <c r="Q385" s="1"/>
      <c r="R385" s="1"/>
      <c r="S385" s="1"/>
      <c r="T385" s="1"/>
      <c r="U385" s="1"/>
      <c r="V385" s="1"/>
      <c r="W385" s="1"/>
      <c r="X385" s="1"/>
      <c r="Y385" s="1"/>
      <c r="Z385" s="1"/>
    </row>
    <row r="386" ht="12.0" customHeight="1">
      <c r="A386" s="1"/>
      <c r="B386" s="1"/>
      <c r="C386" s="3"/>
      <c r="D386" s="4"/>
      <c r="E386" s="124"/>
      <c r="F386" s="124"/>
      <c r="G386" s="124"/>
      <c r="H386" s="3"/>
      <c r="I386" s="3"/>
      <c r="J386" s="1"/>
      <c r="K386" s="1"/>
      <c r="L386" s="1"/>
      <c r="M386" s="1"/>
      <c r="N386" s="1"/>
      <c r="O386" s="1"/>
      <c r="P386" s="1"/>
      <c r="Q386" s="1"/>
      <c r="R386" s="1"/>
      <c r="S386" s="1"/>
      <c r="T386" s="1"/>
      <c r="U386" s="1"/>
      <c r="V386" s="1"/>
      <c r="W386" s="1"/>
      <c r="X386" s="1"/>
      <c r="Y386" s="1"/>
      <c r="Z386" s="1"/>
    </row>
    <row r="387" ht="12.0" customHeight="1">
      <c r="A387" s="1"/>
      <c r="B387" s="1"/>
      <c r="C387" s="3"/>
      <c r="D387" s="4"/>
      <c r="E387" s="124"/>
      <c r="F387" s="124"/>
      <c r="G387" s="124"/>
      <c r="H387" s="3"/>
      <c r="I387" s="3"/>
      <c r="J387" s="1"/>
      <c r="K387" s="1"/>
      <c r="L387" s="1"/>
      <c r="M387" s="1"/>
      <c r="N387" s="1"/>
      <c r="O387" s="1"/>
      <c r="P387" s="1"/>
      <c r="Q387" s="1"/>
      <c r="R387" s="1"/>
      <c r="S387" s="1"/>
      <c r="T387" s="1"/>
      <c r="U387" s="1"/>
      <c r="V387" s="1"/>
      <c r="W387" s="1"/>
      <c r="X387" s="1"/>
      <c r="Y387" s="1"/>
      <c r="Z387" s="1"/>
    </row>
    <row r="388" ht="12.0" customHeight="1">
      <c r="A388" s="1"/>
      <c r="B388" s="1"/>
      <c r="C388" s="3"/>
      <c r="D388" s="4"/>
      <c r="E388" s="124"/>
      <c r="F388" s="124"/>
      <c r="G388" s="124"/>
      <c r="H388" s="3"/>
      <c r="I388" s="3"/>
      <c r="J388" s="1"/>
      <c r="K388" s="1"/>
      <c r="L388" s="1"/>
      <c r="M388" s="1"/>
      <c r="N388" s="1"/>
      <c r="O388" s="1"/>
      <c r="P388" s="1"/>
      <c r="Q388" s="1"/>
      <c r="R388" s="1"/>
      <c r="S388" s="1"/>
      <c r="T388" s="1"/>
      <c r="U388" s="1"/>
      <c r="V388" s="1"/>
      <c r="W388" s="1"/>
      <c r="X388" s="1"/>
      <c r="Y388" s="1"/>
      <c r="Z388" s="1"/>
    </row>
    <row r="389" ht="12.0" customHeight="1">
      <c r="A389" s="1"/>
      <c r="B389" s="1"/>
      <c r="C389" s="3"/>
      <c r="D389" s="4"/>
      <c r="E389" s="124"/>
      <c r="F389" s="124"/>
      <c r="G389" s="124"/>
      <c r="H389" s="3"/>
      <c r="I389" s="3"/>
      <c r="J389" s="1"/>
      <c r="K389" s="1"/>
      <c r="L389" s="1"/>
      <c r="M389" s="1"/>
      <c r="N389" s="1"/>
      <c r="O389" s="1"/>
      <c r="P389" s="1"/>
      <c r="Q389" s="1"/>
      <c r="R389" s="1"/>
      <c r="S389" s="1"/>
      <c r="T389" s="1"/>
      <c r="U389" s="1"/>
      <c r="V389" s="1"/>
      <c r="W389" s="1"/>
      <c r="X389" s="1"/>
      <c r="Y389" s="1"/>
      <c r="Z389" s="1"/>
    </row>
    <row r="390" ht="12.0" customHeight="1">
      <c r="A390" s="1"/>
      <c r="B390" s="1"/>
      <c r="C390" s="3"/>
      <c r="D390" s="4"/>
      <c r="E390" s="124"/>
      <c r="F390" s="124"/>
      <c r="G390" s="124"/>
      <c r="H390" s="3"/>
      <c r="I390" s="3"/>
      <c r="J390" s="1"/>
      <c r="K390" s="1"/>
      <c r="L390" s="1"/>
      <c r="M390" s="1"/>
      <c r="N390" s="1"/>
      <c r="O390" s="1"/>
      <c r="P390" s="1"/>
      <c r="Q390" s="1"/>
      <c r="R390" s="1"/>
      <c r="S390" s="1"/>
      <c r="T390" s="1"/>
      <c r="U390" s="1"/>
      <c r="V390" s="1"/>
      <c r="W390" s="1"/>
      <c r="X390" s="1"/>
      <c r="Y390" s="1"/>
      <c r="Z390" s="1"/>
    </row>
    <row r="391" ht="12.0" customHeight="1">
      <c r="A391" s="1"/>
      <c r="B391" s="1"/>
      <c r="C391" s="3"/>
      <c r="D391" s="4"/>
      <c r="E391" s="124"/>
      <c r="F391" s="124"/>
      <c r="G391" s="124"/>
      <c r="H391" s="3"/>
      <c r="I391" s="3"/>
      <c r="J391" s="1"/>
      <c r="K391" s="1"/>
      <c r="L391" s="1"/>
      <c r="M391" s="1"/>
      <c r="N391" s="1"/>
      <c r="O391" s="1"/>
      <c r="P391" s="1"/>
      <c r="Q391" s="1"/>
      <c r="R391" s="1"/>
      <c r="S391" s="1"/>
      <c r="T391" s="1"/>
      <c r="U391" s="1"/>
      <c r="V391" s="1"/>
      <c r="W391" s="1"/>
      <c r="X391" s="1"/>
      <c r="Y391" s="1"/>
      <c r="Z391" s="1"/>
    </row>
    <row r="392" ht="12.0" customHeight="1">
      <c r="A392" s="1"/>
      <c r="B392" s="1"/>
      <c r="C392" s="3"/>
      <c r="D392" s="4"/>
      <c r="E392" s="124"/>
      <c r="F392" s="124"/>
      <c r="G392" s="124"/>
      <c r="H392" s="3"/>
      <c r="I392" s="3"/>
      <c r="J392" s="1"/>
      <c r="K392" s="1"/>
      <c r="L392" s="1"/>
      <c r="M392" s="1"/>
      <c r="N392" s="1"/>
      <c r="O392" s="1"/>
      <c r="P392" s="1"/>
      <c r="Q392" s="1"/>
      <c r="R392" s="1"/>
      <c r="S392" s="1"/>
      <c r="T392" s="1"/>
      <c r="U392" s="1"/>
      <c r="V392" s="1"/>
      <c r="W392" s="1"/>
      <c r="X392" s="1"/>
      <c r="Y392" s="1"/>
      <c r="Z392" s="1"/>
    </row>
    <row r="393" ht="12.0" customHeight="1">
      <c r="A393" s="1"/>
      <c r="B393" s="1"/>
      <c r="C393" s="3"/>
      <c r="D393" s="4"/>
      <c r="E393" s="124"/>
      <c r="F393" s="124"/>
      <c r="G393" s="124"/>
      <c r="H393" s="3"/>
      <c r="I393" s="3"/>
      <c r="J393" s="1"/>
      <c r="K393" s="1"/>
      <c r="L393" s="1"/>
      <c r="M393" s="1"/>
      <c r="N393" s="1"/>
      <c r="O393" s="1"/>
      <c r="P393" s="1"/>
      <c r="Q393" s="1"/>
      <c r="R393" s="1"/>
      <c r="S393" s="1"/>
      <c r="T393" s="1"/>
      <c r="U393" s="1"/>
      <c r="V393" s="1"/>
      <c r="W393" s="1"/>
      <c r="X393" s="1"/>
      <c r="Y393" s="1"/>
      <c r="Z393" s="1"/>
    </row>
    <row r="394" ht="12.0" customHeight="1">
      <c r="A394" s="1"/>
      <c r="B394" s="1"/>
      <c r="C394" s="3"/>
      <c r="D394" s="4"/>
      <c r="E394" s="124"/>
      <c r="F394" s="124"/>
      <c r="G394" s="124"/>
      <c r="H394" s="3"/>
      <c r="I394" s="3"/>
      <c r="J394" s="1"/>
      <c r="K394" s="1"/>
      <c r="L394" s="1"/>
      <c r="M394" s="1"/>
      <c r="N394" s="1"/>
      <c r="O394" s="1"/>
      <c r="P394" s="1"/>
      <c r="Q394" s="1"/>
      <c r="R394" s="1"/>
      <c r="S394" s="1"/>
      <c r="T394" s="1"/>
      <c r="U394" s="1"/>
      <c r="V394" s="1"/>
      <c r="W394" s="1"/>
      <c r="X394" s="1"/>
      <c r="Y394" s="1"/>
      <c r="Z394" s="1"/>
    </row>
    <row r="395" ht="12.0" customHeight="1">
      <c r="A395" s="1"/>
      <c r="B395" s="1"/>
      <c r="C395" s="3"/>
      <c r="D395" s="4"/>
      <c r="E395" s="124"/>
      <c r="F395" s="124"/>
      <c r="G395" s="124"/>
      <c r="H395" s="3"/>
      <c r="I395" s="3"/>
      <c r="J395" s="1"/>
      <c r="K395" s="1"/>
      <c r="L395" s="1"/>
      <c r="M395" s="1"/>
      <c r="N395" s="1"/>
      <c r="O395" s="1"/>
      <c r="P395" s="1"/>
      <c r="Q395" s="1"/>
      <c r="R395" s="1"/>
      <c r="S395" s="1"/>
      <c r="T395" s="1"/>
      <c r="U395" s="1"/>
      <c r="V395" s="1"/>
      <c r="W395" s="1"/>
      <c r="X395" s="1"/>
      <c r="Y395" s="1"/>
      <c r="Z395" s="1"/>
    </row>
    <row r="396" ht="12.0" customHeight="1">
      <c r="A396" s="1"/>
      <c r="B396" s="1"/>
      <c r="C396" s="2"/>
      <c r="D396" s="3"/>
      <c r="E396" s="4"/>
      <c r="F396" s="2"/>
      <c r="G396" s="2"/>
      <c r="H396" s="3"/>
      <c r="I396" s="3"/>
      <c r="J396" s="1"/>
      <c r="K396" s="1"/>
      <c r="L396" s="1"/>
      <c r="M396" s="1"/>
      <c r="N396" s="1"/>
      <c r="O396" s="1"/>
      <c r="P396" s="1"/>
      <c r="Q396" s="1"/>
      <c r="R396" s="1"/>
      <c r="S396" s="1"/>
      <c r="T396" s="1"/>
      <c r="U396" s="1"/>
      <c r="V396" s="1"/>
      <c r="W396" s="1"/>
      <c r="X396" s="1"/>
      <c r="Y396" s="1"/>
      <c r="Z396" s="1"/>
    </row>
    <row r="397" ht="12.0" customHeight="1">
      <c r="A397" s="1"/>
      <c r="B397" s="1"/>
      <c r="C397" s="2"/>
      <c r="D397" s="3"/>
      <c r="E397" s="4"/>
      <c r="F397" s="2"/>
      <c r="G397" s="2"/>
      <c r="H397" s="3"/>
      <c r="I397" s="3"/>
      <c r="J397" s="1"/>
      <c r="K397" s="1"/>
      <c r="L397" s="1"/>
      <c r="M397" s="1"/>
      <c r="N397" s="1"/>
      <c r="O397" s="1"/>
      <c r="P397" s="1"/>
      <c r="Q397" s="1"/>
      <c r="R397" s="1"/>
      <c r="S397" s="1"/>
      <c r="T397" s="1"/>
      <c r="U397" s="1"/>
      <c r="V397" s="1"/>
      <c r="W397" s="1"/>
      <c r="X397" s="1"/>
      <c r="Y397" s="1"/>
      <c r="Z397" s="1"/>
    </row>
    <row r="398" ht="12.0" customHeight="1">
      <c r="A398" s="1"/>
      <c r="B398" s="1"/>
      <c r="C398" s="2"/>
      <c r="D398" s="3"/>
      <c r="E398" s="4"/>
      <c r="F398" s="2"/>
      <c r="G398" s="2"/>
      <c r="H398" s="3"/>
      <c r="I398" s="3"/>
      <c r="J398" s="1"/>
      <c r="K398" s="1"/>
      <c r="L398" s="1"/>
      <c r="M398" s="1"/>
      <c r="N398" s="1"/>
      <c r="O398" s="1"/>
      <c r="P398" s="1"/>
      <c r="Q398" s="1"/>
      <c r="R398" s="1"/>
      <c r="S398" s="1"/>
      <c r="T398" s="1"/>
      <c r="U398" s="1"/>
      <c r="V398" s="1"/>
      <c r="W398" s="1"/>
      <c r="X398" s="1"/>
      <c r="Y398" s="1"/>
      <c r="Z398" s="1"/>
    </row>
    <row r="399" ht="12.0" customHeight="1">
      <c r="A399" s="1"/>
      <c r="B399" s="1"/>
      <c r="C399" s="2"/>
      <c r="D399" s="3"/>
      <c r="E399" s="4"/>
      <c r="F399" s="2"/>
      <c r="G399" s="2"/>
      <c r="H399" s="3"/>
      <c r="I399" s="3"/>
      <c r="J399" s="1"/>
      <c r="K399" s="1"/>
      <c r="L399" s="1"/>
      <c r="M399" s="1"/>
      <c r="N399" s="1"/>
      <c r="O399" s="1"/>
      <c r="P399" s="1"/>
      <c r="Q399" s="1"/>
      <c r="R399" s="1"/>
      <c r="S399" s="1"/>
      <c r="T399" s="1"/>
      <c r="U399" s="1"/>
      <c r="V399" s="1"/>
      <c r="W399" s="1"/>
      <c r="X399" s="1"/>
      <c r="Y399" s="1"/>
      <c r="Z399" s="1"/>
    </row>
    <row r="400" ht="12.0" customHeight="1">
      <c r="A400" s="1"/>
      <c r="B400" s="1"/>
      <c r="C400" s="2"/>
      <c r="D400" s="3"/>
      <c r="E400" s="4"/>
      <c r="F400" s="2"/>
      <c r="G400" s="2"/>
      <c r="H400" s="3"/>
      <c r="I400" s="3"/>
      <c r="J400" s="1"/>
      <c r="K400" s="1"/>
      <c r="L400" s="1"/>
      <c r="M400" s="1"/>
      <c r="N400" s="1"/>
      <c r="O400" s="1"/>
      <c r="P400" s="1"/>
      <c r="Q400" s="1"/>
      <c r="R400" s="1"/>
      <c r="S400" s="1"/>
      <c r="T400" s="1"/>
      <c r="U400" s="1"/>
      <c r="V400" s="1"/>
      <c r="W400" s="1"/>
      <c r="X400" s="1"/>
      <c r="Y400" s="1"/>
      <c r="Z400" s="1"/>
    </row>
    <row r="401" ht="12.0" customHeight="1">
      <c r="A401" s="1"/>
      <c r="B401" s="1"/>
      <c r="C401" s="2"/>
      <c r="D401" s="3"/>
      <c r="E401" s="4"/>
      <c r="F401" s="2"/>
      <c r="G401" s="2"/>
      <c r="H401" s="3"/>
      <c r="I401" s="3"/>
      <c r="J401" s="1"/>
      <c r="K401" s="1"/>
      <c r="L401" s="1"/>
      <c r="M401" s="1"/>
      <c r="N401" s="1"/>
      <c r="O401" s="1"/>
      <c r="P401" s="1"/>
      <c r="Q401" s="1"/>
      <c r="R401" s="1"/>
      <c r="S401" s="1"/>
      <c r="T401" s="1"/>
      <c r="U401" s="1"/>
      <c r="V401" s="1"/>
      <c r="W401" s="1"/>
      <c r="X401" s="1"/>
      <c r="Y401" s="1"/>
      <c r="Z401" s="1"/>
    </row>
    <row r="402" ht="12.0" customHeight="1">
      <c r="A402" s="1"/>
      <c r="B402" s="1"/>
      <c r="C402" s="2"/>
      <c r="D402" s="3"/>
      <c r="E402" s="4"/>
      <c r="F402" s="2"/>
      <c r="G402" s="2"/>
      <c r="H402" s="3"/>
      <c r="I402" s="3"/>
      <c r="J402" s="1"/>
      <c r="K402" s="1"/>
      <c r="L402" s="1"/>
      <c r="M402" s="1"/>
      <c r="N402" s="1"/>
      <c r="O402" s="1"/>
      <c r="P402" s="1"/>
      <c r="Q402" s="1"/>
      <c r="R402" s="1"/>
      <c r="S402" s="1"/>
      <c r="T402" s="1"/>
      <c r="U402" s="1"/>
      <c r="V402" s="1"/>
      <c r="W402" s="1"/>
      <c r="X402" s="1"/>
      <c r="Y402" s="1"/>
      <c r="Z402" s="1"/>
    </row>
    <row r="403" ht="12.0" customHeight="1">
      <c r="A403" s="1"/>
      <c r="B403" s="1"/>
      <c r="C403" s="2"/>
      <c r="D403" s="3"/>
      <c r="E403" s="4"/>
      <c r="F403" s="2"/>
      <c r="G403" s="2"/>
      <c r="H403" s="3"/>
      <c r="I403" s="3"/>
      <c r="J403" s="1"/>
      <c r="K403" s="1"/>
      <c r="L403" s="1"/>
      <c r="M403" s="1"/>
      <c r="N403" s="1"/>
      <c r="O403" s="1"/>
      <c r="P403" s="1"/>
      <c r="Q403" s="1"/>
      <c r="R403" s="1"/>
      <c r="S403" s="1"/>
      <c r="T403" s="1"/>
      <c r="U403" s="1"/>
      <c r="V403" s="1"/>
      <c r="W403" s="1"/>
      <c r="X403" s="1"/>
      <c r="Y403" s="1"/>
      <c r="Z403" s="1"/>
    </row>
    <row r="404" ht="12.0" customHeight="1">
      <c r="A404" s="1"/>
      <c r="B404" s="1"/>
      <c r="C404" s="2"/>
      <c r="D404" s="3"/>
      <c r="E404" s="4"/>
      <c r="F404" s="2"/>
      <c r="G404" s="2"/>
      <c r="H404" s="3"/>
      <c r="I404" s="3"/>
      <c r="J404" s="1"/>
      <c r="K404" s="1"/>
      <c r="L404" s="1"/>
      <c r="M404" s="1"/>
      <c r="N404" s="1"/>
      <c r="O404" s="1"/>
      <c r="P404" s="1"/>
      <c r="Q404" s="1"/>
      <c r="R404" s="1"/>
      <c r="S404" s="1"/>
      <c r="T404" s="1"/>
      <c r="U404" s="1"/>
      <c r="V404" s="1"/>
      <c r="W404" s="1"/>
      <c r="X404" s="1"/>
      <c r="Y404" s="1"/>
      <c r="Z404" s="1"/>
    </row>
    <row r="405" ht="12.0" customHeight="1">
      <c r="A405" s="1"/>
      <c r="B405" s="1"/>
      <c r="C405" s="2"/>
      <c r="D405" s="3"/>
      <c r="E405" s="4"/>
      <c r="F405" s="2"/>
      <c r="G405" s="2"/>
      <c r="H405" s="3"/>
      <c r="I405" s="3"/>
      <c r="J405" s="1"/>
      <c r="K405" s="1"/>
      <c r="L405" s="1"/>
      <c r="M405" s="1"/>
      <c r="N405" s="1"/>
      <c r="O405" s="1"/>
      <c r="P405" s="1"/>
      <c r="Q405" s="1"/>
      <c r="R405" s="1"/>
      <c r="S405" s="1"/>
      <c r="T405" s="1"/>
      <c r="U405" s="1"/>
      <c r="V405" s="1"/>
      <c r="W405" s="1"/>
      <c r="X405" s="1"/>
      <c r="Y405" s="1"/>
      <c r="Z405" s="1"/>
    </row>
    <row r="406" ht="12.0" customHeight="1">
      <c r="A406" s="1"/>
      <c r="B406" s="1"/>
      <c r="C406" s="2"/>
      <c r="D406" s="3"/>
      <c r="E406" s="4"/>
      <c r="F406" s="2"/>
      <c r="G406" s="2"/>
      <c r="H406" s="3"/>
      <c r="I406" s="3"/>
      <c r="J406" s="1"/>
      <c r="K406" s="1"/>
      <c r="L406" s="1"/>
      <c r="M406" s="1"/>
      <c r="N406" s="1"/>
      <c r="O406" s="1"/>
      <c r="P406" s="1"/>
      <c r="Q406" s="1"/>
      <c r="R406" s="1"/>
      <c r="S406" s="1"/>
      <c r="T406" s="1"/>
      <c r="U406" s="1"/>
      <c r="V406" s="1"/>
      <c r="W406" s="1"/>
      <c r="X406" s="1"/>
      <c r="Y406" s="1"/>
      <c r="Z406" s="1"/>
    </row>
    <row r="407" ht="12.0" customHeight="1">
      <c r="A407" s="1"/>
      <c r="B407" s="1"/>
      <c r="C407" s="2"/>
      <c r="D407" s="3"/>
      <c r="E407" s="4"/>
      <c r="F407" s="2"/>
      <c r="G407" s="2"/>
      <c r="H407" s="3"/>
      <c r="I407" s="3"/>
      <c r="J407" s="1"/>
      <c r="K407" s="1"/>
      <c r="L407" s="1"/>
      <c r="M407" s="1"/>
      <c r="N407" s="1"/>
      <c r="O407" s="1"/>
      <c r="P407" s="1"/>
      <c r="Q407" s="1"/>
      <c r="R407" s="1"/>
      <c r="S407" s="1"/>
      <c r="T407" s="1"/>
      <c r="U407" s="1"/>
      <c r="V407" s="1"/>
      <c r="W407" s="1"/>
      <c r="X407" s="1"/>
      <c r="Y407" s="1"/>
      <c r="Z407" s="1"/>
    </row>
    <row r="408" ht="12.0" customHeight="1">
      <c r="A408" s="1"/>
      <c r="B408" s="1"/>
      <c r="C408" s="2"/>
      <c r="D408" s="3"/>
      <c r="E408" s="4"/>
      <c r="F408" s="2"/>
      <c r="G408" s="2"/>
      <c r="H408" s="3"/>
      <c r="I408" s="3"/>
      <c r="J408" s="1"/>
      <c r="K408" s="1"/>
      <c r="L408" s="1"/>
      <c r="M408" s="1"/>
      <c r="N408" s="1"/>
      <c r="O408" s="1"/>
      <c r="P408" s="1"/>
      <c r="Q408" s="1"/>
      <c r="R408" s="1"/>
      <c r="S408" s="1"/>
      <c r="T408" s="1"/>
      <c r="U408" s="1"/>
      <c r="V408" s="1"/>
      <c r="W408" s="1"/>
      <c r="X408" s="1"/>
      <c r="Y408" s="1"/>
      <c r="Z408" s="1"/>
    </row>
    <row r="409" ht="12.0" customHeight="1">
      <c r="A409" s="1"/>
      <c r="B409" s="1"/>
      <c r="C409" s="2"/>
      <c r="D409" s="3"/>
      <c r="E409" s="4"/>
      <c r="F409" s="2"/>
      <c r="G409" s="2"/>
      <c r="H409" s="3"/>
      <c r="I409" s="3"/>
      <c r="J409" s="1"/>
      <c r="K409" s="1"/>
      <c r="L409" s="1"/>
      <c r="M409" s="1"/>
      <c r="N409" s="1"/>
      <c r="O409" s="1"/>
      <c r="P409" s="1"/>
      <c r="Q409" s="1"/>
      <c r="R409" s="1"/>
      <c r="S409" s="1"/>
      <c r="T409" s="1"/>
      <c r="U409" s="1"/>
      <c r="V409" s="1"/>
      <c r="W409" s="1"/>
      <c r="X409" s="1"/>
      <c r="Y409" s="1"/>
      <c r="Z409" s="1"/>
    </row>
    <row r="410" ht="12.0" customHeight="1">
      <c r="A410" s="1"/>
      <c r="B410" s="1"/>
      <c r="C410" s="2"/>
      <c r="D410" s="3"/>
      <c r="E410" s="4"/>
      <c r="F410" s="2"/>
      <c r="G410" s="2"/>
      <c r="H410" s="3"/>
      <c r="I410" s="3"/>
      <c r="J410" s="1"/>
      <c r="K410" s="1"/>
      <c r="L410" s="1"/>
      <c r="M410" s="1"/>
      <c r="N410" s="1"/>
      <c r="O410" s="1"/>
      <c r="P410" s="1"/>
      <c r="Q410" s="1"/>
      <c r="R410" s="1"/>
      <c r="S410" s="1"/>
      <c r="T410" s="1"/>
      <c r="U410" s="1"/>
      <c r="V410" s="1"/>
      <c r="W410" s="1"/>
      <c r="X410" s="1"/>
      <c r="Y410" s="1"/>
      <c r="Z410" s="1"/>
    </row>
    <row r="411" ht="12.0" customHeight="1">
      <c r="A411" s="1"/>
      <c r="B411" s="1"/>
      <c r="C411" s="2"/>
      <c r="D411" s="3"/>
      <c r="E411" s="4"/>
      <c r="F411" s="2"/>
      <c r="G411" s="2"/>
      <c r="H411" s="3"/>
      <c r="I411" s="3"/>
      <c r="J411" s="1"/>
      <c r="K411" s="1"/>
      <c r="L411" s="1"/>
      <c r="M411" s="1"/>
      <c r="N411" s="1"/>
      <c r="O411" s="1"/>
      <c r="P411" s="1"/>
      <c r="Q411" s="1"/>
      <c r="R411" s="1"/>
      <c r="S411" s="1"/>
      <c r="T411" s="1"/>
      <c r="U411" s="1"/>
      <c r="V411" s="1"/>
      <c r="W411" s="1"/>
      <c r="X411" s="1"/>
      <c r="Y411" s="1"/>
      <c r="Z411" s="1"/>
    </row>
    <row r="412" ht="12.0" customHeight="1">
      <c r="A412" s="1"/>
      <c r="B412" s="1"/>
      <c r="C412" s="2"/>
      <c r="D412" s="3"/>
      <c r="E412" s="4"/>
      <c r="F412" s="2"/>
      <c r="G412" s="2"/>
      <c r="H412" s="3"/>
      <c r="I412" s="3"/>
      <c r="J412" s="1"/>
      <c r="K412" s="1"/>
      <c r="L412" s="1"/>
      <c r="M412" s="1"/>
      <c r="N412" s="1"/>
      <c r="O412" s="1"/>
      <c r="P412" s="1"/>
      <c r="Q412" s="1"/>
      <c r="R412" s="1"/>
      <c r="S412" s="1"/>
      <c r="T412" s="1"/>
      <c r="U412" s="1"/>
      <c r="V412" s="1"/>
      <c r="W412" s="1"/>
      <c r="X412" s="1"/>
      <c r="Y412" s="1"/>
      <c r="Z412" s="1"/>
    </row>
    <row r="413" ht="12.0" customHeight="1">
      <c r="A413" s="1"/>
      <c r="B413" s="1"/>
      <c r="C413" s="2"/>
      <c r="D413" s="3"/>
      <c r="E413" s="4"/>
      <c r="F413" s="2"/>
      <c r="G413" s="2"/>
      <c r="H413" s="3"/>
      <c r="I413" s="3"/>
      <c r="J413" s="1"/>
      <c r="K413" s="1"/>
      <c r="L413" s="1"/>
      <c r="M413" s="1"/>
      <c r="N413" s="1"/>
      <c r="O413" s="1"/>
      <c r="P413" s="1"/>
      <c r="Q413" s="1"/>
      <c r="R413" s="1"/>
      <c r="S413" s="1"/>
      <c r="T413" s="1"/>
      <c r="U413" s="1"/>
      <c r="V413" s="1"/>
      <c r="W413" s="1"/>
      <c r="X413" s="1"/>
      <c r="Y413" s="1"/>
      <c r="Z413" s="1"/>
    </row>
    <row r="414" ht="12.0" customHeight="1">
      <c r="A414" s="1"/>
      <c r="B414" s="1"/>
      <c r="C414" s="2"/>
      <c r="D414" s="3"/>
      <c r="E414" s="4"/>
      <c r="F414" s="2"/>
      <c r="G414" s="2"/>
      <c r="H414" s="3"/>
      <c r="I414" s="3"/>
      <c r="J414" s="1"/>
      <c r="K414" s="1"/>
      <c r="L414" s="1"/>
      <c r="M414" s="1"/>
      <c r="N414" s="1"/>
      <c r="O414" s="1"/>
      <c r="P414" s="1"/>
      <c r="Q414" s="1"/>
      <c r="R414" s="1"/>
      <c r="S414" s="1"/>
      <c r="T414" s="1"/>
      <c r="U414" s="1"/>
      <c r="V414" s="1"/>
      <c r="W414" s="1"/>
      <c r="X414" s="1"/>
      <c r="Y414" s="1"/>
      <c r="Z414" s="1"/>
    </row>
    <row r="415" ht="12.0" customHeight="1">
      <c r="A415" s="1"/>
      <c r="B415" s="1"/>
      <c r="C415" s="2"/>
      <c r="D415" s="3"/>
      <c r="E415" s="4"/>
      <c r="F415" s="2"/>
      <c r="G415" s="2"/>
      <c r="H415" s="3"/>
      <c r="I415" s="3"/>
      <c r="J415" s="1"/>
      <c r="K415" s="1"/>
      <c r="L415" s="1"/>
      <c r="M415" s="1"/>
      <c r="N415" s="1"/>
      <c r="O415" s="1"/>
      <c r="P415" s="1"/>
      <c r="Q415" s="1"/>
      <c r="R415" s="1"/>
      <c r="S415" s="1"/>
      <c r="T415" s="1"/>
      <c r="U415" s="1"/>
      <c r="V415" s="1"/>
      <c r="W415" s="1"/>
      <c r="X415" s="1"/>
      <c r="Y415" s="1"/>
      <c r="Z415" s="1"/>
    </row>
    <row r="416" ht="12.0" customHeight="1">
      <c r="A416" s="1"/>
      <c r="B416" s="1"/>
      <c r="C416" s="2"/>
      <c r="D416" s="3"/>
      <c r="E416" s="4"/>
      <c r="F416" s="2"/>
      <c r="G416" s="2"/>
      <c r="H416" s="3"/>
      <c r="I416" s="3"/>
      <c r="J416" s="1"/>
      <c r="K416" s="1"/>
      <c r="L416" s="1"/>
      <c r="M416" s="1"/>
      <c r="N416" s="1"/>
      <c r="O416" s="1"/>
      <c r="P416" s="1"/>
      <c r="Q416" s="1"/>
      <c r="R416" s="1"/>
      <c r="S416" s="1"/>
      <c r="T416" s="1"/>
      <c r="U416" s="1"/>
      <c r="V416" s="1"/>
      <c r="W416" s="1"/>
      <c r="X416" s="1"/>
      <c r="Y416" s="1"/>
      <c r="Z416" s="1"/>
    </row>
    <row r="417" ht="12.0" customHeight="1">
      <c r="A417" s="1"/>
      <c r="B417" s="1"/>
      <c r="C417" s="2"/>
      <c r="D417" s="3"/>
      <c r="E417" s="4"/>
      <c r="F417" s="2"/>
      <c r="G417" s="2"/>
      <c r="H417" s="3"/>
      <c r="I417" s="3"/>
      <c r="J417" s="1"/>
      <c r="K417" s="1"/>
      <c r="L417" s="1"/>
      <c r="M417" s="1"/>
      <c r="N417" s="1"/>
      <c r="O417" s="1"/>
      <c r="P417" s="1"/>
      <c r="Q417" s="1"/>
      <c r="R417" s="1"/>
      <c r="S417" s="1"/>
      <c r="T417" s="1"/>
      <c r="U417" s="1"/>
      <c r="V417" s="1"/>
      <c r="W417" s="1"/>
      <c r="X417" s="1"/>
      <c r="Y417" s="1"/>
      <c r="Z417" s="1"/>
    </row>
    <row r="418" ht="12.0" customHeight="1">
      <c r="A418" s="1"/>
      <c r="B418" s="1"/>
      <c r="C418" s="2"/>
      <c r="D418" s="3"/>
      <c r="E418" s="4"/>
      <c r="F418" s="2"/>
      <c r="G418" s="2"/>
      <c r="H418" s="3"/>
      <c r="I418" s="3"/>
      <c r="J418" s="1"/>
      <c r="K418" s="1"/>
      <c r="L418" s="1"/>
      <c r="M418" s="1"/>
      <c r="N418" s="1"/>
      <c r="O418" s="1"/>
      <c r="P418" s="1"/>
      <c r="Q418" s="1"/>
      <c r="R418" s="1"/>
      <c r="S418" s="1"/>
      <c r="T418" s="1"/>
      <c r="U418" s="1"/>
      <c r="V418" s="1"/>
      <c r="W418" s="1"/>
      <c r="X418" s="1"/>
      <c r="Y418" s="1"/>
      <c r="Z418" s="1"/>
    </row>
    <row r="419" ht="12.0" customHeight="1">
      <c r="A419" s="1"/>
      <c r="B419" s="1"/>
      <c r="C419" s="2"/>
      <c r="D419" s="3"/>
      <c r="E419" s="4"/>
      <c r="F419" s="2"/>
      <c r="G419" s="2"/>
      <c r="H419" s="3"/>
      <c r="I419" s="3"/>
      <c r="J419" s="1"/>
      <c r="K419" s="1"/>
      <c r="L419" s="1"/>
      <c r="M419" s="1"/>
      <c r="N419" s="1"/>
      <c r="O419" s="1"/>
      <c r="P419" s="1"/>
      <c r="Q419" s="1"/>
      <c r="R419" s="1"/>
      <c r="S419" s="1"/>
      <c r="T419" s="1"/>
      <c r="U419" s="1"/>
      <c r="V419" s="1"/>
      <c r="W419" s="1"/>
      <c r="X419" s="1"/>
      <c r="Y419" s="1"/>
      <c r="Z419" s="1"/>
    </row>
    <row r="420" ht="12.0" customHeight="1">
      <c r="A420" s="1"/>
      <c r="B420" s="1"/>
      <c r="C420" s="2"/>
      <c r="D420" s="3"/>
      <c r="E420" s="4"/>
      <c r="F420" s="2"/>
      <c r="G420" s="2"/>
      <c r="H420" s="3"/>
      <c r="I420" s="3"/>
      <c r="J420" s="1"/>
      <c r="K420" s="1"/>
      <c r="L420" s="1"/>
      <c r="M420" s="1"/>
      <c r="N420" s="1"/>
      <c r="O420" s="1"/>
      <c r="P420" s="1"/>
      <c r="Q420" s="1"/>
      <c r="R420" s="1"/>
      <c r="S420" s="1"/>
      <c r="T420" s="1"/>
      <c r="U420" s="1"/>
      <c r="V420" s="1"/>
      <c r="W420" s="1"/>
      <c r="X420" s="1"/>
      <c r="Y420" s="1"/>
      <c r="Z420" s="1"/>
    </row>
    <row r="421" ht="12.0" customHeight="1">
      <c r="A421" s="1"/>
      <c r="B421" s="1"/>
      <c r="C421" s="2"/>
      <c r="D421" s="3"/>
      <c r="E421" s="4"/>
      <c r="F421" s="2"/>
      <c r="G421" s="2"/>
      <c r="H421" s="3"/>
      <c r="I421" s="3"/>
      <c r="J421" s="1"/>
      <c r="K421" s="1"/>
      <c r="L421" s="1"/>
      <c r="M421" s="1"/>
      <c r="N421" s="1"/>
      <c r="O421" s="1"/>
      <c r="P421" s="1"/>
      <c r="Q421" s="1"/>
      <c r="R421" s="1"/>
      <c r="S421" s="1"/>
      <c r="T421" s="1"/>
      <c r="U421" s="1"/>
      <c r="V421" s="1"/>
      <c r="W421" s="1"/>
      <c r="X421" s="1"/>
      <c r="Y421" s="1"/>
      <c r="Z421" s="1"/>
    </row>
    <row r="422" ht="12.0" customHeight="1">
      <c r="A422" s="1"/>
      <c r="B422" s="1"/>
      <c r="C422" s="2"/>
      <c r="D422" s="3"/>
      <c r="E422" s="4"/>
      <c r="F422" s="2"/>
      <c r="G422" s="2"/>
      <c r="H422" s="3"/>
      <c r="I422" s="3"/>
      <c r="J422" s="1"/>
      <c r="K422" s="1"/>
      <c r="L422" s="1"/>
      <c r="M422" s="1"/>
      <c r="N422" s="1"/>
      <c r="O422" s="1"/>
      <c r="P422" s="1"/>
      <c r="Q422" s="1"/>
      <c r="R422" s="1"/>
      <c r="S422" s="1"/>
      <c r="T422" s="1"/>
      <c r="U422" s="1"/>
      <c r="V422" s="1"/>
      <c r="W422" s="1"/>
      <c r="X422" s="1"/>
      <c r="Y422" s="1"/>
      <c r="Z422" s="1"/>
    </row>
    <row r="423" ht="12.0" customHeight="1">
      <c r="A423" s="1"/>
      <c r="B423" s="1"/>
      <c r="C423" s="2"/>
      <c r="D423" s="3"/>
      <c r="E423" s="4"/>
      <c r="F423" s="2"/>
      <c r="G423" s="2"/>
      <c r="H423" s="3"/>
      <c r="I423" s="3"/>
      <c r="J423" s="1"/>
      <c r="K423" s="1"/>
      <c r="L423" s="1"/>
      <c r="M423" s="1"/>
      <c r="N423" s="1"/>
      <c r="O423" s="1"/>
      <c r="P423" s="1"/>
      <c r="Q423" s="1"/>
      <c r="R423" s="1"/>
      <c r="S423" s="1"/>
      <c r="T423" s="1"/>
      <c r="U423" s="1"/>
      <c r="V423" s="1"/>
      <c r="W423" s="1"/>
      <c r="X423" s="1"/>
      <c r="Y423" s="1"/>
      <c r="Z423" s="1"/>
    </row>
    <row r="424" ht="12.0" customHeight="1">
      <c r="A424" s="1"/>
      <c r="B424" s="1"/>
      <c r="C424" s="2"/>
      <c r="D424" s="3"/>
      <c r="E424" s="4"/>
      <c r="F424" s="2"/>
      <c r="G424" s="2"/>
      <c r="H424" s="3"/>
      <c r="I424" s="3"/>
      <c r="J424" s="1"/>
      <c r="K424" s="1"/>
      <c r="L424" s="1"/>
      <c r="M424" s="1"/>
      <c r="N424" s="1"/>
      <c r="O424" s="1"/>
      <c r="P424" s="1"/>
      <c r="Q424" s="1"/>
      <c r="R424" s="1"/>
      <c r="S424" s="1"/>
      <c r="T424" s="1"/>
      <c r="U424" s="1"/>
      <c r="V424" s="1"/>
      <c r="W424" s="1"/>
      <c r="X424" s="1"/>
      <c r="Y424" s="1"/>
      <c r="Z424" s="1"/>
    </row>
    <row r="425" ht="12.0" customHeight="1">
      <c r="A425" s="1"/>
      <c r="B425" s="1"/>
      <c r="C425" s="2"/>
      <c r="D425" s="3"/>
      <c r="E425" s="4"/>
      <c r="F425" s="2"/>
      <c r="G425" s="2"/>
      <c r="H425" s="3"/>
      <c r="I425" s="3"/>
      <c r="J425" s="1"/>
      <c r="K425" s="1"/>
      <c r="L425" s="1"/>
      <c r="M425" s="1"/>
      <c r="N425" s="1"/>
      <c r="O425" s="1"/>
      <c r="P425" s="1"/>
      <c r="Q425" s="1"/>
      <c r="R425" s="1"/>
      <c r="S425" s="1"/>
      <c r="T425" s="1"/>
      <c r="U425" s="1"/>
      <c r="V425" s="1"/>
      <c r="W425" s="1"/>
      <c r="X425" s="1"/>
      <c r="Y425" s="1"/>
      <c r="Z425" s="1"/>
    </row>
    <row r="426" ht="12.0" customHeight="1">
      <c r="A426" s="1"/>
      <c r="B426" s="1"/>
      <c r="C426" s="2"/>
      <c r="D426" s="3"/>
      <c r="E426" s="4"/>
      <c r="F426" s="2"/>
      <c r="G426" s="2"/>
      <c r="H426" s="3"/>
      <c r="I426" s="3"/>
      <c r="J426" s="1"/>
      <c r="K426" s="1"/>
      <c r="L426" s="1"/>
      <c r="M426" s="1"/>
      <c r="N426" s="1"/>
      <c r="O426" s="1"/>
      <c r="P426" s="1"/>
      <c r="Q426" s="1"/>
      <c r="R426" s="1"/>
      <c r="S426" s="1"/>
      <c r="T426" s="1"/>
      <c r="U426" s="1"/>
      <c r="V426" s="1"/>
      <c r="W426" s="1"/>
      <c r="X426" s="1"/>
      <c r="Y426" s="1"/>
      <c r="Z426" s="1"/>
    </row>
    <row r="427" ht="12.0" customHeight="1">
      <c r="A427" s="1"/>
      <c r="B427" s="1"/>
      <c r="C427" s="2"/>
      <c r="D427" s="3"/>
      <c r="E427" s="4"/>
      <c r="F427" s="2"/>
      <c r="G427" s="2"/>
      <c r="H427" s="3"/>
      <c r="I427" s="3"/>
      <c r="J427" s="1"/>
      <c r="K427" s="1"/>
      <c r="L427" s="1"/>
      <c r="M427" s="1"/>
      <c r="N427" s="1"/>
      <c r="O427" s="1"/>
      <c r="P427" s="1"/>
      <c r="Q427" s="1"/>
      <c r="R427" s="1"/>
      <c r="S427" s="1"/>
      <c r="T427" s="1"/>
      <c r="U427" s="1"/>
      <c r="V427" s="1"/>
      <c r="W427" s="1"/>
      <c r="X427" s="1"/>
      <c r="Y427" s="1"/>
      <c r="Z427" s="1"/>
    </row>
    <row r="428" ht="12.0" customHeight="1">
      <c r="A428" s="1"/>
      <c r="B428" s="1"/>
      <c r="C428" s="2"/>
      <c r="D428" s="3"/>
      <c r="E428" s="4"/>
      <c r="F428" s="2"/>
      <c r="G428" s="2"/>
      <c r="H428" s="3"/>
      <c r="I428" s="3"/>
      <c r="J428" s="1"/>
      <c r="K428" s="1"/>
      <c r="L428" s="1"/>
      <c r="M428" s="1"/>
      <c r="N428" s="1"/>
      <c r="O428" s="1"/>
      <c r="P428" s="1"/>
      <c r="Q428" s="1"/>
      <c r="R428" s="1"/>
      <c r="S428" s="1"/>
      <c r="T428" s="1"/>
      <c r="U428" s="1"/>
      <c r="V428" s="1"/>
      <c r="W428" s="1"/>
      <c r="X428" s="1"/>
      <c r="Y428" s="1"/>
      <c r="Z428" s="1"/>
    </row>
    <row r="429" ht="12.0" customHeight="1">
      <c r="A429" s="1"/>
      <c r="B429" s="1"/>
      <c r="C429" s="2"/>
      <c r="D429" s="3"/>
      <c r="E429" s="4"/>
      <c r="F429" s="2"/>
      <c r="G429" s="2"/>
      <c r="H429" s="3"/>
      <c r="I429" s="3"/>
      <c r="J429" s="1"/>
      <c r="K429" s="1"/>
      <c r="L429" s="1"/>
      <c r="M429" s="1"/>
      <c r="N429" s="1"/>
      <c r="O429" s="1"/>
      <c r="P429" s="1"/>
      <c r="Q429" s="1"/>
      <c r="R429" s="1"/>
      <c r="S429" s="1"/>
      <c r="T429" s="1"/>
      <c r="U429" s="1"/>
      <c r="V429" s="1"/>
      <c r="W429" s="1"/>
      <c r="X429" s="1"/>
      <c r="Y429" s="1"/>
      <c r="Z429" s="1"/>
    </row>
    <row r="430" ht="12.0" customHeight="1">
      <c r="A430" s="1"/>
      <c r="B430" s="1"/>
      <c r="C430" s="2"/>
      <c r="D430" s="3"/>
      <c r="E430" s="4"/>
      <c r="F430" s="2"/>
      <c r="G430" s="2"/>
      <c r="H430" s="3"/>
      <c r="I430" s="3"/>
      <c r="J430" s="1"/>
      <c r="K430" s="1"/>
      <c r="L430" s="1"/>
      <c r="M430" s="1"/>
      <c r="N430" s="1"/>
      <c r="O430" s="1"/>
      <c r="P430" s="1"/>
      <c r="Q430" s="1"/>
      <c r="R430" s="1"/>
      <c r="S430" s="1"/>
      <c r="T430" s="1"/>
      <c r="U430" s="1"/>
      <c r="V430" s="1"/>
      <c r="W430" s="1"/>
      <c r="X430" s="1"/>
      <c r="Y430" s="1"/>
      <c r="Z430" s="1"/>
    </row>
    <row r="431" ht="12.0" customHeight="1">
      <c r="A431" s="1"/>
      <c r="B431" s="1"/>
      <c r="C431" s="2"/>
      <c r="D431" s="3"/>
      <c r="E431" s="4"/>
      <c r="F431" s="2"/>
      <c r="G431" s="2"/>
      <c r="H431" s="3"/>
      <c r="I431" s="3"/>
      <c r="J431" s="1"/>
      <c r="K431" s="1"/>
      <c r="L431" s="1"/>
      <c r="M431" s="1"/>
      <c r="N431" s="1"/>
      <c r="O431" s="1"/>
      <c r="P431" s="1"/>
      <c r="Q431" s="1"/>
      <c r="R431" s="1"/>
      <c r="S431" s="1"/>
      <c r="T431" s="1"/>
      <c r="U431" s="1"/>
      <c r="V431" s="1"/>
      <c r="W431" s="1"/>
      <c r="X431" s="1"/>
      <c r="Y431" s="1"/>
      <c r="Z431" s="1"/>
    </row>
    <row r="432" ht="12.0" customHeight="1">
      <c r="A432" s="1"/>
      <c r="B432" s="1"/>
      <c r="C432" s="2"/>
      <c r="D432" s="3"/>
      <c r="E432" s="4"/>
      <c r="F432" s="2"/>
      <c r="G432" s="2"/>
      <c r="H432" s="3"/>
      <c r="I432" s="3"/>
      <c r="J432" s="1"/>
      <c r="K432" s="1"/>
      <c r="L432" s="1"/>
      <c r="M432" s="1"/>
      <c r="N432" s="1"/>
      <c r="O432" s="1"/>
      <c r="P432" s="1"/>
      <c r="Q432" s="1"/>
      <c r="R432" s="1"/>
      <c r="S432" s="1"/>
      <c r="T432" s="1"/>
      <c r="U432" s="1"/>
      <c r="V432" s="1"/>
      <c r="W432" s="1"/>
      <c r="X432" s="1"/>
      <c r="Y432" s="1"/>
      <c r="Z432" s="1"/>
    </row>
    <row r="433" ht="12.0" customHeight="1">
      <c r="A433" s="1"/>
      <c r="B433" s="1"/>
      <c r="C433" s="2"/>
      <c r="D433" s="3"/>
      <c r="E433" s="4"/>
      <c r="F433" s="2"/>
      <c r="G433" s="2"/>
      <c r="H433" s="3"/>
      <c r="I433" s="3"/>
      <c r="J433" s="1"/>
      <c r="K433" s="1"/>
      <c r="L433" s="1"/>
      <c r="M433" s="1"/>
      <c r="N433" s="1"/>
      <c r="O433" s="1"/>
      <c r="P433" s="1"/>
      <c r="Q433" s="1"/>
      <c r="R433" s="1"/>
      <c r="S433" s="1"/>
      <c r="T433" s="1"/>
      <c r="U433" s="1"/>
      <c r="V433" s="1"/>
      <c r="W433" s="1"/>
      <c r="X433" s="1"/>
      <c r="Y433" s="1"/>
      <c r="Z433" s="1"/>
    </row>
    <row r="434" ht="12.0" customHeight="1">
      <c r="A434" s="1"/>
      <c r="B434" s="1"/>
      <c r="C434" s="2"/>
      <c r="D434" s="3"/>
      <c r="E434" s="4"/>
      <c r="F434" s="2"/>
      <c r="G434" s="2"/>
      <c r="H434" s="3"/>
      <c r="I434" s="3"/>
      <c r="J434" s="1"/>
      <c r="K434" s="1"/>
      <c r="L434" s="1"/>
      <c r="M434" s="1"/>
      <c r="N434" s="1"/>
      <c r="O434" s="1"/>
      <c r="P434" s="1"/>
      <c r="Q434" s="1"/>
      <c r="R434" s="1"/>
      <c r="S434" s="1"/>
      <c r="T434" s="1"/>
      <c r="U434" s="1"/>
      <c r="V434" s="1"/>
      <c r="W434" s="1"/>
      <c r="X434" s="1"/>
      <c r="Y434" s="1"/>
      <c r="Z434" s="1"/>
    </row>
    <row r="435" ht="12.0" customHeight="1">
      <c r="A435" s="1"/>
      <c r="B435" s="1"/>
      <c r="C435" s="2"/>
      <c r="D435" s="3"/>
      <c r="E435" s="4"/>
      <c r="F435" s="2"/>
      <c r="G435" s="2"/>
      <c r="H435" s="3"/>
      <c r="I435" s="3"/>
      <c r="J435" s="1"/>
      <c r="K435" s="1"/>
      <c r="L435" s="1"/>
      <c r="M435" s="1"/>
      <c r="N435" s="1"/>
      <c r="O435" s="1"/>
      <c r="P435" s="1"/>
      <c r="Q435" s="1"/>
      <c r="R435" s="1"/>
      <c r="S435" s="1"/>
      <c r="T435" s="1"/>
      <c r="U435" s="1"/>
      <c r="V435" s="1"/>
      <c r="W435" s="1"/>
      <c r="X435" s="1"/>
      <c r="Y435" s="1"/>
      <c r="Z435" s="1"/>
    </row>
    <row r="436" ht="12.0" customHeight="1">
      <c r="A436" s="1"/>
      <c r="B436" s="1"/>
      <c r="C436" s="2"/>
      <c r="D436" s="3"/>
      <c r="E436" s="4"/>
      <c r="F436" s="2"/>
      <c r="G436" s="2"/>
      <c r="H436" s="3"/>
      <c r="I436" s="3"/>
      <c r="J436" s="1"/>
      <c r="K436" s="1"/>
      <c r="L436" s="1"/>
      <c r="M436" s="1"/>
      <c r="N436" s="1"/>
      <c r="O436" s="1"/>
      <c r="P436" s="1"/>
      <c r="Q436" s="1"/>
      <c r="R436" s="1"/>
      <c r="S436" s="1"/>
      <c r="T436" s="1"/>
      <c r="U436" s="1"/>
      <c r="V436" s="1"/>
      <c r="W436" s="1"/>
      <c r="X436" s="1"/>
      <c r="Y436" s="1"/>
      <c r="Z436" s="1"/>
    </row>
    <row r="437" ht="12.0" customHeight="1">
      <c r="A437" s="1"/>
      <c r="B437" s="1"/>
      <c r="C437" s="2"/>
      <c r="D437" s="3"/>
      <c r="E437" s="4"/>
      <c r="F437" s="2"/>
      <c r="G437" s="2"/>
      <c r="H437" s="3"/>
      <c r="I437" s="3"/>
      <c r="J437" s="1"/>
      <c r="K437" s="1"/>
      <c r="L437" s="1"/>
      <c r="M437" s="1"/>
      <c r="N437" s="1"/>
      <c r="O437" s="1"/>
      <c r="P437" s="1"/>
      <c r="Q437" s="1"/>
      <c r="R437" s="1"/>
      <c r="S437" s="1"/>
      <c r="T437" s="1"/>
      <c r="U437" s="1"/>
      <c r="V437" s="1"/>
      <c r="W437" s="1"/>
      <c r="X437" s="1"/>
      <c r="Y437" s="1"/>
      <c r="Z437" s="1"/>
    </row>
    <row r="438" ht="12.0" customHeight="1">
      <c r="A438" s="1"/>
      <c r="B438" s="1"/>
      <c r="C438" s="2"/>
      <c r="D438" s="3"/>
      <c r="E438" s="4"/>
      <c r="F438" s="2"/>
      <c r="G438" s="2"/>
      <c r="H438" s="3"/>
      <c r="I438" s="3"/>
      <c r="J438" s="1"/>
      <c r="K438" s="1"/>
      <c r="L438" s="1"/>
      <c r="M438" s="1"/>
      <c r="N438" s="1"/>
      <c r="O438" s="1"/>
      <c r="P438" s="1"/>
      <c r="Q438" s="1"/>
      <c r="R438" s="1"/>
      <c r="S438" s="1"/>
      <c r="T438" s="1"/>
      <c r="U438" s="1"/>
      <c r="V438" s="1"/>
      <c r="W438" s="1"/>
      <c r="X438" s="1"/>
      <c r="Y438" s="1"/>
      <c r="Z438" s="1"/>
    </row>
    <row r="439" ht="12.0" customHeight="1">
      <c r="A439" s="1"/>
      <c r="B439" s="1"/>
      <c r="C439" s="2"/>
      <c r="D439" s="3"/>
      <c r="E439" s="4"/>
      <c r="F439" s="2"/>
      <c r="G439" s="2"/>
      <c r="H439" s="3"/>
      <c r="I439" s="3"/>
      <c r="J439" s="1"/>
      <c r="K439" s="1"/>
      <c r="L439" s="1"/>
      <c r="M439" s="1"/>
      <c r="N439" s="1"/>
      <c r="O439" s="1"/>
      <c r="P439" s="1"/>
      <c r="Q439" s="1"/>
      <c r="R439" s="1"/>
      <c r="S439" s="1"/>
      <c r="T439" s="1"/>
      <c r="U439" s="1"/>
      <c r="V439" s="1"/>
      <c r="W439" s="1"/>
      <c r="X439" s="1"/>
      <c r="Y439" s="1"/>
      <c r="Z439" s="1"/>
    </row>
    <row r="440" ht="12.0" customHeight="1">
      <c r="A440" s="1"/>
      <c r="B440" s="1"/>
      <c r="C440" s="2"/>
      <c r="D440" s="3"/>
      <c r="E440" s="4"/>
      <c r="F440" s="2"/>
      <c r="G440" s="2"/>
      <c r="H440" s="3"/>
      <c r="I440" s="3"/>
      <c r="J440" s="1"/>
      <c r="K440" s="1"/>
      <c r="L440" s="1"/>
      <c r="M440" s="1"/>
      <c r="N440" s="1"/>
      <c r="O440" s="1"/>
      <c r="P440" s="1"/>
      <c r="Q440" s="1"/>
      <c r="R440" s="1"/>
      <c r="S440" s="1"/>
      <c r="T440" s="1"/>
      <c r="U440" s="1"/>
      <c r="V440" s="1"/>
      <c r="W440" s="1"/>
      <c r="X440" s="1"/>
      <c r="Y440" s="1"/>
      <c r="Z440" s="1"/>
    </row>
    <row r="441" ht="12.0" customHeight="1">
      <c r="A441" s="1"/>
      <c r="B441" s="1"/>
      <c r="C441" s="2"/>
      <c r="D441" s="3"/>
      <c r="E441" s="4"/>
      <c r="F441" s="2"/>
      <c r="G441" s="2"/>
      <c r="H441" s="3"/>
      <c r="I441" s="3"/>
      <c r="J441" s="1"/>
      <c r="K441" s="1"/>
      <c r="L441" s="1"/>
      <c r="M441" s="1"/>
      <c r="N441" s="1"/>
      <c r="O441" s="1"/>
      <c r="P441" s="1"/>
      <c r="Q441" s="1"/>
      <c r="R441" s="1"/>
      <c r="S441" s="1"/>
      <c r="T441" s="1"/>
      <c r="U441" s="1"/>
      <c r="V441" s="1"/>
      <c r="W441" s="1"/>
      <c r="X441" s="1"/>
      <c r="Y441" s="1"/>
      <c r="Z441" s="1"/>
    </row>
    <row r="442" ht="12.0" customHeight="1">
      <c r="A442" s="1"/>
      <c r="B442" s="1"/>
      <c r="C442" s="2"/>
      <c r="D442" s="3"/>
      <c r="E442" s="4"/>
      <c r="F442" s="2"/>
      <c r="G442" s="2"/>
      <c r="H442" s="3"/>
      <c r="I442" s="3"/>
      <c r="J442" s="1"/>
      <c r="K442" s="1"/>
      <c r="L442" s="1"/>
      <c r="M442" s="1"/>
      <c r="N442" s="1"/>
      <c r="O442" s="1"/>
      <c r="P442" s="1"/>
      <c r="Q442" s="1"/>
      <c r="R442" s="1"/>
      <c r="S442" s="1"/>
      <c r="T442" s="1"/>
      <c r="U442" s="1"/>
      <c r="V442" s="1"/>
      <c r="W442" s="1"/>
      <c r="X442" s="1"/>
      <c r="Y442" s="1"/>
      <c r="Z442" s="1"/>
    </row>
    <row r="443" ht="12.0" customHeight="1">
      <c r="A443" s="1"/>
      <c r="B443" s="1"/>
      <c r="C443" s="2"/>
      <c r="D443" s="3"/>
      <c r="E443" s="4"/>
      <c r="F443" s="2"/>
      <c r="G443" s="2"/>
      <c r="H443" s="3"/>
      <c r="I443" s="3"/>
      <c r="J443" s="1"/>
      <c r="K443" s="1"/>
      <c r="L443" s="1"/>
      <c r="M443" s="1"/>
      <c r="N443" s="1"/>
      <c r="O443" s="1"/>
      <c r="P443" s="1"/>
      <c r="Q443" s="1"/>
      <c r="R443" s="1"/>
      <c r="S443" s="1"/>
      <c r="T443" s="1"/>
      <c r="U443" s="1"/>
      <c r="V443" s="1"/>
      <c r="W443" s="1"/>
      <c r="X443" s="1"/>
      <c r="Y443" s="1"/>
      <c r="Z443" s="1"/>
    </row>
    <row r="444" ht="12.0" customHeight="1">
      <c r="A444" s="1"/>
      <c r="B444" s="1"/>
      <c r="C444" s="2"/>
      <c r="D444" s="3"/>
      <c r="E444" s="4"/>
      <c r="F444" s="2"/>
      <c r="G444" s="2"/>
      <c r="H444" s="3"/>
      <c r="I444" s="3"/>
      <c r="J444" s="1"/>
      <c r="K444" s="1"/>
      <c r="L444" s="1"/>
      <c r="M444" s="1"/>
      <c r="N444" s="1"/>
      <c r="O444" s="1"/>
      <c r="P444" s="1"/>
      <c r="Q444" s="1"/>
      <c r="R444" s="1"/>
      <c r="S444" s="1"/>
      <c r="T444" s="1"/>
      <c r="U444" s="1"/>
      <c r="V444" s="1"/>
      <c r="W444" s="1"/>
      <c r="X444" s="1"/>
      <c r="Y444" s="1"/>
      <c r="Z444" s="1"/>
    </row>
    <row r="445" ht="12.0" customHeight="1">
      <c r="A445" s="1"/>
      <c r="B445" s="1"/>
      <c r="C445" s="2"/>
      <c r="D445" s="3"/>
      <c r="E445" s="4"/>
      <c r="F445" s="2"/>
      <c r="G445" s="2"/>
      <c r="H445" s="3"/>
      <c r="I445" s="3"/>
      <c r="J445" s="1"/>
      <c r="K445" s="1"/>
      <c r="L445" s="1"/>
      <c r="M445" s="1"/>
      <c r="N445" s="1"/>
      <c r="O445" s="1"/>
      <c r="P445" s="1"/>
      <c r="Q445" s="1"/>
      <c r="R445" s="1"/>
      <c r="S445" s="1"/>
      <c r="T445" s="1"/>
      <c r="U445" s="1"/>
      <c r="V445" s="1"/>
      <c r="W445" s="1"/>
      <c r="X445" s="1"/>
      <c r="Y445" s="1"/>
      <c r="Z445" s="1"/>
    </row>
    <row r="446" ht="12.0" customHeight="1">
      <c r="A446" s="1"/>
      <c r="B446" s="1"/>
      <c r="C446" s="2"/>
      <c r="D446" s="3"/>
      <c r="E446" s="4"/>
      <c r="F446" s="2"/>
      <c r="G446" s="2"/>
      <c r="H446" s="3"/>
      <c r="I446" s="3"/>
      <c r="J446" s="1"/>
      <c r="K446" s="1"/>
      <c r="L446" s="1"/>
      <c r="M446" s="1"/>
      <c r="N446" s="1"/>
      <c r="O446" s="1"/>
      <c r="P446" s="1"/>
      <c r="Q446" s="1"/>
      <c r="R446" s="1"/>
      <c r="S446" s="1"/>
      <c r="T446" s="1"/>
      <c r="U446" s="1"/>
      <c r="V446" s="1"/>
      <c r="W446" s="1"/>
      <c r="X446" s="1"/>
      <c r="Y446" s="1"/>
      <c r="Z446" s="1"/>
    </row>
    <row r="447" ht="12.0" customHeight="1">
      <c r="A447" s="1"/>
      <c r="B447" s="1"/>
      <c r="C447" s="2"/>
      <c r="D447" s="3"/>
      <c r="E447" s="4"/>
      <c r="F447" s="2"/>
      <c r="G447" s="2"/>
      <c r="H447" s="3"/>
      <c r="I447" s="3"/>
      <c r="J447" s="1"/>
      <c r="K447" s="1"/>
      <c r="L447" s="1"/>
      <c r="M447" s="1"/>
      <c r="N447" s="1"/>
      <c r="O447" s="1"/>
      <c r="P447" s="1"/>
      <c r="Q447" s="1"/>
      <c r="R447" s="1"/>
      <c r="S447" s="1"/>
      <c r="T447" s="1"/>
      <c r="U447" s="1"/>
      <c r="V447" s="1"/>
      <c r="W447" s="1"/>
      <c r="X447" s="1"/>
      <c r="Y447" s="1"/>
      <c r="Z447" s="1"/>
    </row>
    <row r="448" ht="12.0" customHeight="1">
      <c r="A448" s="1"/>
      <c r="B448" s="1"/>
      <c r="C448" s="2"/>
      <c r="D448" s="3"/>
      <c r="E448" s="4"/>
      <c r="F448" s="2"/>
      <c r="G448" s="2"/>
      <c r="H448" s="3"/>
      <c r="I448" s="3"/>
      <c r="J448" s="1"/>
      <c r="K448" s="1"/>
      <c r="L448" s="1"/>
      <c r="M448" s="1"/>
      <c r="N448" s="1"/>
      <c r="O448" s="1"/>
      <c r="P448" s="1"/>
      <c r="Q448" s="1"/>
      <c r="R448" s="1"/>
      <c r="S448" s="1"/>
      <c r="T448" s="1"/>
      <c r="U448" s="1"/>
      <c r="V448" s="1"/>
      <c r="W448" s="1"/>
      <c r="X448" s="1"/>
      <c r="Y448" s="1"/>
      <c r="Z448" s="1"/>
    </row>
    <row r="449" ht="12.0" customHeight="1">
      <c r="A449" s="1"/>
      <c r="B449" s="1"/>
      <c r="C449" s="2"/>
      <c r="D449" s="3"/>
      <c r="E449" s="4"/>
      <c r="F449" s="2"/>
      <c r="G449" s="2"/>
      <c r="H449" s="3"/>
      <c r="I449" s="3"/>
      <c r="J449" s="1"/>
      <c r="K449" s="1"/>
      <c r="L449" s="1"/>
      <c r="M449" s="1"/>
      <c r="N449" s="1"/>
      <c r="O449" s="1"/>
      <c r="P449" s="1"/>
      <c r="Q449" s="1"/>
      <c r="R449" s="1"/>
      <c r="S449" s="1"/>
      <c r="T449" s="1"/>
      <c r="U449" s="1"/>
      <c r="V449" s="1"/>
      <c r="W449" s="1"/>
      <c r="X449" s="1"/>
      <c r="Y449" s="1"/>
      <c r="Z449" s="1"/>
    </row>
    <row r="450" ht="12.0" customHeight="1">
      <c r="A450" s="1"/>
      <c r="B450" s="1"/>
      <c r="C450" s="2"/>
      <c r="D450" s="3"/>
      <c r="E450" s="4"/>
      <c r="F450" s="2"/>
      <c r="G450" s="2"/>
      <c r="H450" s="3"/>
      <c r="I450" s="3"/>
      <c r="J450" s="1"/>
      <c r="K450" s="1"/>
      <c r="L450" s="1"/>
      <c r="M450" s="1"/>
      <c r="N450" s="1"/>
      <c r="O450" s="1"/>
      <c r="P450" s="1"/>
      <c r="Q450" s="1"/>
      <c r="R450" s="1"/>
      <c r="S450" s="1"/>
      <c r="T450" s="1"/>
      <c r="U450" s="1"/>
      <c r="V450" s="1"/>
      <c r="W450" s="1"/>
      <c r="X450" s="1"/>
      <c r="Y450" s="1"/>
      <c r="Z450" s="1"/>
    </row>
    <row r="451" ht="12.0" customHeight="1">
      <c r="A451" s="1"/>
      <c r="B451" s="1"/>
      <c r="C451" s="2"/>
      <c r="D451" s="3"/>
      <c r="E451" s="4"/>
      <c r="F451" s="2"/>
      <c r="G451" s="2"/>
      <c r="H451" s="3"/>
      <c r="I451" s="3"/>
      <c r="J451" s="1"/>
      <c r="K451" s="1"/>
      <c r="L451" s="1"/>
      <c r="M451" s="1"/>
      <c r="N451" s="1"/>
      <c r="O451" s="1"/>
      <c r="P451" s="1"/>
      <c r="Q451" s="1"/>
      <c r="R451" s="1"/>
      <c r="S451" s="1"/>
      <c r="T451" s="1"/>
      <c r="U451" s="1"/>
      <c r="V451" s="1"/>
      <c r="W451" s="1"/>
      <c r="X451" s="1"/>
      <c r="Y451" s="1"/>
      <c r="Z451" s="1"/>
    </row>
    <row r="452" ht="12.0" customHeight="1">
      <c r="A452" s="1"/>
      <c r="B452" s="1"/>
      <c r="C452" s="2"/>
      <c r="D452" s="3"/>
      <c r="E452" s="4"/>
      <c r="F452" s="2"/>
      <c r="G452" s="2"/>
      <c r="H452" s="3"/>
      <c r="I452" s="3"/>
      <c r="J452" s="1"/>
      <c r="K452" s="1"/>
      <c r="L452" s="1"/>
      <c r="M452" s="1"/>
      <c r="N452" s="1"/>
      <c r="O452" s="1"/>
      <c r="P452" s="1"/>
      <c r="Q452" s="1"/>
      <c r="R452" s="1"/>
      <c r="S452" s="1"/>
      <c r="T452" s="1"/>
      <c r="U452" s="1"/>
      <c r="V452" s="1"/>
      <c r="W452" s="1"/>
      <c r="X452" s="1"/>
      <c r="Y452" s="1"/>
      <c r="Z452" s="1"/>
    </row>
    <row r="453" ht="12.0" customHeight="1">
      <c r="A453" s="1"/>
      <c r="B453" s="1"/>
      <c r="C453" s="2"/>
      <c r="D453" s="3"/>
      <c r="E453" s="4"/>
      <c r="F453" s="2"/>
      <c r="G453" s="2"/>
      <c r="H453" s="3"/>
      <c r="I453" s="3"/>
      <c r="J453" s="1"/>
      <c r="K453" s="1"/>
      <c r="L453" s="1"/>
      <c r="M453" s="1"/>
      <c r="N453" s="1"/>
      <c r="O453" s="1"/>
      <c r="P453" s="1"/>
      <c r="Q453" s="1"/>
      <c r="R453" s="1"/>
      <c r="S453" s="1"/>
      <c r="T453" s="1"/>
      <c r="U453" s="1"/>
      <c r="V453" s="1"/>
      <c r="W453" s="1"/>
      <c r="X453" s="1"/>
      <c r="Y453" s="1"/>
      <c r="Z453" s="1"/>
    </row>
    <row r="454" ht="12.0" customHeight="1">
      <c r="A454" s="1"/>
      <c r="B454" s="1"/>
      <c r="C454" s="2"/>
      <c r="D454" s="3"/>
      <c r="E454" s="4"/>
      <c r="F454" s="2"/>
      <c r="G454" s="2"/>
      <c r="H454" s="3"/>
      <c r="I454" s="3"/>
      <c r="J454" s="1"/>
      <c r="K454" s="1"/>
      <c r="L454" s="1"/>
      <c r="M454" s="1"/>
      <c r="N454" s="1"/>
      <c r="O454" s="1"/>
      <c r="P454" s="1"/>
      <c r="Q454" s="1"/>
      <c r="R454" s="1"/>
      <c r="S454" s="1"/>
      <c r="T454" s="1"/>
      <c r="U454" s="1"/>
      <c r="V454" s="1"/>
      <c r="W454" s="1"/>
      <c r="X454" s="1"/>
      <c r="Y454" s="1"/>
      <c r="Z454" s="1"/>
    </row>
    <row r="455" ht="12.0" customHeight="1">
      <c r="A455" s="1"/>
      <c r="B455" s="1"/>
      <c r="C455" s="2"/>
      <c r="D455" s="3"/>
      <c r="E455" s="4"/>
      <c r="F455" s="2"/>
      <c r="G455" s="2"/>
      <c r="H455" s="3"/>
      <c r="I455" s="3"/>
      <c r="J455" s="1"/>
      <c r="K455" s="1"/>
      <c r="L455" s="1"/>
      <c r="M455" s="1"/>
      <c r="N455" s="1"/>
      <c r="O455" s="1"/>
      <c r="P455" s="1"/>
      <c r="Q455" s="1"/>
      <c r="R455" s="1"/>
      <c r="S455" s="1"/>
      <c r="T455" s="1"/>
      <c r="U455" s="1"/>
      <c r="V455" s="1"/>
      <c r="W455" s="1"/>
      <c r="X455" s="1"/>
      <c r="Y455" s="1"/>
      <c r="Z455" s="1"/>
    </row>
    <row r="456" ht="12.0" customHeight="1">
      <c r="A456" s="1"/>
      <c r="B456" s="1"/>
      <c r="C456" s="2"/>
      <c r="D456" s="3"/>
      <c r="E456" s="4"/>
      <c r="F456" s="2"/>
      <c r="G456" s="2"/>
      <c r="H456" s="3"/>
      <c r="I456" s="3"/>
      <c r="J456" s="1"/>
      <c r="K456" s="1"/>
      <c r="L456" s="1"/>
      <c r="M456" s="1"/>
      <c r="N456" s="1"/>
      <c r="O456" s="1"/>
      <c r="P456" s="1"/>
      <c r="Q456" s="1"/>
      <c r="R456" s="1"/>
      <c r="S456" s="1"/>
      <c r="T456" s="1"/>
      <c r="U456" s="1"/>
      <c r="V456" s="1"/>
      <c r="W456" s="1"/>
      <c r="X456" s="1"/>
      <c r="Y456" s="1"/>
      <c r="Z456" s="1"/>
    </row>
    <row r="457" ht="12.0" customHeight="1">
      <c r="A457" s="1"/>
      <c r="B457" s="1"/>
      <c r="C457" s="2"/>
      <c r="D457" s="3"/>
      <c r="E457" s="4"/>
      <c r="F457" s="2"/>
      <c r="G457" s="2"/>
      <c r="H457" s="3"/>
      <c r="I457" s="3"/>
      <c r="J457" s="1"/>
      <c r="K457" s="1"/>
      <c r="L457" s="1"/>
      <c r="M457" s="1"/>
      <c r="N457" s="1"/>
      <c r="O457" s="1"/>
      <c r="P457" s="1"/>
      <c r="Q457" s="1"/>
      <c r="R457" s="1"/>
      <c r="S457" s="1"/>
      <c r="T457" s="1"/>
      <c r="U457" s="1"/>
      <c r="V457" s="1"/>
      <c r="W457" s="1"/>
      <c r="X457" s="1"/>
      <c r="Y457" s="1"/>
      <c r="Z457" s="1"/>
    </row>
    <row r="458" ht="12.0" customHeight="1">
      <c r="A458" s="1"/>
      <c r="B458" s="1"/>
      <c r="C458" s="2"/>
      <c r="D458" s="3"/>
      <c r="E458" s="4"/>
      <c r="F458" s="2"/>
      <c r="G458" s="2"/>
      <c r="H458" s="3"/>
      <c r="I458" s="3"/>
      <c r="J458" s="1"/>
      <c r="K458" s="1"/>
      <c r="L458" s="1"/>
      <c r="M458" s="1"/>
      <c r="N458" s="1"/>
      <c r="O458" s="1"/>
      <c r="P458" s="1"/>
      <c r="Q458" s="1"/>
      <c r="R458" s="1"/>
      <c r="S458" s="1"/>
      <c r="T458" s="1"/>
      <c r="U458" s="1"/>
      <c r="V458" s="1"/>
      <c r="W458" s="1"/>
      <c r="X458" s="1"/>
      <c r="Y458" s="1"/>
      <c r="Z458" s="1"/>
    </row>
    <row r="459" ht="12.0" customHeight="1">
      <c r="A459" s="1"/>
      <c r="B459" s="1"/>
      <c r="C459" s="2"/>
      <c r="D459" s="3"/>
      <c r="E459" s="4"/>
      <c r="F459" s="2"/>
      <c r="G459" s="2"/>
      <c r="H459" s="3"/>
      <c r="I459" s="3"/>
      <c r="J459" s="1"/>
      <c r="K459" s="1"/>
      <c r="L459" s="1"/>
      <c r="M459" s="1"/>
      <c r="N459" s="1"/>
      <c r="O459" s="1"/>
      <c r="P459" s="1"/>
      <c r="Q459" s="1"/>
      <c r="R459" s="1"/>
      <c r="S459" s="1"/>
      <c r="T459" s="1"/>
      <c r="U459" s="1"/>
      <c r="V459" s="1"/>
      <c r="W459" s="1"/>
      <c r="X459" s="1"/>
      <c r="Y459" s="1"/>
      <c r="Z459" s="1"/>
    </row>
    <row r="460" ht="12.0" customHeight="1">
      <c r="A460" s="1"/>
      <c r="B460" s="1"/>
      <c r="C460" s="2"/>
      <c r="D460" s="3"/>
      <c r="E460" s="4"/>
      <c r="F460" s="2"/>
      <c r="G460" s="2"/>
      <c r="H460" s="3"/>
      <c r="I460" s="3"/>
      <c r="J460" s="1"/>
      <c r="K460" s="1"/>
      <c r="L460" s="1"/>
      <c r="M460" s="1"/>
      <c r="N460" s="1"/>
      <c r="O460" s="1"/>
      <c r="P460" s="1"/>
      <c r="Q460" s="1"/>
      <c r="R460" s="1"/>
      <c r="S460" s="1"/>
      <c r="T460" s="1"/>
      <c r="U460" s="1"/>
      <c r="V460" s="1"/>
      <c r="W460" s="1"/>
      <c r="X460" s="1"/>
      <c r="Y460" s="1"/>
      <c r="Z460" s="1"/>
    </row>
    <row r="461" ht="12.0" customHeight="1">
      <c r="A461" s="1"/>
      <c r="B461" s="1"/>
      <c r="C461" s="2"/>
      <c r="D461" s="3"/>
      <c r="E461" s="4"/>
      <c r="F461" s="2"/>
      <c r="G461" s="2"/>
      <c r="H461" s="3"/>
      <c r="I461" s="3"/>
      <c r="J461" s="1"/>
      <c r="K461" s="1"/>
      <c r="L461" s="1"/>
      <c r="M461" s="1"/>
      <c r="N461" s="1"/>
      <c r="O461" s="1"/>
      <c r="P461" s="1"/>
      <c r="Q461" s="1"/>
      <c r="R461" s="1"/>
      <c r="S461" s="1"/>
      <c r="T461" s="1"/>
      <c r="U461" s="1"/>
      <c r="V461" s="1"/>
      <c r="W461" s="1"/>
      <c r="X461" s="1"/>
      <c r="Y461" s="1"/>
      <c r="Z461" s="1"/>
    </row>
    <row r="462" ht="12.0" customHeight="1">
      <c r="A462" s="1"/>
      <c r="B462" s="1"/>
      <c r="C462" s="2"/>
      <c r="D462" s="3"/>
      <c r="E462" s="4"/>
      <c r="F462" s="2"/>
      <c r="G462" s="2"/>
      <c r="H462" s="3"/>
      <c r="I462" s="3"/>
      <c r="J462" s="1"/>
      <c r="K462" s="1"/>
      <c r="L462" s="1"/>
      <c r="M462" s="1"/>
      <c r="N462" s="1"/>
      <c r="O462" s="1"/>
      <c r="P462" s="1"/>
      <c r="Q462" s="1"/>
      <c r="R462" s="1"/>
      <c r="S462" s="1"/>
      <c r="T462" s="1"/>
      <c r="U462" s="1"/>
      <c r="V462" s="1"/>
      <c r="W462" s="1"/>
      <c r="X462" s="1"/>
      <c r="Y462" s="1"/>
      <c r="Z462" s="1"/>
    </row>
    <row r="463" ht="12.0" customHeight="1">
      <c r="A463" s="1"/>
      <c r="B463" s="1"/>
      <c r="C463" s="2"/>
      <c r="D463" s="3"/>
      <c r="E463" s="4"/>
      <c r="F463" s="2"/>
      <c r="G463" s="2"/>
      <c r="H463" s="3"/>
      <c r="I463" s="3"/>
      <c r="J463" s="1"/>
      <c r="K463" s="1"/>
      <c r="L463" s="1"/>
      <c r="M463" s="1"/>
      <c r="N463" s="1"/>
      <c r="O463" s="1"/>
      <c r="P463" s="1"/>
      <c r="Q463" s="1"/>
      <c r="R463" s="1"/>
      <c r="S463" s="1"/>
      <c r="T463" s="1"/>
      <c r="U463" s="1"/>
      <c r="V463" s="1"/>
      <c r="W463" s="1"/>
      <c r="X463" s="1"/>
      <c r="Y463" s="1"/>
      <c r="Z463" s="1"/>
    </row>
    <row r="464" ht="12.0" customHeight="1">
      <c r="A464" s="1"/>
      <c r="B464" s="1"/>
      <c r="C464" s="2"/>
      <c r="D464" s="3"/>
      <c r="E464" s="4"/>
      <c r="F464" s="2"/>
      <c r="G464" s="2"/>
      <c r="H464" s="3"/>
      <c r="I464" s="3"/>
      <c r="J464" s="1"/>
      <c r="K464" s="1"/>
      <c r="L464" s="1"/>
      <c r="M464" s="1"/>
      <c r="N464" s="1"/>
      <c r="O464" s="1"/>
      <c r="P464" s="1"/>
      <c r="Q464" s="1"/>
      <c r="R464" s="1"/>
      <c r="S464" s="1"/>
      <c r="T464" s="1"/>
      <c r="U464" s="1"/>
      <c r="V464" s="1"/>
      <c r="W464" s="1"/>
      <c r="X464" s="1"/>
      <c r="Y464" s="1"/>
      <c r="Z464" s="1"/>
    </row>
    <row r="465" ht="12.0" customHeight="1">
      <c r="A465" s="1"/>
      <c r="B465" s="1"/>
      <c r="C465" s="2"/>
      <c r="D465" s="3"/>
      <c r="E465" s="4"/>
      <c r="F465" s="2"/>
      <c r="G465" s="2"/>
      <c r="H465" s="3"/>
      <c r="I465" s="3"/>
      <c r="J465" s="1"/>
      <c r="K465" s="1"/>
      <c r="L465" s="1"/>
      <c r="M465" s="1"/>
      <c r="N465" s="1"/>
      <c r="O465" s="1"/>
      <c r="P465" s="1"/>
      <c r="Q465" s="1"/>
      <c r="R465" s="1"/>
      <c r="S465" s="1"/>
      <c r="T465" s="1"/>
      <c r="U465" s="1"/>
      <c r="V465" s="1"/>
      <c r="W465" s="1"/>
      <c r="X465" s="1"/>
      <c r="Y465" s="1"/>
      <c r="Z465" s="1"/>
    </row>
    <row r="466" ht="12.0" customHeight="1">
      <c r="A466" s="1"/>
      <c r="B466" s="1"/>
      <c r="C466" s="2"/>
      <c r="D466" s="3"/>
      <c r="E466" s="4"/>
      <c r="F466" s="2"/>
      <c r="G466" s="2"/>
      <c r="H466" s="3"/>
      <c r="I466" s="3"/>
      <c r="J466" s="1"/>
      <c r="K466" s="1"/>
      <c r="L466" s="1"/>
      <c r="M466" s="1"/>
      <c r="N466" s="1"/>
      <c r="O466" s="1"/>
      <c r="P466" s="1"/>
      <c r="Q466" s="1"/>
      <c r="R466" s="1"/>
      <c r="S466" s="1"/>
      <c r="T466" s="1"/>
      <c r="U466" s="1"/>
      <c r="V466" s="1"/>
      <c r="W466" s="1"/>
      <c r="X466" s="1"/>
      <c r="Y466" s="1"/>
      <c r="Z466" s="1"/>
    </row>
    <row r="467" ht="12.0" customHeight="1">
      <c r="A467" s="1"/>
      <c r="B467" s="1"/>
      <c r="C467" s="2"/>
      <c r="D467" s="3"/>
      <c r="E467" s="4"/>
      <c r="F467" s="2"/>
      <c r="G467" s="2"/>
      <c r="H467" s="3"/>
      <c r="I467" s="3"/>
      <c r="J467" s="1"/>
      <c r="K467" s="1"/>
      <c r="L467" s="1"/>
      <c r="M467" s="1"/>
      <c r="N467" s="1"/>
      <c r="O467" s="1"/>
      <c r="P467" s="1"/>
      <c r="Q467" s="1"/>
      <c r="R467" s="1"/>
      <c r="S467" s="1"/>
      <c r="T467" s="1"/>
      <c r="U467" s="1"/>
      <c r="V467" s="1"/>
      <c r="W467" s="1"/>
      <c r="X467" s="1"/>
      <c r="Y467" s="1"/>
      <c r="Z467" s="1"/>
    </row>
    <row r="468" ht="12.0" customHeight="1">
      <c r="A468" s="1"/>
      <c r="B468" s="1"/>
      <c r="C468" s="2"/>
      <c r="D468" s="3"/>
      <c r="E468" s="4"/>
      <c r="F468" s="2"/>
      <c r="G468" s="2"/>
      <c r="H468" s="3"/>
      <c r="I468" s="3"/>
      <c r="J468" s="1"/>
      <c r="K468" s="1"/>
      <c r="L468" s="1"/>
      <c r="M468" s="1"/>
      <c r="N468" s="1"/>
      <c r="O468" s="1"/>
      <c r="P468" s="1"/>
      <c r="Q468" s="1"/>
      <c r="R468" s="1"/>
      <c r="S468" s="1"/>
      <c r="T468" s="1"/>
      <c r="U468" s="1"/>
      <c r="V468" s="1"/>
      <c r="W468" s="1"/>
      <c r="X468" s="1"/>
      <c r="Y468" s="1"/>
      <c r="Z468" s="1"/>
    </row>
    <row r="469" ht="12.0" customHeight="1">
      <c r="A469" s="1"/>
      <c r="B469" s="1"/>
      <c r="C469" s="2"/>
      <c r="D469" s="3"/>
      <c r="E469" s="4"/>
      <c r="F469" s="2"/>
      <c r="G469" s="2"/>
      <c r="H469" s="3"/>
      <c r="I469" s="3"/>
      <c r="J469" s="1"/>
      <c r="K469" s="1"/>
      <c r="L469" s="1"/>
      <c r="M469" s="1"/>
      <c r="N469" s="1"/>
      <c r="O469" s="1"/>
      <c r="P469" s="1"/>
      <c r="Q469" s="1"/>
      <c r="R469" s="1"/>
      <c r="S469" s="1"/>
      <c r="T469" s="1"/>
      <c r="U469" s="1"/>
      <c r="V469" s="1"/>
      <c r="W469" s="1"/>
      <c r="X469" s="1"/>
      <c r="Y469" s="1"/>
      <c r="Z469" s="1"/>
    </row>
    <row r="470" ht="12.0" customHeight="1">
      <c r="A470" s="1"/>
      <c r="B470" s="1"/>
      <c r="C470" s="2"/>
      <c r="D470" s="3"/>
      <c r="E470" s="4"/>
      <c r="F470" s="2"/>
      <c r="G470" s="2"/>
      <c r="H470" s="3"/>
      <c r="I470" s="3"/>
      <c r="J470" s="1"/>
      <c r="K470" s="1"/>
      <c r="L470" s="1"/>
      <c r="M470" s="1"/>
      <c r="N470" s="1"/>
      <c r="O470" s="1"/>
      <c r="P470" s="1"/>
      <c r="Q470" s="1"/>
      <c r="R470" s="1"/>
      <c r="S470" s="1"/>
      <c r="T470" s="1"/>
      <c r="U470" s="1"/>
      <c r="V470" s="1"/>
      <c r="W470" s="1"/>
      <c r="X470" s="1"/>
      <c r="Y470" s="1"/>
      <c r="Z470" s="1"/>
    </row>
    <row r="471" ht="12.0" customHeight="1">
      <c r="A471" s="1"/>
      <c r="B471" s="1"/>
      <c r="C471" s="2"/>
      <c r="D471" s="3"/>
      <c r="E471" s="4"/>
      <c r="F471" s="2"/>
      <c r="G471" s="2"/>
      <c r="H471" s="3"/>
      <c r="I471" s="3"/>
      <c r="J471" s="1"/>
      <c r="K471" s="1"/>
      <c r="L471" s="1"/>
      <c r="M471" s="1"/>
      <c r="N471" s="1"/>
      <c r="O471" s="1"/>
      <c r="P471" s="1"/>
      <c r="Q471" s="1"/>
      <c r="R471" s="1"/>
      <c r="S471" s="1"/>
      <c r="T471" s="1"/>
      <c r="U471" s="1"/>
      <c r="V471" s="1"/>
      <c r="W471" s="1"/>
      <c r="X471" s="1"/>
      <c r="Y471" s="1"/>
      <c r="Z471" s="1"/>
    </row>
    <row r="472" ht="12.0" customHeight="1">
      <c r="A472" s="1"/>
      <c r="B472" s="1"/>
      <c r="C472" s="2"/>
      <c r="D472" s="3"/>
      <c r="E472" s="4"/>
      <c r="F472" s="2"/>
      <c r="G472" s="2"/>
      <c r="H472" s="3"/>
      <c r="I472" s="3"/>
      <c r="J472" s="1"/>
      <c r="K472" s="1"/>
      <c r="L472" s="1"/>
      <c r="M472" s="1"/>
      <c r="N472" s="1"/>
      <c r="O472" s="1"/>
      <c r="P472" s="1"/>
      <c r="Q472" s="1"/>
      <c r="R472" s="1"/>
      <c r="S472" s="1"/>
      <c r="T472" s="1"/>
      <c r="U472" s="1"/>
      <c r="V472" s="1"/>
      <c r="W472" s="1"/>
      <c r="X472" s="1"/>
      <c r="Y472" s="1"/>
      <c r="Z472" s="1"/>
    </row>
    <row r="473" ht="12.0" customHeight="1">
      <c r="A473" s="1"/>
      <c r="B473" s="1"/>
      <c r="C473" s="2"/>
      <c r="D473" s="3"/>
      <c r="E473" s="4"/>
      <c r="F473" s="2"/>
      <c r="G473" s="2"/>
      <c r="H473" s="3"/>
      <c r="I473" s="3"/>
      <c r="J473" s="1"/>
      <c r="K473" s="1"/>
      <c r="L473" s="1"/>
      <c r="M473" s="1"/>
      <c r="N473" s="1"/>
      <c r="O473" s="1"/>
      <c r="P473" s="1"/>
      <c r="Q473" s="1"/>
      <c r="R473" s="1"/>
      <c r="S473" s="1"/>
      <c r="T473" s="1"/>
      <c r="U473" s="1"/>
      <c r="V473" s="1"/>
      <c r="W473" s="1"/>
      <c r="X473" s="1"/>
      <c r="Y473" s="1"/>
      <c r="Z473" s="1"/>
    </row>
    <row r="474" ht="12.0" customHeight="1">
      <c r="A474" s="1"/>
      <c r="B474" s="1"/>
      <c r="C474" s="2"/>
      <c r="D474" s="3"/>
      <c r="E474" s="4"/>
      <c r="F474" s="2"/>
      <c r="G474" s="2"/>
      <c r="H474" s="3"/>
      <c r="I474" s="3"/>
      <c r="J474" s="1"/>
      <c r="K474" s="1"/>
      <c r="L474" s="1"/>
      <c r="M474" s="1"/>
      <c r="N474" s="1"/>
      <c r="O474" s="1"/>
      <c r="P474" s="1"/>
      <c r="Q474" s="1"/>
      <c r="R474" s="1"/>
      <c r="S474" s="1"/>
      <c r="T474" s="1"/>
      <c r="U474" s="1"/>
      <c r="V474" s="1"/>
      <c r="W474" s="1"/>
      <c r="X474" s="1"/>
      <c r="Y474" s="1"/>
      <c r="Z474" s="1"/>
    </row>
    <row r="475" ht="12.0" customHeight="1">
      <c r="A475" s="1"/>
      <c r="B475" s="1"/>
      <c r="C475" s="2"/>
      <c r="D475" s="3"/>
      <c r="E475" s="4"/>
      <c r="F475" s="2"/>
      <c r="G475" s="2"/>
      <c r="H475" s="3"/>
      <c r="I475" s="3"/>
      <c r="J475" s="1"/>
      <c r="K475" s="1"/>
      <c r="L475" s="1"/>
      <c r="M475" s="1"/>
      <c r="N475" s="1"/>
      <c r="O475" s="1"/>
      <c r="P475" s="1"/>
      <c r="Q475" s="1"/>
      <c r="R475" s="1"/>
      <c r="S475" s="1"/>
      <c r="T475" s="1"/>
      <c r="U475" s="1"/>
      <c r="V475" s="1"/>
      <c r="W475" s="1"/>
      <c r="X475" s="1"/>
      <c r="Y475" s="1"/>
      <c r="Z475" s="1"/>
    </row>
    <row r="476" ht="12.0" customHeight="1">
      <c r="A476" s="1"/>
      <c r="B476" s="1"/>
      <c r="C476" s="2"/>
      <c r="D476" s="3"/>
      <c r="E476" s="4"/>
      <c r="F476" s="2"/>
      <c r="G476" s="2"/>
      <c r="H476" s="3"/>
      <c r="I476" s="3"/>
      <c r="J476" s="1"/>
      <c r="K476" s="1"/>
      <c r="L476" s="1"/>
      <c r="M476" s="1"/>
      <c r="N476" s="1"/>
      <c r="O476" s="1"/>
      <c r="P476" s="1"/>
      <c r="Q476" s="1"/>
      <c r="R476" s="1"/>
      <c r="S476" s="1"/>
      <c r="T476" s="1"/>
      <c r="U476" s="1"/>
      <c r="V476" s="1"/>
      <c r="W476" s="1"/>
      <c r="X476" s="1"/>
      <c r="Y476" s="1"/>
      <c r="Z476" s="1"/>
    </row>
    <row r="477" ht="12.0" customHeight="1">
      <c r="A477" s="1"/>
      <c r="B477" s="1"/>
      <c r="C477" s="2"/>
      <c r="D477" s="3"/>
      <c r="E477" s="4"/>
      <c r="F477" s="2"/>
      <c r="G477" s="2"/>
      <c r="H477" s="3"/>
      <c r="I477" s="3"/>
      <c r="J477" s="1"/>
      <c r="K477" s="1"/>
      <c r="L477" s="1"/>
      <c r="M477" s="1"/>
      <c r="N477" s="1"/>
      <c r="O477" s="1"/>
      <c r="P477" s="1"/>
      <c r="Q477" s="1"/>
      <c r="R477" s="1"/>
      <c r="S477" s="1"/>
      <c r="T477" s="1"/>
      <c r="U477" s="1"/>
      <c r="V477" s="1"/>
      <c r="W477" s="1"/>
      <c r="X477" s="1"/>
      <c r="Y477" s="1"/>
      <c r="Z477" s="1"/>
    </row>
    <row r="478" ht="12.0" customHeight="1">
      <c r="A478" s="1"/>
      <c r="B478" s="1"/>
      <c r="C478" s="2"/>
      <c r="D478" s="3"/>
      <c r="E478" s="4"/>
      <c r="F478" s="2"/>
      <c r="G478" s="2"/>
      <c r="H478" s="3"/>
      <c r="I478" s="3"/>
      <c r="J478" s="1"/>
      <c r="K478" s="1"/>
      <c r="L478" s="1"/>
      <c r="M478" s="1"/>
      <c r="N478" s="1"/>
      <c r="O478" s="1"/>
      <c r="P478" s="1"/>
      <c r="Q478" s="1"/>
      <c r="R478" s="1"/>
      <c r="S478" s="1"/>
      <c r="T478" s="1"/>
      <c r="U478" s="1"/>
      <c r="V478" s="1"/>
      <c r="W478" s="1"/>
      <c r="X478" s="1"/>
      <c r="Y478" s="1"/>
      <c r="Z478" s="1"/>
    </row>
    <row r="479" ht="12.0" customHeight="1">
      <c r="A479" s="1"/>
      <c r="B479" s="1"/>
      <c r="C479" s="2"/>
      <c r="D479" s="3"/>
      <c r="E479" s="4"/>
      <c r="F479" s="2"/>
      <c r="G479" s="2"/>
      <c r="H479" s="3"/>
      <c r="I479" s="3"/>
      <c r="J479" s="1"/>
      <c r="K479" s="1"/>
      <c r="L479" s="1"/>
      <c r="M479" s="1"/>
      <c r="N479" s="1"/>
      <c r="O479" s="1"/>
      <c r="P479" s="1"/>
      <c r="Q479" s="1"/>
      <c r="R479" s="1"/>
      <c r="S479" s="1"/>
      <c r="T479" s="1"/>
      <c r="U479" s="1"/>
      <c r="V479" s="1"/>
      <c r="W479" s="1"/>
      <c r="X479" s="1"/>
      <c r="Y479" s="1"/>
      <c r="Z479" s="1"/>
    </row>
    <row r="480" ht="12.0" customHeight="1">
      <c r="A480" s="1"/>
      <c r="B480" s="1"/>
      <c r="C480" s="2"/>
      <c r="D480" s="3"/>
      <c r="E480" s="4"/>
      <c r="F480" s="2"/>
      <c r="G480" s="2"/>
      <c r="H480" s="3"/>
      <c r="I480" s="3"/>
      <c r="J480" s="1"/>
      <c r="K480" s="1"/>
      <c r="L480" s="1"/>
      <c r="M480" s="1"/>
      <c r="N480" s="1"/>
      <c r="O480" s="1"/>
      <c r="P480" s="1"/>
      <c r="Q480" s="1"/>
      <c r="R480" s="1"/>
      <c r="S480" s="1"/>
      <c r="T480" s="1"/>
      <c r="U480" s="1"/>
      <c r="V480" s="1"/>
      <c r="W480" s="1"/>
      <c r="X480" s="1"/>
      <c r="Y480" s="1"/>
      <c r="Z480" s="1"/>
    </row>
    <row r="481" ht="12.0" customHeight="1">
      <c r="A481" s="1"/>
      <c r="B481" s="1"/>
      <c r="C481" s="2"/>
      <c r="D481" s="3"/>
      <c r="E481" s="4"/>
      <c r="F481" s="2"/>
      <c r="G481" s="2"/>
      <c r="H481" s="3"/>
      <c r="I481" s="3"/>
      <c r="J481" s="1"/>
      <c r="K481" s="1"/>
      <c r="L481" s="1"/>
      <c r="M481" s="1"/>
      <c r="N481" s="1"/>
      <c r="O481" s="1"/>
      <c r="P481" s="1"/>
      <c r="Q481" s="1"/>
      <c r="R481" s="1"/>
      <c r="S481" s="1"/>
      <c r="T481" s="1"/>
      <c r="U481" s="1"/>
      <c r="V481" s="1"/>
      <c r="W481" s="1"/>
      <c r="X481" s="1"/>
      <c r="Y481" s="1"/>
      <c r="Z481" s="1"/>
    </row>
    <row r="482" ht="12.0" customHeight="1">
      <c r="A482" s="1"/>
      <c r="B482" s="1"/>
      <c r="C482" s="2"/>
      <c r="D482" s="3"/>
      <c r="E482" s="4"/>
      <c r="F482" s="2"/>
      <c r="G482" s="2"/>
      <c r="H482" s="3"/>
      <c r="I482" s="3"/>
      <c r="J482" s="1"/>
      <c r="K482" s="1"/>
      <c r="L482" s="1"/>
      <c r="M482" s="1"/>
      <c r="N482" s="1"/>
      <c r="O482" s="1"/>
      <c r="P482" s="1"/>
      <c r="Q482" s="1"/>
      <c r="R482" s="1"/>
      <c r="S482" s="1"/>
      <c r="T482" s="1"/>
      <c r="U482" s="1"/>
      <c r="V482" s="1"/>
      <c r="W482" s="1"/>
      <c r="X482" s="1"/>
      <c r="Y482" s="1"/>
      <c r="Z482" s="1"/>
    </row>
    <row r="483" ht="12.0" customHeight="1">
      <c r="A483" s="1"/>
      <c r="B483" s="1"/>
      <c r="C483" s="2"/>
      <c r="D483" s="3"/>
      <c r="E483" s="4"/>
      <c r="F483" s="2"/>
      <c r="G483" s="2"/>
      <c r="H483" s="3"/>
      <c r="I483" s="3"/>
      <c r="J483" s="1"/>
      <c r="K483" s="1"/>
      <c r="L483" s="1"/>
      <c r="M483" s="1"/>
      <c r="N483" s="1"/>
      <c r="O483" s="1"/>
      <c r="P483" s="1"/>
      <c r="Q483" s="1"/>
      <c r="R483" s="1"/>
      <c r="S483" s="1"/>
      <c r="T483" s="1"/>
      <c r="U483" s="1"/>
      <c r="V483" s="1"/>
      <c r="W483" s="1"/>
      <c r="X483" s="1"/>
      <c r="Y483" s="1"/>
      <c r="Z483" s="1"/>
    </row>
    <row r="484" ht="12.0" customHeight="1">
      <c r="A484" s="1"/>
      <c r="B484" s="1"/>
      <c r="C484" s="2"/>
      <c r="D484" s="3"/>
      <c r="E484" s="4"/>
      <c r="F484" s="2"/>
      <c r="G484" s="2"/>
      <c r="H484" s="3"/>
      <c r="I484" s="3"/>
      <c r="J484" s="1"/>
      <c r="K484" s="1"/>
      <c r="L484" s="1"/>
      <c r="M484" s="1"/>
      <c r="N484" s="1"/>
      <c r="O484" s="1"/>
      <c r="P484" s="1"/>
      <c r="Q484" s="1"/>
      <c r="R484" s="1"/>
      <c r="S484" s="1"/>
      <c r="T484" s="1"/>
      <c r="U484" s="1"/>
      <c r="V484" s="1"/>
      <c r="W484" s="1"/>
      <c r="X484" s="1"/>
      <c r="Y484" s="1"/>
      <c r="Z484" s="1"/>
    </row>
    <row r="485" ht="12.0" customHeight="1">
      <c r="A485" s="1"/>
      <c r="B485" s="1"/>
      <c r="C485" s="2"/>
      <c r="D485" s="3"/>
      <c r="E485" s="4"/>
      <c r="F485" s="2"/>
      <c r="G485" s="2"/>
      <c r="H485" s="3"/>
      <c r="I485" s="3"/>
      <c r="J485" s="1"/>
      <c r="K485" s="1"/>
      <c r="L485" s="1"/>
      <c r="M485" s="1"/>
      <c r="N485" s="1"/>
      <c r="O485" s="1"/>
      <c r="P485" s="1"/>
      <c r="Q485" s="1"/>
      <c r="R485" s="1"/>
      <c r="S485" s="1"/>
      <c r="T485" s="1"/>
      <c r="U485" s="1"/>
      <c r="V485" s="1"/>
      <c r="W485" s="1"/>
      <c r="X485" s="1"/>
      <c r="Y485" s="1"/>
      <c r="Z485" s="1"/>
    </row>
    <row r="486" ht="12.0" customHeight="1">
      <c r="A486" s="1"/>
      <c r="B486" s="1"/>
      <c r="C486" s="2"/>
      <c r="D486" s="3"/>
      <c r="E486" s="4"/>
      <c r="F486" s="2"/>
      <c r="G486" s="2"/>
      <c r="H486" s="3"/>
      <c r="I486" s="3"/>
      <c r="J486" s="1"/>
      <c r="K486" s="1"/>
      <c r="L486" s="1"/>
      <c r="M486" s="1"/>
      <c r="N486" s="1"/>
      <c r="O486" s="1"/>
      <c r="P486" s="1"/>
      <c r="Q486" s="1"/>
      <c r="R486" s="1"/>
      <c r="S486" s="1"/>
      <c r="T486" s="1"/>
      <c r="U486" s="1"/>
      <c r="V486" s="1"/>
      <c r="W486" s="1"/>
      <c r="X486" s="1"/>
      <c r="Y486" s="1"/>
      <c r="Z486" s="1"/>
    </row>
    <row r="487" ht="12.0" customHeight="1">
      <c r="A487" s="1"/>
      <c r="B487" s="1"/>
      <c r="C487" s="2"/>
      <c r="D487" s="3"/>
      <c r="E487" s="4"/>
      <c r="F487" s="2"/>
      <c r="G487" s="2"/>
      <c r="H487" s="3"/>
      <c r="I487" s="3"/>
      <c r="J487" s="1"/>
      <c r="K487" s="1"/>
      <c r="L487" s="1"/>
      <c r="M487" s="1"/>
      <c r="N487" s="1"/>
      <c r="O487" s="1"/>
      <c r="P487" s="1"/>
      <c r="Q487" s="1"/>
      <c r="R487" s="1"/>
      <c r="S487" s="1"/>
      <c r="T487" s="1"/>
      <c r="U487" s="1"/>
      <c r="V487" s="1"/>
      <c r="W487" s="1"/>
      <c r="X487" s="1"/>
      <c r="Y487" s="1"/>
      <c r="Z487" s="1"/>
    </row>
    <row r="488" ht="12.0" customHeight="1">
      <c r="A488" s="1"/>
      <c r="B488" s="1"/>
      <c r="C488" s="2"/>
      <c r="D488" s="3"/>
      <c r="E488" s="4"/>
      <c r="F488" s="2"/>
      <c r="G488" s="2"/>
      <c r="H488" s="3"/>
      <c r="I488" s="3"/>
      <c r="J488" s="1"/>
      <c r="K488" s="1"/>
      <c r="L488" s="1"/>
      <c r="M488" s="1"/>
      <c r="N488" s="1"/>
      <c r="O488" s="1"/>
      <c r="P488" s="1"/>
      <c r="Q488" s="1"/>
      <c r="R488" s="1"/>
      <c r="S488" s="1"/>
      <c r="T488" s="1"/>
      <c r="U488" s="1"/>
      <c r="V488" s="1"/>
      <c r="W488" s="1"/>
      <c r="X488" s="1"/>
      <c r="Y488" s="1"/>
      <c r="Z488" s="1"/>
    </row>
    <row r="489" ht="12.0" customHeight="1">
      <c r="A489" s="1"/>
      <c r="B489" s="1"/>
      <c r="C489" s="2"/>
      <c r="D489" s="3"/>
      <c r="E489" s="4"/>
      <c r="F489" s="2"/>
      <c r="G489" s="2"/>
      <c r="H489" s="3"/>
      <c r="I489" s="3"/>
      <c r="J489" s="1"/>
      <c r="K489" s="1"/>
      <c r="L489" s="1"/>
      <c r="M489" s="1"/>
      <c r="N489" s="1"/>
      <c r="O489" s="1"/>
      <c r="P489" s="1"/>
      <c r="Q489" s="1"/>
      <c r="R489" s="1"/>
      <c r="S489" s="1"/>
      <c r="T489" s="1"/>
      <c r="U489" s="1"/>
      <c r="V489" s="1"/>
      <c r="W489" s="1"/>
      <c r="X489" s="1"/>
      <c r="Y489" s="1"/>
      <c r="Z489" s="1"/>
    </row>
    <row r="490" ht="12.0" customHeight="1">
      <c r="A490" s="1"/>
      <c r="B490" s="1"/>
      <c r="C490" s="2"/>
      <c r="D490" s="3"/>
      <c r="E490" s="4"/>
      <c r="F490" s="2"/>
      <c r="G490" s="2"/>
      <c r="H490" s="3"/>
      <c r="I490" s="3"/>
      <c r="J490" s="1"/>
      <c r="K490" s="1"/>
      <c r="L490" s="1"/>
      <c r="M490" s="1"/>
      <c r="N490" s="1"/>
      <c r="O490" s="1"/>
      <c r="P490" s="1"/>
      <c r="Q490" s="1"/>
      <c r="R490" s="1"/>
      <c r="S490" s="1"/>
      <c r="T490" s="1"/>
      <c r="U490" s="1"/>
      <c r="V490" s="1"/>
      <c r="W490" s="1"/>
      <c r="X490" s="1"/>
      <c r="Y490" s="1"/>
      <c r="Z490" s="1"/>
    </row>
    <row r="491" ht="12.0" customHeight="1">
      <c r="A491" s="1"/>
      <c r="B491" s="1"/>
      <c r="C491" s="2"/>
      <c r="D491" s="3"/>
      <c r="E491" s="4"/>
      <c r="F491" s="2"/>
      <c r="G491" s="2"/>
      <c r="H491" s="3"/>
      <c r="I491" s="3"/>
      <c r="J491" s="1"/>
      <c r="K491" s="1"/>
      <c r="L491" s="1"/>
      <c r="M491" s="1"/>
      <c r="N491" s="1"/>
      <c r="O491" s="1"/>
      <c r="P491" s="1"/>
      <c r="Q491" s="1"/>
      <c r="R491" s="1"/>
      <c r="S491" s="1"/>
      <c r="T491" s="1"/>
      <c r="U491" s="1"/>
      <c r="V491" s="1"/>
      <c r="W491" s="1"/>
      <c r="X491" s="1"/>
      <c r="Y491" s="1"/>
      <c r="Z491" s="1"/>
    </row>
    <row r="492" ht="12.0" customHeight="1">
      <c r="A492" s="1"/>
      <c r="B492" s="1"/>
      <c r="C492" s="2"/>
      <c r="D492" s="3"/>
      <c r="E492" s="4"/>
      <c r="F492" s="2"/>
      <c r="G492" s="2"/>
      <c r="H492" s="3"/>
      <c r="I492" s="3"/>
      <c r="J492" s="1"/>
      <c r="K492" s="1"/>
      <c r="L492" s="1"/>
      <c r="M492" s="1"/>
      <c r="N492" s="1"/>
      <c r="O492" s="1"/>
      <c r="P492" s="1"/>
      <c r="Q492" s="1"/>
      <c r="R492" s="1"/>
      <c r="S492" s="1"/>
      <c r="T492" s="1"/>
      <c r="U492" s="1"/>
      <c r="V492" s="1"/>
      <c r="W492" s="1"/>
      <c r="X492" s="1"/>
      <c r="Y492" s="1"/>
      <c r="Z492" s="1"/>
    </row>
    <row r="493" ht="12.0" customHeight="1">
      <c r="A493" s="1"/>
      <c r="B493" s="1"/>
      <c r="C493" s="2"/>
      <c r="D493" s="3"/>
      <c r="E493" s="4"/>
      <c r="F493" s="2"/>
      <c r="G493" s="2"/>
      <c r="H493" s="3"/>
      <c r="I493" s="3"/>
      <c r="J493" s="1"/>
      <c r="K493" s="1"/>
      <c r="L493" s="1"/>
      <c r="M493" s="1"/>
      <c r="N493" s="1"/>
      <c r="O493" s="1"/>
      <c r="P493" s="1"/>
      <c r="Q493" s="1"/>
      <c r="R493" s="1"/>
      <c r="S493" s="1"/>
      <c r="T493" s="1"/>
      <c r="U493" s="1"/>
      <c r="V493" s="1"/>
      <c r="W493" s="1"/>
      <c r="X493" s="1"/>
      <c r="Y493" s="1"/>
      <c r="Z493" s="1"/>
    </row>
    <row r="494" ht="12.0" customHeight="1">
      <c r="A494" s="1"/>
      <c r="B494" s="1"/>
      <c r="C494" s="2"/>
      <c r="D494" s="3"/>
      <c r="E494" s="4"/>
      <c r="F494" s="2"/>
      <c r="G494" s="2"/>
      <c r="H494" s="3"/>
      <c r="I494" s="3"/>
      <c r="J494" s="1"/>
      <c r="K494" s="1"/>
      <c r="L494" s="1"/>
      <c r="M494" s="1"/>
      <c r="N494" s="1"/>
      <c r="O494" s="1"/>
      <c r="P494" s="1"/>
      <c r="Q494" s="1"/>
      <c r="R494" s="1"/>
      <c r="S494" s="1"/>
      <c r="T494" s="1"/>
      <c r="U494" s="1"/>
      <c r="V494" s="1"/>
      <c r="W494" s="1"/>
      <c r="X494" s="1"/>
      <c r="Y494" s="1"/>
      <c r="Z494" s="1"/>
    </row>
    <row r="495" ht="12.0" customHeight="1">
      <c r="A495" s="1"/>
      <c r="B495" s="1"/>
      <c r="C495" s="2"/>
      <c r="D495" s="3"/>
      <c r="E495" s="4"/>
      <c r="F495" s="2"/>
      <c r="G495" s="2"/>
      <c r="H495" s="3"/>
      <c r="I495" s="3"/>
      <c r="J495" s="1"/>
      <c r="K495" s="1"/>
      <c r="L495" s="1"/>
      <c r="M495" s="1"/>
      <c r="N495" s="1"/>
      <c r="O495" s="1"/>
      <c r="P495" s="1"/>
      <c r="Q495" s="1"/>
      <c r="R495" s="1"/>
      <c r="S495" s="1"/>
      <c r="T495" s="1"/>
      <c r="U495" s="1"/>
      <c r="V495" s="1"/>
      <c r="W495" s="1"/>
      <c r="X495" s="1"/>
      <c r="Y495" s="1"/>
      <c r="Z495" s="1"/>
    </row>
    <row r="496" ht="12.0" customHeight="1">
      <c r="A496" s="1"/>
      <c r="B496" s="1"/>
      <c r="C496" s="2"/>
      <c r="D496" s="3"/>
      <c r="E496" s="4"/>
      <c r="F496" s="2"/>
      <c r="G496" s="2"/>
      <c r="H496" s="3"/>
      <c r="I496" s="3"/>
      <c r="J496" s="1"/>
      <c r="K496" s="1"/>
      <c r="L496" s="1"/>
      <c r="M496" s="1"/>
      <c r="N496" s="1"/>
      <c r="O496" s="1"/>
      <c r="P496" s="1"/>
      <c r="Q496" s="1"/>
      <c r="R496" s="1"/>
      <c r="S496" s="1"/>
      <c r="T496" s="1"/>
      <c r="U496" s="1"/>
      <c r="V496" s="1"/>
      <c r="W496" s="1"/>
      <c r="X496" s="1"/>
      <c r="Y496" s="1"/>
      <c r="Z496" s="1"/>
    </row>
    <row r="497" ht="12.0" customHeight="1">
      <c r="A497" s="1"/>
      <c r="B497" s="1"/>
      <c r="C497" s="2"/>
      <c r="D497" s="3"/>
      <c r="E497" s="4"/>
      <c r="F497" s="2"/>
      <c r="G497" s="2"/>
      <c r="H497" s="3"/>
      <c r="I497" s="3"/>
      <c r="J497" s="1"/>
      <c r="K497" s="1"/>
      <c r="L497" s="1"/>
      <c r="M497" s="1"/>
      <c r="N497" s="1"/>
      <c r="O497" s="1"/>
      <c r="P497" s="1"/>
      <c r="Q497" s="1"/>
      <c r="R497" s="1"/>
      <c r="S497" s="1"/>
      <c r="T497" s="1"/>
      <c r="U497" s="1"/>
      <c r="V497" s="1"/>
      <c r="W497" s="1"/>
      <c r="X497" s="1"/>
      <c r="Y497" s="1"/>
      <c r="Z497" s="1"/>
    </row>
    <row r="498" ht="12.0" customHeight="1">
      <c r="A498" s="1"/>
      <c r="B498" s="1"/>
      <c r="C498" s="2"/>
      <c r="D498" s="3"/>
      <c r="E498" s="4"/>
      <c r="F498" s="2"/>
      <c r="G498" s="2"/>
      <c r="H498" s="3"/>
      <c r="I498" s="3"/>
      <c r="J498" s="1"/>
      <c r="K498" s="1"/>
      <c r="L498" s="1"/>
      <c r="M498" s="1"/>
      <c r="N498" s="1"/>
      <c r="O498" s="1"/>
      <c r="P498" s="1"/>
      <c r="Q498" s="1"/>
      <c r="R498" s="1"/>
      <c r="S498" s="1"/>
      <c r="T498" s="1"/>
      <c r="U498" s="1"/>
      <c r="V498" s="1"/>
      <c r="W498" s="1"/>
      <c r="X498" s="1"/>
      <c r="Y498" s="1"/>
      <c r="Z498" s="1"/>
    </row>
    <row r="499" ht="12.0" customHeight="1">
      <c r="A499" s="1"/>
      <c r="B499" s="1"/>
      <c r="C499" s="2"/>
      <c r="D499" s="3"/>
      <c r="E499" s="4"/>
      <c r="F499" s="2"/>
      <c r="G499" s="2"/>
      <c r="H499" s="3"/>
      <c r="I499" s="3"/>
      <c r="J499" s="1"/>
      <c r="K499" s="1"/>
      <c r="L499" s="1"/>
      <c r="M499" s="1"/>
      <c r="N499" s="1"/>
      <c r="O499" s="1"/>
      <c r="P499" s="1"/>
      <c r="Q499" s="1"/>
      <c r="R499" s="1"/>
      <c r="S499" s="1"/>
      <c r="T499" s="1"/>
      <c r="U499" s="1"/>
      <c r="V499" s="1"/>
      <c r="W499" s="1"/>
      <c r="X499" s="1"/>
      <c r="Y499" s="1"/>
      <c r="Z499" s="1"/>
    </row>
    <row r="500" ht="12.0" customHeight="1">
      <c r="A500" s="1"/>
      <c r="B500" s="1"/>
      <c r="C500" s="2"/>
      <c r="D500" s="3"/>
      <c r="E500" s="4"/>
      <c r="F500" s="2"/>
      <c r="G500" s="2"/>
      <c r="H500" s="3"/>
      <c r="I500" s="3"/>
      <c r="J500" s="1"/>
      <c r="K500" s="1"/>
      <c r="L500" s="1"/>
      <c r="M500" s="1"/>
      <c r="N500" s="1"/>
      <c r="O500" s="1"/>
      <c r="P500" s="1"/>
      <c r="Q500" s="1"/>
      <c r="R500" s="1"/>
      <c r="S500" s="1"/>
      <c r="T500" s="1"/>
      <c r="U500" s="1"/>
      <c r="V500" s="1"/>
      <c r="W500" s="1"/>
      <c r="X500" s="1"/>
      <c r="Y500" s="1"/>
      <c r="Z500" s="1"/>
    </row>
    <row r="501" ht="12.0" customHeight="1">
      <c r="A501" s="1"/>
      <c r="B501" s="1"/>
      <c r="C501" s="2"/>
      <c r="D501" s="3"/>
      <c r="E501" s="4"/>
      <c r="F501" s="2"/>
      <c r="G501" s="2"/>
      <c r="H501" s="3"/>
      <c r="I501" s="3"/>
      <c r="J501" s="1"/>
      <c r="K501" s="1"/>
      <c r="L501" s="1"/>
      <c r="M501" s="1"/>
      <c r="N501" s="1"/>
      <c r="O501" s="1"/>
      <c r="P501" s="1"/>
      <c r="Q501" s="1"/>
      <c r="R501" s="1"/>
      <c r="S501" s="1"/>
      <c r="T501" s="1"/>
      <c r="U501" s="1"/>
      <c r="V501" s="1"/>
      <c r="W501" s="1"/>
      <c r="X501" s="1"/>
      <c r="Y501" s="1"/>
      <c r="Z501" s="1"/>
    </row>
    <row r="502" ht="12.0" customHeight="1">
      <c r="A502" s="1"/>
      <c r="B502" s="1"/>
      <c r="C502" s="2"/>
      <c r="D502" s="3"/>
      <c r="E502" s="4"/>
      <c r="F502" s="2"/>
      <c r="G502" s="2"/>
      <c r="H502" s="3"/>
      <c r="I502" s="3"/>
      <c r="J502" s="1"/>
      <c r="K502" s="1"/>
      <c r="L502" s="1"/>
      <c r="M502" s="1"/>
      <c r="N502" s="1"/>
      <c r="O502" s="1"/>
      <c r="P502" s="1"/>
      <c r="Q502" s="1"/>
      <c r="R502" s="1"/>
      <c r="S502" s="1"/>
      <c r="T502" s="1"/>
      <c r="U502" s="1"/>
      <c r="V502" s="1"/>
      <c r="W502" s="1"/>
      <c r="X502" s="1"/>
      <c r="Y502" s="1"/>
      <c r="Z502" s="1"/>
    </row>
    <row r="503" ht="12.0" customHeight="1">
      <c r="A503" s="1"/>
      <c r="B503" s="1"/>
      <c r="C503" s="2"/>
      <c r="D503" s="3"/>
      <c r="E503" s="4"/>
      <c r="F503" s="2"/>
      <c r="G503" s="2"/>
      <c r="H503" s="3"/>
      <c r="I503" s="3"/>
      <c r="J503" s="1"/>
      <c r="K503" s="1"/>
      <c r="L503" s="1"/>
      <c r="M503" s="1"/>
      <c r="N503" s="1"/>
      <c r="O503" s="1"/>
      <c r="P503" s="1"/>
      <c r="Q503" s="1"/>
      <c r="R503" s="1"/>
      <c r="S503" s="1"/>
      <c r="T503" s="1"/>
      <c r="U503" s="1"/>
      <c r="V503" s="1"/>
      <c r="W503" s="1"/>
      <c r="X503" s="1"/>
      <c r="Y503" s="1"/>
      <c r="Z503" s="1"/>
    </row>
    <row r="504" ht="12.0" customHeight="1">
      <c r="A504" s="1"/>
      <c r="B504" s="1"/>
      <c r="C504" s="2"/>
      <c r="D504" s="3"/>
      <c r="E504" s="4"/>
      <c r="F504" s="2"/>
      <c r="G504" s="2"/>
      <c r="H504" s="3"/>
      <c r="I504" s="3"/>
      <c r="J504" s="1"/>
      <c r="K504" s="1"/>
      <c r="L504" s="1"/>
      <c r="M504" s="1"/>
      <c r="N504" s="1"/>
      <c r="O504" s="1"/>
      <c r="P504" s="1"/>
      <c r="Q504" s="1"/>
      <c r="R504" s="1"/>
      <c r="S504" s="1"/>
      <c r="T504" s="1"/>
      <c r="U504" s="1"/>
      <c r="V504" s="1"/>
      <c r="W504" s="1"/>
      <c r="X504" s="1"/>
      <c r="Y504" s="1"/>
      <c r="Z504" s="1"/>
    </row>
    <row r="505" ht="12.0" customHeight="1">
      <c r="A505" s="1"/>
      <c r="B505" s="1"/>
      <c r="C505" s="2"/>
      <c r="D505" s="3"/>
      <c r="E505" s="4"/>
      <c r="F505" s="2"/>
      <c r="G505" s="2"/>
      <c r="H505" s="3"/>
      <c r="I505" s="3"/>
      <c r="J505" s="1"/>
      <c r="K505" s="1"/>
      <c r="L505" s="1"/>
      <c r="M505" s="1"/>
      <c r="N505" s="1"/>
      <c r="O505" s="1"/>
      <c r="P505" s="1"/>
      <c r="Q505" s="1"/>
      <c r="R505" s="1"/>
      <c r="S505" s="1"/>
      <c r="T505" s="1"/>
      <c r="U505" s="1"/>
      <c r="V505" s="1"/>
      <c r="W505" s="1"/>
      <c r="X505" s="1"/>
      <c r="Y505" s="1"/>
      <c r="Z505" s="1"/>
    </row>
    <row r="506" ht="12.0" customHeight="1">
      <c r="A506" s="1"/>
      <c r="B506" s="1"/>
      <c r="C506" s="2"/>
      <c r="D506" s="3"/>
      <c r="E506" s="4"/>
      <c r="F506" s="2"/>
      <c r="G506" s="2"/>
      <c r="H506" s="3"/>
      <c r="I506" s="3"/>
      <c r="J506" s="1"/>
      <c r="K506" s="1"/>
      <c r="L506" s="1"/>
      <c r="M506" s="1"/>
      <c r="N506" s="1"/>
      <c r="O506" s="1"/>
      <c r="P506" s="1"/>
      <c r="Q506" s="1"/>
      <c r="R506" s="1"/>
      <c r="S506" s="1"/>
      <c r="T506" s="1"/>
      <c r="U506" s="1"/>
      <c r="V506" s="1"/>
      <c r="W506" s="1"/>
      <c r="X506" s="1"/>
      <c r="Y506" s="1"/>
      <c r="Z506" s="1"/>
    </row>
    <row r="507" ht="12.0" customHeight="1">
      <c r="A507" s="1"/>
      <c r="B507" s="1"/>
      <c r="C507" s="2"/>
      <c r="D507" s="3"/>
      <c r="E507" s="4"/>
      <c r="F507" s="2"/>
      <c r="G507" s="2"/>
      <c r="H507" s="3"/>
      <c r="I507" s="3"/>
      <c r="J507" s="1"/>
      <c r="K507" s="1"/>
      <c r="L507" s="1"/>
      <c r="M507" s="1"/>
      <c r="N507" s="1"/>
      <c r="O507" s="1"/>
      <c r="P507" s="1"/>
      <c r="Q507" s="1"/>
      <c r="R507" s="1"/>
      <c r="S507" s="1"/>
      <c r="T507" s="1"/>
      <c r="U507" s="1"/>
      <c r="V507" s="1"/>
      <c r="W507" s="1"/>
      <c r="X507" s="1"/>
      <c r="Y507" s="1"/>
      <c r="Z507" s="1"/>
    </row>
    <row r="508" ht="12.0" customHeight="1">
      <c r="A508" s="1"/>
      <c r="B508" s="1"/>
      <c r="C508" s="2"/>
      <c r="D508" s="3"/>
      <c r="E508" s="4"/>
      <c r="F508" s="2"/>
      <c r="G508" s="2"/>
      <c r="H508" s="3"/>
      <c r="I508" s="3"/>
      <c r="J508" s="1"/>
      <c r="K508" s="1"/>
      <c r="L508" s="1"/>
      <c r="M508" s="1"/>
      <c r="N508" s="1"/>
      <c r="O508" s="1"/>
      <c r="P508" s="1"/>
      <c r="Q508" s="1"/>
      <c r="R508" s="1"/>
      <c r="S508" s="1"/>
      <c r="T508" s="1"/>
      <c r="U508" s="1"/>
      <c r="V508" s="1"/>
      <c r="W508" s="1"/>
      <c r="X508" s="1"/>
      <c r="Y508" s="1"/>
      <c r="Z508" s="1"/>
    </row>
    <row r="509" ht="12.0" customHeight="1">
      <c r="A509" s="1"/>
      <c r="B509" s="1"/>
      <c r="C509" s="2"/>
      <c r="D509" s="3"/>
      <c r="E509" s="4"/>
      <c r="F509" s="2"/>
      <c r="G509" s="2"/>
      <c r="H509" s="3"/>
      <c r="I509" s="3"/>
      <c r="J509" s="1"/>
      <c r="K509" s="1"/>
      <c r="L509" s="1"/>
      <c r="M509" s="1"/>
      <c r="N509" s="1"/>
      <c r="O509" s="1"/>
      <c r="P509" s="1"/>
      <c r="Q509" s="1"/>
      <c r="R509" s="1"/>
      <c r="S509" s="1"/>
      <c r="T509" s="1"/>
      <c r="U509" s="1"/>
      <c r="V509" s="1"/>
      <c r="W509" s="1"/>
      <c r="X509" s="1"/>
      <c r="Y509" s="1"/>
      <c r="Z509" s="1"/>
    </row>
    <row r="510" ht="12.0" customHeight="1">
      <c r="A510" s="1"/>
      <c r="B510" s="1"/>
      <c r="C510" s="2"/>
      <c r="D510" s="3"/>
      <c r="E510" s="4"/>
      <c r="F510" s="2"/>
      <c r="G510" s="2"/>
      <c r="H510" s="3"/>
      <c r="I510" s="3"/>
      <c r="J510" s="1"/>
      <c r="K510" s="1"/>
      <c r="L510" s="1"/>
      <c r="M510" s="1"/>
      <c r="N510" s="1"/>
      <c r="O510" s="1"/>
      <c r="P510" s="1"/>
      <c r="Q510" s="1"/>
      <c r="R510" s="1"/>
      <c r="S510" s="1"/>
      <c r="T510" s="1"/>
      <c r="U510" s="1"/>
      <c r="V510" s="1"/>
      <c r="W510" s="1"/>
      <c r="X510" s="1"/>
      <c r="Y510" s="1"/>
      <c r="Z510" s="1"/>
    </row>
    <row r="511" ht="12.0" customHeight="1">
      <c r="A511" s="1"/>
      <c r="B511" s="1"/>
      <c r="C511" s="2"/>
      <c r="D511" s="3"/>
      <c r="E511" s="4"/>
      <c r="F511" s="2"/>
      <c r="G511" s="2"/>
      <c r="H511" s="3"/>
      <c r="I511" s="3"/>
      <c r="J511" s="1"/>
      <c r="K511" s="1"/>
      <c r="L511" s="1"/>
      <c r="M511" s="1"/>
      <c r="N511" s="1"/>
      <c r="O511" s="1"/>
      <c r="P511" s="1"/>
      <c r="Q511" s="1"/>
      <c r="R511" s="1"/>
      <c r="S511" s="1"/>
      <c r="T511" s="1"/>
      <c r="U511" s="1"/>
      <c r="V511" s="1"/>
      <c r="W511" s="1"/>
      <c r="X511" s="1"/>
      <c r="Y511" s="1"/>
      <c r="Z511" s="1"/>
    </row>
    <row r="512" ht="12.0" customHeight="1">
      <c r="A512" s="1"/>
      <c r="B512" s="1"/>
      <c r="C512" s="2"/>
      <c r="D512" s="3"/>
      <c r="E512" s="4"/>
      <c r="F512" s="2"/>
      <c r="G512" s="2"/>
      <c r="H512" s="3"/>
      <c r="I512" s="3"/>
      <c r="J512" s="1"/>
      <c r="K512" s="1"/>
      <c r="L512" s="1"/>
      <c r="M512" s="1"/>
      <c r="N512" s="1"/>
      <c r="O512" s="1"/>
      <c r="P512" s="1"/>
      <c r="Q512" s="1"/>
      <c r="R512" s="1"/>
      <c r="S512" s="1"/>
      <c r="T512" s="1"/>
      <c r="U512" s="1"/>
      <c r="V512" s="1"/>
      <c r="W512" s="1"/>
      <c r="X512" s="1"/>
      <c r="Y512" s="1"/>
      <c r="Z512" s="1"/>
    </row>
    <row r="513" ht="12.0" customHeight="1">
      <c r="A513" s="1"/>
      <c r="B513" s="1"/>
      <c r="C513" s="2"/>
      <c r="D513" s="3"/>
      <c r="E513" s="4"/>
      <c r="F513" s="2"/>
      <c r="G513" s="2"/>
      <c r="H513" s="3"/>
      <c r="I513" s="3"/>
      <c r="J513" s="1"/>
      <c r="K513" s="1"/>
      <c r="L513" s="1"/>
      <c r="M513" s="1"/>
      <c r="N513" s="1"/>
      <c r="O513" s="1"/>
      <c r="P513" s="1"/>
      <c r="Q513" s="1"/>
      <c r="R513" s="1"/>
      <c r="S513" s="1"/>
      <c r="T513" s="1"/>
      <c r="U513" s="1"/>
      <c r="V513" s="1"/>
      <c r="W513" s="1"/>
      <c r="X513" s="1"/>
      <c r="Y513" s="1"/>
      <c r="Z513" s="1"/>
    </row>
    <row r="514" ht="12.0" customHeight="1">
      <c r="A514" s="1"/>
      <c r="B514" s="1"/>
      <c r="C514" s="2"/>
      <c r="D514" s="3"/>
      <c r="E514" s="4"/>
      <c r="F514" s="2"/>
      <c r="G514" s="2"/>
      <c r="H514" s="3"/>
      <c r="I514" s="3"/>
      <c r="J514" s="1"/>
      <c r="K514" s="1"/>
      <c r="L514" s="1"/>
      <c r="M514" s="1"/>
      <c r="N514" s="1"/>
      <c r="O514" s="1"/>
      <c r="P514" s="1"/>
      <c r="Q514" s="1"/>
      <c r="R514" s="1"/>
      <c r="S514" s="1"/>
      <c r="T514" s="1"/>
      <c r="U514" s="1"/>
      <c r="V514" s="1"/>
      <c r="W514" s="1"/>
      <c r="X514" s="1"/>
      <c r="Y514" s="1"/>
      <c r="Z514" s="1"/>
    </row>
    <row r="515" ht="12.0" customHeight="1">
      <c r="A515" s="1"/>
      <c r="B515" s="1"/>
      <c r="C515" s="2"/>
      <c r="D515" s="3"/>
      <c r="E515" s="4"/>
      <c r="F515" s="2"/>
      <c r="G515" s="2"/>
      <c r="H515" s="3"/>
      <c r="I515" s="3"/>
      <c r="J515" s="1"/>
      <c r="K515" s="1"/>
      <c r="L515" s="1"/>
      <c r="M515" s="1"/>
      <c r="N515" s="1"/>
      <c r="O515" s="1"/>
      <c r="P515" s="1"/>
      <c r="Q515" s="1"/>
      <c r="R515" s="1"/>
      <c r="S515" s="1"/>
      <c r="T515" s="1"/>
      <c r="U515" s="1"/>
      <c r="V515" s="1"/>
      <c r="W515" s="1"/>
      <c r="X515" s="1"/>
      <c r="Y515" s="1"/>
      <c r="Z515" s="1"/>
    </row>
    <row r="516" ht="12.0" customHeight="1">
      <c r="A516" s="1"/>
      <c r="B516" s="1"/>
      <c r="C516" s="2"/>
      <c r="D516" s="3"/>
      <c r="E516" s="4"/>
      <c r="F516" s="2"/>
      <c r="G516" s="2"/>
      <c r="H516" s="3"/>
      <c r="I516" s="3"/>
      <c r="J516" s="1"/>
      <c r="K516" s="1"/>
      <c r="L516" s="1"/>
      <c r="M516" s="1"/>
      <c r="N516" s="1"/>
      <c r="O516" s="1"/>
      <c r="P516" s="1"/>
      <c r="Q516" s="1"/>
      <c r="R516" s="1"/>
      <c r="S516" s="1"/>
      <c r="T516" s="1"/>
      <c r="U516" s="1"/>
      <c r="V516" s="1"/>
      <c r="W516" s="1"/>
      <c r="X516" s="1"/>
      <c r="Y516" s="1"/>
      <c r="Z516" s="1"/>
    </row>
    <row r="517" ht="12.0" customHeight="1">
      <c r="A517" s="1"/>
      <c r="B517" s="1"/>
      <c r="C517" s="2"/>
      <c r="D517" s="3"/>
      <c r="E517" s="4"/>
      <c r="F517" s="2"/>
      <c r="G517" s="2"/>
      <c r="H517" s="3"/>
      <c r="I517" s="3"/>
      <c r="J517" s="1"/>
      <c r="K517" s="1"/>
      <c r="L517" s="1"/>
      <c r="M517" s="1"/>
      <c r="N517" s="1"/>
      <c r="O517" s="1"/>
      <c r="P517" s="1"/>
      <c r="Q517" s="1"/>
      <c r="R517" s="1"/>
      <c r="S517" s="1"/>
      <c r="T517" s="1"/>
      <c r="U517" s="1"/>
      <c r="V517" s="1"/>
      <c r="W517" s="1"/>
      <c r="X517" s="1"/>
      <c r="Y517" s="1"/>
      <c r="Z517" s="1"/>
    </row>
    <row r="518" ht="12.0" customHeight="1">
      <c r="A518" s="1"/>
      <c r="B518" s="1"/>
      <c r="C518" s="2"/>
      <c r="D518" s="3"/>
      <c r="E518" s="4"/>
      <c r="F518" s="2"/>
      <c r="G518" s="2"/>
      <c r="H518" s="3"/>
      <c r="I518" s="3"/>
      <c r="J518" s="1"/>
      <c r="K518" s="1"/>
      <c r="L518" s="1"/>
      <c r="M518" s="1"/>
      <c r="N518" s="1"/>
      <c r="O518" s="1"/>
      <c r="P518" s="1"/>
      <c r="Q518" s="1"/>
      <c r="R518" s="1"/>
      <c r="S518" s="1"/>
      <c r="T518" s="1"/>
      <c r="U518" s="1"/>
      <c r="V518" s="1"/>
      <c r="W518" s="1"/>
      <c r="X518" s="1"/>
      <c r="Y518" s="1"/>
      <c r="Z518" s="1"/>
    </row>
    <row r="519" ht="12.0" customHeight="1">
      <c r="A519" s="1"/>
      <c r="B519" s="1"/>
      <c r="C519" s="2"/>
      <c r="D519" s="3"/>
      <c r="E519" s="4"/>
      <c r="F519" s="2"/>
      <c r="G519" s="2"/>
      <c r="H519" s="3"/>
      <c r="I519" s="3"/>
      <c r="J519" s="1"/>
      <c r="K519" s="1"/>
      <c r="L519" s="1"/>
      <c r="M519" s="1"/>
      <c r="N519" s="1"/>
      <c r="O519" s="1"/>
      <c r="P519" s="1"/>
      <c r="Q519" s="1"/>
      <c r="R519" s="1"/>
      <c r="S519" s="1"/>
      <c r="T519" s="1"/>
      <c r="U519" s="1"/>
      <c r="V519" s="1"/>
      <c r="W519" s="1"/>
      <c r="X519" s="1"/>
      <c r="Y519" s="1"/>
      <c r="Z519" s="1"/>
    </row>
    <row r="520" ht="12.0" customHeight="1">
      <c r="A520" s="1"/>
      <c r="B520" s="1"/>
      <c r="C520" s="2"/>
      <c r="D520" s="3"/>
      <c r="E520" s="4"/>
      <c r="F520" s="2"/>
      <c r="G520" s="2"/>
      <c r="H520" s="3"/>
      <c r="I520" s="3"/>
      <c r="J520" s="1"/>
      <c r="K520" s="1"/>
      <c r="L520" s="1"/>
      <c r="M520" s="1"/>
      <c r="N520" s="1"/>
      <c r="O520" s="1"/>
      <c r="P520" s="1"/>
      <c r="Q520" s="1"/>
      <c r="R520" s="1"/>
      <c r="S520" s="1"/>
      <c r="T520" s="1"/>
      <c r="U520" s="1"/>
      <c r="V520" s="1"/>
      <c r="W520" s="1"/>
      <c r="X520" s="1"/>
      <c r="Y520" s="1"/>
      <c r="Z520" s="1"/>
    </row>
    <row r="521" ht="12.0" customHeight="1">
      <c r="A521" s="1"/>
      <c r="B521" s="1"/>
      <c r="C521" s="2"/>
      <c r="D521" s="3"/>
      <c r="E521" s="4"/>
      <c r="F521" s="2"/>
      <c r="G521" s="2"/>
      <c r="H521" s="3"/>
      <c r="I521" s="3"/>
      <c r="J521" s="1"/>
      <c r="K521" s="1"/>
      <c r="L521" s="1"/>
      <c r="M521" s="1"/>
      <c r="N521" s="1"/>
      <c r="O521" s="1"/>
      <c r="P521" s="1"/>
      <c r="Q521" s="1"/>
      <c r="R521" s="1"/>
      <c r="S521" s="1"/>
      <c r="T521" s="1"/>
      <c r="U521" s="1"/>
      <c r="V521" s="1"/>
      <c r="W521" s="1"/>
      <c r="X521" s="1"/>
      <c r="Y521" s="1"/>
      <c r="Z521" s="1"/>
    </row>
    <row r="522" ht="12.0" customHeight="1">
      <c r="A522" s="1"/>
      <c r="B522" s="1"/>
      <c r="C522" s="2"/>
      <c r="D522" s="3"/>
      <c r="E522" s="4"/>
      <c r="F522" s="2"/>
      <c r="G522" s="2"/>
      <c r="H522" s="3"/>
      <c r="I522" s="3"/>
      <c r="J522" s="1"/>
      <c r="K522" s="1"/>
      <c r="L522" s="1"/>
      <c r="M522" s="1"/>
      <c r="N522" s="1"/>
      <c r="O522" s="1"/>
      <c r="P522" s="1"/>
      <c r="Q522" s="1"/>
      <c r="R522" s="1"/>
      <c r="S522" s="1"/>
      <c r="T522" s="1"/>
      <c r="U522" s="1"/>
      <c r="V522" s="1"/>
      <c r="W522" s="1"/>
      <c r="X522" s="1"/>
      <c r="Y522" s="1"/>
      <c r="Z522" s="1"/>
    </row>
    <row r="523" ht="12.0" customHeight="1">
      <c r="A523" s="1"/>
      <c r="B523" s="1"/>
      <c r="C523" s="2"/>
      <c r="D523" s="3"/>
      <c r="E523" s="4"/>
      <c r="F523" s="2"/>
      <c r="G523" s="2"/>
      <c r="H523" s="3"/>
      <c r="I523" s="3"/>
      <c r="J523" s="1"/>
      <c r="K523" s="1"/>
      <c r="L523" s="1"/>
      <c r="M523" s="1"/>
      <c r="N523" s="1"/>
      <c r="O523" s="1"/>
      <c r="P523" s="1"/>
      <c r="Q523" s="1"/>
      <c r="R523" s="1"/>
      <c r="S523" s="1"/>
      <c r="T523" s="1"/>
      <c r="U523" s="1"/>
      <c r="V523" s="1"/>
      <c r="W523" s="1"/>
      <c r="X523" s="1"/>
      <c r="Y523" s="1"/>
      <c r="Z523" s="1"/>
    </row>
    <row r="524" ht="12.0" customHeight="1">
      <c r="A524" s="1"/>
      <c r="B524" s="1"/>
      <c r="C524" s="2"/>
      <c r="D524" s="3"/>
      <c r="E524" s="4"/>
      <c r="F524" s="2"/>
      <c r="G524" s="2"/>
      <c r="H524" s="3"/>
      <c r="I524" s="3"/>
      <c r="J524" s="1"/>
      <c r="K524" s="1"/>
      <c r="L524" s="1"/>
      <c r="M524" s="1"/>
      <c r="N524" s="1"/>
      <c r="O524" s="1"/>
      <c r="P524" s="1"/>
      <c r="Q524" s="1"/>
      <c r="R524" s="1"/>
      <c r="S524" s="1"/>
      <c r="T524" s="1"/>
      <c r="U524" s="1"/>
      <c r="V524" s="1"/>
      <c r="W524" s="1"/>
      <c r="X524" s="1"/>
      <c r="Y524" s="1"/>
      <c r="Z524" s="1"/>
    </row>
    <row r="525" ht="12.0" customHeight="1">
      <c r="A525" s="1"/>
      <c r="B525" s="1"/>
      <c r="C525" s="2"/>
      <c r="D525" s="3"/>
      <c r="E525" s="4"/>
      <c r="F525" s="2"/>
      <c r="G525" s="2"/>
      <c r="H525" s="3"/>
      <c r="I525" s="3"/>
      <c r="J525" s="1"/>
      <c r="K525" s="1"/>
      <c r="L525" s="1"/>
      <c r="M525" s="1"/>
      <c r="N525" s="1"/>
      <c r="O525" s="1"/>
      <c r="P525" s="1"/>
      <c r="Q525" s="1"/>
      <c r="R525" s="1"/>
      <c r="S525" s="1"/>
      <c r="T525" s="1"/>
      <c r="U525" s="1"/>
      <c r="V525" s="1"/>
      <c r="W525" s="1"/>
      <c r="X525" s="1"/>
      <c r="Y525" s="1"/>
      <c r="Z525" s="1"/>
    </row>
    <row r="526" ht="12.0" customHeight="1">
      <c r="A526" s="1"/>
      <c r="B526" s="1"/>
      <c r="C526" s="2"/>
      <c r="D526" s="3"/>
      <c r="E526" s="4"/>
      <c r="F526" s="2"/>
      <c r="G526" s="2"/>
      <c r="H526" s="3"/>
      <c r="I526" s="3"/>
      <c r="J526" s="1"/>
      <c r="K526" s="1"/>
      <c r="L526" s="1"/>
      <c r="M526" s="1"/>
      <c r="N526" s="1"/>
      <c r="O526" s="1"/>
      <c r="P526" s="1"/>
      <c r="Q526" s="1"/>
      <c r="R526" s="1"/>
      <c r="S526" s="1"/>
      <c r="T526" s="1"/>
      <c r="U526" s="1"/>
      <c r="V526" s="1"/>
      <c r="W526" s="1"/>
      <c r="X526" s="1"/>
      <c r="Y526" s="1"/>
      <c r="Z526" s="1"/>
    </row>
    <row r="527" ht="12.0" customHeight="1">
      <c r="A527" s="1"/>
      <c r="B527" s="1"/>
      <c r="C527" s="2"/>
      <c r="D527" s="3"/>
      <c r="E527" s="4"/>
      <c r="F527" s="2"/>
      <c r="G527" s="2"/>
      <c r="H527" s="3"/>
      <c r="I527" s="3"/>
      <c r="J527" s="1"/>
      <c r="K527" s="1"/>
      <c r="L527" s="1"/>
      <c r="M527" s="1"/>
      <c r="N527" s="1"/>
      <c r="O527" s="1"/>
      <c r="P527" s="1"/>
      <c r="Q527" s="1"/>
      <c r="R527" s="1"/>
      <c r="S527" s="1"/>
      <c r="T527" s="1"/>
      <c r="U527" s="1"/>
      <c r="V527" s="1"/>
      <c r="W527" s="1"/>
      <c r="X527" s="1"/>
      <c r="Y527" s="1"/>
      <c r="Z527" s="1"/>
    </row>
    <row r="528" ht="12.0" customHeight="1">
      <c r="A528" s="1"/>
      <c r="B528" s="1"/>
      <c r="C528" s="2"/>
      <c r="D528" s="3"/>
      <c r="E528" s="4"/>
      <c r="F528" s="2"/>
      <c r="G528" s="2"/>
      <c r="H528" s="3"/>
      <c r="I528" s="3"/>
      <c r="J528" s="1"/>
      <c r="K528" s="1"/>
      <c r="L528" s="1"/>
      <c r="M528" s="1"/>
      <c r="N528" s="1"/>
      <c r="O528" s="1"/>
      <c r="P528" s="1"/>
      <c r="Q528" s="1"/>
      <c r="R528" s="1"/>
      <c r="S528" s="1"/>
      <c r="T528" s="1"/>
      <c r="U528" s="1"/>
      <c r="V528" s="1"/>
      <c r="W528" s="1"/>
      <c r="X528" s="1"/>
      <c r="Y528" s="1"/>
      <c r="Z528" s="1"/>
    </row>
    <row r="529" ht="12.0" customHeight="1">
      <c r="A529" s="1"/>
      <c r="B529" s="1"/>
      <c r="C529" s="2"/>
      <c r="D529" s="3"/>
      <c r="E529" s="4"/>
      <c r="F529" s="2"/>
      <c r="G529" s="2"/>
      <c r="H529" s="3"/>
      <c r="I529" s="3"/>
      <c r="J529" s="1"/>
      <c r="K529" s="1"/>
      <c r="L529" s="1"/>
      <c r="M529" s="1"/>
      <c r="N529" s="1"/>
      <c r="O529" s="1"/>
      <c r="P529" s="1"/>
      <c r="Q529" s="1"/>
      <c r="R529" s="1"/>
      <c r="S529" s="1"/>
      <c r="T529" s="1"/>
      <c r="U529" s="1"/>
      <c r="V529" s="1"/>
      <c r="W529" s="1"/>
      <c r="X529" s="1"/>
      <c r="Y529" s="1"/>
      <c r="Z529" s="1"/>
    </row>
    <row r="530" ht="12.0" customHeight="1">
      <c r="A530" s="1"/>
      <c r="B530" s="1"/>
      <c r="C530" s="2"/>
      <c r="D530" s="3"/>
      <c r="E530" s="4"/>
      <c r="F530" s="2"/>
      <c r="G530" s="2"/>
      <c r="H530" s="3"/>
      <c r="I530" s="3"/>
      <c r="J530" s="1"/>
      <c r="K530" s="1"/>
      <c r="L530" s="1"/>
      <c r="M530" s="1"/>
      <c r="N530" s="1"/>
      <c r="O530" s="1"/>
      <c r="P530" s="1"/>
      <c r="Q530" s="1"/>
      <c r="R530" s="1"/>
      <c r="S530" s="1"/>
      <c r="T530" s="1"/>
      <c r="U530" s="1"/>
      <c r="V530" s="1"/>
      <c r="W530" s="1"/>
      <c r="X530" s="1"/>
      <c r="Y530" s="1"/>
      <c r="Z530" s="1"/>
    </row>
    <row r="531" ht="12.0" customHeight="1">
      <c r="A531" s="1"/>
      <c r="B531" s="1"/>
      <c r="C531" s="2"/>
      <c r="D531" s="3"/>
      <c r="E531" s="4"/>
      <c r="F531" s="2"/>
      <c r="G531" s="2"/>
      <c r="H531" s="3"/>
      <c r="I531" s="3"/>
      <c r="J531" s="1"/>
      <c r="K531" s="1"/>
      <c r="L531" s="1"/>
      <c r="M531" s="1"/>
      <c r="N531" s="1"/>
      <c r="O531" s="1"/>
      <c r="P531" s="1"/>
      <c r="Q531" s="1"/>
      <c r="R531" s="1"/>
      <c r="S531" s="1"/>
      <c r="T531" s="1"/>
      <c r="U531" s="1"/>
      <c r="V531" s="1"/>
      <c r="W531" s="1"/>
      <c r="X531" s="1"/>
      <c r="Y531" s="1"/>
      <c r="Z531" s="1"/>
    </row>
    <row r="532" ht="12.0" customHeight="1">
      <c r="A532" s="1"/>
      <c r="B532" s="1"/>
      <c r="C532" s="2"/>
      <c r="D532" s="3"/>
      <c r="E532" s="4"/>
      <c r="F532" s="2"/>
      <c r="G532" s="2"/>
      <c r="H532" s="3"/>
      <c r="I532" s="3"/>
      <c r="J532" s="1"/>
      <c r="K532" s="1"/>
      <c r="L532" s="1"/>
      <c r="M532" s="1"/>
      <c r="N532" s="1"/>
      <c r="O532" s="1"/>
      <c r="P532" s="1"/>
      <c r="Q532" s="1"/>
      <c r="R532" s="1"/>
      <c r="S532" s="1"/>
      <c r="T532" s="1"/>
      <c r="U532" s="1"/>
      <c r="V532" s="1"/>
      <c r="W532" s="1"/>
      <c r="X532" s="1"/>
      <c r="Y532" s="1"/>
      <c r="Z532" s="1"/>
    </row>
    <row r="533" ht="12.0" customHeight="1">
      <c r="A533" s="1"/>
      <c r="B533" s="1"/>
      <c r="C533" s="2"/>
      <c r="D533" s="3"/>
      <c r="E533" s="4"/>
      <c r="F533" s="2"/>
      <c r="G533" s="2"/>
      <c r="H533" s="3"/>
      <c r="I533" s="3"/>
      <c r="J533" s="1"/>
      <c r="K533" s="1"/>
      <c r="L533" s="1"/>
      <c r="M533" s="1"/>
      <c r="N533" s="1"/>
      <c r="O533" s="1"/>
      <c r="P533" s="1"/>
      <c r="Q533" s="1"/>
      <c r="R533" s="1"/>
      <c r="S533" s="1"/>
      <c r="T533" s="1"/>
      <c r="U533" s="1"/>
      <c r="V533" s="1"/>
      <c r="W533" s="1"/>
      <c r="X533" s="1"/>
      <c r="Y533" s="1"/>
      <c r="Z533" s="1"/>
    </row>
    <row r="534" ht="12.0" customHeight="1">
      <c r="A534" s="1"/>
      <c r="B534" s="1"/>
      <c r="C534" s="2"/>
      <c r="D534" s="3"/>
      <c r="E534" s="4"/>
      <c r="F534" s="2"/>
      <c r="G534" s="2"/>
      <c r="H534" s="3"/>
      <c r="I534" s="3"/>
      <c r="J534" s="1"/>
      <c r="K534" s="1"/>
      <c r="L534" s="1"/>
      <c r="M534" s="1"/>
      <c r="N534" s="1"/>
      <c r="O534" s="1"/>
      <c r="P534" s="1"/>
      <c r="Q534" s="1"/>
      <c r="R534" s="1"/>
      <c r="S534" s="1"/>
      <c r="T534" s="1"/>
      <c r="U534" s="1"/>
      <c r="V534" s="1"/>
      <c r="W534" s="1"/>
      <c r="X534" s="1"/>
      <c r="Y534" s="1"/>
      <c r="Z534" s="1"/>
    </row>
    <row r="535" ht="12.0" customHeight="1">
      <c r="A535" s="1"/>
      <c r="B535" s="1"/>
      <c r="C535" s="2"/>
      <c r="D535" s="3"/>
      <c r="E535" s="4"/>
      <c r="F535" s="2"/>
      <c r="G535" s="2"/>
      <c r="H535" s="3"/>
      <c r="I535" s="3"/>
      <c r="J535" s="1"/>
      <c r="K535" s="1"/>
      <c r="L535" s="1"/>
      <c r="M535" s="1"/>
      <c r="N535" s="1"/>
      <c r="O535" s="1"/>
      <c r="P535" s="1"/>
      <c r="Q535" s="1"/>
      <c r="R535" s="1"/>
      <c r="S535" s="1"/>
      <c r="T535" s="1"/>
      <c r="U535" s="1"/>
      <c r="V535" s="1"/>
      <c r="W535" s="1"/>
      <c r="X535" s="1"/>
      <c r="Y535" s="1"/>
      <c r="Z535" s="1"/>
    </row>
    <row r="536" ht="12.0" customHeight="1">
      <c r="A536" s="1"/>
      <c r="B536" s="1"/>
      <c r="C536" s="2"/>
      <c r="D536" s="3"/>
      <c r="E536" s="4"/>
      <c r="F536" s="2"/>
      <c r="G536" s="2"/>
      <c r="H536" s="3"/>
      <c r="I536" s="3"/>
      <c r="J536" s="1"/>
      <c r="K536" s="1"/>
      <c r="L536" s="1"/>
      <c r="M536" s="1"/>
      <c r="N536" s="1"/>
      <c r="O536" s="1"/>
      <c r="P536" s="1"/>
      <c r="Q536" s="1"/>
      <c r="R536" s="1"/>
      <c r="S536" s="1"/>
      <c r="T536" s="1"/>
      <c r="U536" s="1"/>
      <c r="V536" s="1"/>
      <c r="W536" s="1"/>
      <c r="X536" s="1"/>
      <c r="Y536" s="1"/>
      <c r="Z536" s="1"/>
    </row>
    <row r="537" ht="12.0" customHeight="1">
      <c r="A537" s="1"/>
      <c r="B537" s="1"/>
      <c r="C537" s="2"/>
      <c r="D537" s="3"/>
      <c r="E537" s="4"/>
      <c r="F537" s="2"/>
      <c r="G537" s="2"/>
      <c r="H537" s="3"/>
      <c r="I537" s="3"/>
      <c r="J537" s="1"/>
      <c r="K537" s="1"/>
      <c r="L537" s="1"/>
      <c r="M537" s="1"/>
      <c r="N537" s="1"/>
      <c r="O537" s="1"/>
      <c r="P537" s="1"/>
      <c r="Q537" s="1"/>
      <c r="R537" s="1"/>
      <c r="S537" s="1"/>
      <c r="T537" s="1"/>
      <c r="U537" s="1"/>
      <c r="V537" s="1"/>
      <c r="W537" s="1"/>
      <c r="X537" s="1"/>
      <c r="Y537" s="1"/>
      <c r="Z537" s="1"/>
    </row>
    <row r="538" ht="12.0" customHeight="1">
      <c r="A538" s="1"/>
      <c r="B538" s="1"/>
      <c r="C538" s="2"/>
      <c r="D538" s="3"/>
      <c r="E538" s="4"/>
      <c r="F538" s="2"/>
      <c r="G538" s="2"/>
      <c r="H538" s="3"/>
      <c r="I538" s="3"/>
      <c r="J538" s="1"/>
      <c r="K538" s="1"/>
      <c r="L538" s="1"/>
      <c r="M538" s="1"/>
      <c r="N538" s="1"/>
      <c r="O538" s="1"/>
      <c r="P538" s="1"/>
      <c r="Q538" s="1"/>
      <c r="R538" s="1"/>
      <c r="S538" s="1"/>
      <c r="T538" s="1"/>
      <c r="U538" s="1"/>
      <c r="V538" s="1"/>
      <c r="W538" s="1"/>
      <c r="X538" s="1"/>
      <c r="Y538" s="1"/>
      <c r="Z538" s="1"/>
    </row>
    <row r="539" ht="12.0" customHeight="1">
      <c r="A539" s="1"/>
      <c r="B539" s="1"/>
      <c r="C539" s="2"/>
      <c r="D539" s="3"/>
      <c r="E539" s="4"/>
      <c r="F539" s="2"/>
      <c r="G539" s="2"/>
      <c r="H539" s="3"/>
      <c r="I539" s="3"/>
      <c r="J539" s="1"/>
      <c r="K539" s="1"/>
      <c r="L539" s="1"/>
      <c r="M539" s="1"/>
      <c r="N539" s="1"/>
      <c r="O539" s="1"/>
      <c r="P539" s="1"/>
      <c r="Q539" s="1"/>
      <c r="R539" s="1"/>
      <c r="S539" s="1"/>
      <c r="T539" s="1"/>
      <c r="U539" s="1"/>
      <c r="V539" s="1"/>
      <c r="W539" s="1"/>
      <c r="X539" s="1"/>
      <c r="Y539" s="1"/>
      <c r="Z539" s="1"/>
    </row>
    <row r="540" ht="12.0" customHeight="1">
      <c r="A540" s="1"/>
      <c r="B540" s="1"/>
      <c r="C540" s="2"/>
      <c r="D540" s="3"/>
      <c r="E540" s="4"/>
      <c r="F540" s="2"/>
      <c r="G540" s="2"/>
      <c r="H540" s="3"/>
      <c r="I540" s="3"/>
      <c r="J540" s="1"/>
      <c r="K540" s="1"/>
      <c r="L540" s="1"/>
      <c r="M540" s="1"/>
      <c r="N540" s="1"/>
      <c r="O540" s="1"/>
      <c r="P540" s="1"/>
      <c r="Q540" s="1"/>
      <c r="R540" s="1"/>
      <c r="S540" s="1"/>
      <c r="T540" s="1"/>
      <c r="U540" s="1"/>
      <c r="V540" s="1"/>
      <c r="W540" s="1"/>
      <c r="X540" s="1"/>
      <c r="Y540" s="1"/>
      <c r="Z540" s="1"/>
    </row>
    <row r="541" ht="12.0" customHeight="1">
      <c r="A541" s="1"/>
      <c r="B541" s="1"/>
      <c r="C541" s="2"/>
      <c r="D541" s="3"/>
      <c r="E541" s="4"/>
      <c r="F541" s="2"/>
      <c r="G541" s="2"/>
      <c r="H541" s="3"/>
      <c r="I541" s="3"/>
      <c r="J541" s="1"/>
      <c r="K541" s="1"/>
      <c r="L541" s="1"/>
      <c r="M541" s="1"/>
      <c r="N541" s="1"/>
      <c r="O541" s="1"/>
      <c r="P541" s="1"/>
      <c r="Q541" s="1"/>
      <c r="R541" s="1"/>
      <c r="S541" s="1"/>
      <c r="T541" s="1"/>
      <c r="U541" s="1"/>
      <c r="V541" s="1"/>
      <c r="W541" s="1"/>
      <c r="X541" s="1"/>
      <c r="Y541" s="1"/>
      <c r="Z541" s="1"/>
    </row>
    <row r="542" ht="12.0" customHeight="1">
      <c r="A542" s="1"/>
      <c r="B542" s="1"/>
      <c r="C542" s="2"/>
      <c r="D542" s="3"/>
      <c r="E542" s="4"/>
      <c r="F542" s="2"/>
      <c r="G542" s="2"/>
      <c r="H542" s="3"/>
      <c r="I542" s="3"/>
      <c r="J542" s="1"/>
      <c r="K542" s="1"/>
      <c r="L542" s="1"/>
      <c r="M542" s="1"/>
      <c r="N542" s="1"/>
      <c r="O542" s="1"/>
      <c r="P542" s="1"/>
      <c r="Q542" s="1"/>
      <c r="R542" s="1"/>
      <c r="S542" s="1"/>
      <c r="T542" s="1"/>
      <c r="U542" s="1"/>
      <c r="V542" s="1"/>
      <c r="W542" s="1"/>
      <c r="X542" s="1"/>
      <c r="Y542" s="1"/>
      <c r="Z542" s="1"/>
    </row>
    <row r="543" ht="12.0" customHeight="1">
      <c r="A543" s="1"/>
      <c r="B543" s="1"/>
      <c r="C543" s="2"/>
      <c r="D543" s="3"/>
      <c r="E543" s="4"/>
      <c r="F543" s="2"/>
      <c r="G543" s="2"/>
      <c r="H543" s="3"/>
      <c r="I543" s="3"/>
      <c r="J543" s="1"/>
      <c r="K543" s="1"/>
      <c r="L543" s="1"/>
      <c r="M543" s="1"/>
      <c r="N543" s="1"/>
      <c r="O543" s="1"/>
      <c r="P543" s="1"/>
      <c r="Q543" s="1"/>
      <c r="R543" s="1"/>
      <c r="S543" s="1"/>
      <c r="T543" s="1"/>
      <c r="U543" s="1"/>
      <c r="V543" s="1"/>
      <c r="W543" s="1"/>
      <c r="X543" s="1"/>
      <c r="Y543" s="1"/>
      <c r="Z543" s="1"/>
    </row>
    <row r="544" ht="12.0" customHeight="1">
      <c r="A544" s="1"/>
      <c r="B544" s="1"/>
      <c r="C544" s="2"/>
      <c r="D544" s="3"/>
      <c r="E544" s="4"/>
      <c r="F544" s="2"/>
      <c r="G544" s="2"/>
      <c r="H544" s="3"/>
      <c r="I544" s="3"/>
      <c r="J544" s="1"/>
      <c r="K544" s="1"/>
      <c r="L544" s="1"/>
      <c r="M544" s="1"/>
      <c r="N544" s="1"/>
      <c r="O544" s="1"/>
      <c r="P544" s="1"/>
      <c r="Q544" s="1"/>
      <c r="R544" s="1"/>
      <c r="S544" s="1"/>
      <c r="T544" s="1"/>
      <c r="U544" s="1"/>
      <c r="V544" s="1"/>
      <c r="W544" s="1"/>
      <c r="X544" s="1"/>
      <c r="Y544" s="1"/>
      <c r="Z544" s="1"/>
    </row>
    <row r="545" ht="12.0" customHeight="1">
      <c r="A545" s="1"/>
      <c r="B545" s="1"/>
      <c r="C545" s="2"/>
      <c r="D545" s="3"/>
      <c r="E545" s="4"/>
      <c r="F545" s="2"/>
      <c r="G545" s="2"/>
      <c r="H545" s="3"/>
      <c r="I545" s="3"/>
      <c r="J545" s="1"/>
      <c r="K545" s="1"/>
      <c r="L545" s="1"/>
      <c r="M545" s="1"/>
      <c r="N545" s="1"/>
      <c r="O545" s="1"/>
      <c r="P545" s="1"/>
      <c r="Q545" s="1"/>
      <c r="R545" s="1"/>
      <c r="S545" s="1"/>
      <c r="T545" s="1"/>
      <c r="U545" s="1"/>
      <c r="V545" s="1"/>
      <c r="W545" s="1"/>
      <c r="X545" s="1"/>
      <c r="Y545" s="1"/>
      <c r="Z545" s="1"/>
    </row>
    <row r="546" ht="12.0" customHeight="1">
      <c r="A546" s="1"/>
      <c r="B546" s="1"/>
      <c r="C546" s="2"/>
      <c r="D546" s="3"/>
      <c r="E546" s="4"/>
      <c r="F546" s="2"/>
      <c r="G546" s="2"/>
      <c r="H546" s="3"/>
      <c r="I546" s="3"/>
      <c r="J546" s="1"/>
      <c r="K546" s="1"/>
      <c r="L546" s="1"/>
      <c r="M546" s="1"/>
      <c r="N546" s="1"/>
      <c r="O546" s="1"/>
      <c r="P546" s="1"/>
      <c r="Q546" s="1"/>
      <c r="R546" s="1"/>
      <c r="S546" s="1"/>
      <c r="T546" s="1"/>
      <c r="U546" s="1"/>
      <c r="V546" s="1"/>
      <c r="W546" s="1"/>
      <c r="X546" s="1"/>
      <c r="Y546" s="1"/>
      <c r="Z546" s="1"/>
    </row>
    <row r="547" ht="12.0" customHeight="1">
      <c r="A547" s="1"/>
      <c r="B547" s="1"/>
      <c r="C547" s="2"/>
      <c r="D547" s="3"/>
      <c r="E547" s="4"/>
      <c r="F547" s="2"/>
      <c r="G547" s="2"/>
      <c r="H547" s="3"/>
      <c r="I547" s="3"/>
      <c r="J547" s="1"/>
      <c r="K547" s="1"/>
      <c r="L547" s="1"/>
      <c r="M547" s="1"/>
      <c r="N547" s="1"/>
      <c r="O547" s="1"/>
      <c r="P547" s="1"/>
      <c r="Q547" s="1"/>
      <c r="R547" s="1"/>
      <c r="S547" s="1"/>
      <c r="T547" s="1"/>
      <c r="U547" s="1"/>
      <c r="V547" s="1"/>
      <c r="W547" s="1"/>
      <c r="X547" s="1"/>
      <c r="Y547" s="1"/>
      <c r="Z547" s="1"/>
    </row>
    <row r="548" ht="12.0" customHeight="1">
      <c r="A548" s="1"/>
      <c r="B548" s="1"/>
      <c r="C548" s="2"/>
      <c r="D548" s="3"/>
      <c r="E548" s="4"/>
      <c r="F548" s="2"/>
      <c r="G548" s="2"/>
      <c r="H548" s="3"/>
      <c r="I548" s="3"/>
      <c r="J548" s="1"/>
      <c r="K548" s="1"/>
      <c r="L548" s="1"/>
      <c r="M548" s="1"/>
      <c r="N548" s="1"/>
      <c r="O548" s="1"/>
      <c r="P548" s="1"/>
      <c r="Q548" s="1"/>
      <c r="R548" s="1"/>
      <c r="S548" s="1"/>
      <c r="T548" s="1"/>
      <c r="U548" s="1"/>
      <c r="V548" s="1"/>
      <c r="W548" s="1"/>
      <c r="X548" s="1"/>
      <c r="Y548" s="1"/>
      <c r="Z548" s="1"/>
    </row>
    <row r="549" ht="12.0" customHeight="1">
      <c r="A549" s="1"/>
      <c r="B549" s="1"/>
      <c r="C549" s="2"/>
      <c r="D549" s="3"/>
      <c r="E549" s="4"/>
      <c r="F549" s="2"/>
      <c r="G549" s="2"/>
      <c r="H549" s="3"/>
      <c r="I549" s="3"/>
      <c r="J549" s="1"/>
      <c r="K549" s="1"/>
      <c r="L549" s="1"/>
      <c r="M549" s="1"/>
      <c r="N549" s="1"/>
      <c r="O549" s="1"/>
      <c r="P549" s="1"/>
      <c r="Q549" s="1"/>
      <c r="R549" s="1"/>
      <c r="S549" s="1"/>
      <c r="T549" s="1"/>
      <c r="U549" s="1"/>
      <c r="V549" s="1"/>
      <c r="W549" s="1"/>
      <c r="X549" s="1"/>
      <c r="Y549" s="1"/>
      <c r="Z549" s="1"/>
    </row>
    <row r="550" ht="12.0" customHeight="1">
      <c r="A550" s="1"/>
      <c r="B550" s="1"/>
      <c r="C550" s="2"/>
      <c r="D550" s="3"/>
      <c r="E550" s="4"/>
      <c r="F550" s="2"/>
      <c r="G550" s="2"/>
      <c r="H550" s="3"/>
      <c r="I550" s="3"/>
      <c r="J550" s="1"/>
      <c r="K550" s="1"/>
      <c r="L550" s="1"/>
      <c r="M550" s="1"/>
      <c r="N550" s="1"/>
      <c r="O550" s="1"/>
      <c r="P550" s="1"/>
      <c r="Q550" s="1"/>
      <c r="R550" s="1"/>
      <c r="S550" s="1"/>
      <c r="T550" s="1"/>
      <c r="U550" s="1"/>
      <c r="V550" s="1"/>
      <c r="W550" s="1"/>
      <c r="X550" s="1"/>
      <c r="Y550" s="1"/>
      <c r="Z550" s="1"/>
    </row>
    <row r="551" ht="12.0" customHeight="1">
      <c r="A551" s="1"/>
      <c r="B551" s="1"/>
      <c r="C551" s="2"/>
      <c r="D551" s="3"/>
      <c r="E551" s="4"/>
      <c r="F551" s="2"/>
      <c r="G551" s="2"/>
      <c r="H551" s="3"/>
      <c r="I551" s="3"/>
      <c r="J551" s="1"/>
      <c r="K551" s="1"/>
      <c r="L551" s="1"/>
      <c r="M551" s="1"/>
      <c r="N551" s="1"/>
      <c r="O551" s="1"/>
      <c r="P551" s="1"/>
      <c r="Q551" s="1"/>
      <c r="R551" s="1"/>
      <c r="S551" s="1"/>
      <c r="T551" s="1"/>
      <c r="U551" s="1"/>
      <c r="V551" s="1"/>
      <c r="W551" s="1"/>
      <c r="X551" s="1"/>
      <c r="Y551" s="1"/>
      <c r="Z551" s="1"/>
    </row>
    <row r="552" ht="12.0" customHeight="1">
      <c r="A552" s="1"/>
      <c r="B552" s="1"/>
      <c r="C552" s="2"/>
      <c r="D552" s="3"/>
      <c r="E552" s="4"/>
      <c r="F552" s="2"/>
      <c r="G552" s="2"/>
      <c r="H552" s="3"/>
      <c r="I552" s="3"/>
      <c r="J552" s="1"/>
      <c r="K552" s="1"/>
      <c r="L552" s="1"/>
      <c r="M552" s="1"/>
      <c r="N552" s="1"/>
      <c r="O552" s="1"/>
      <c r="P552" s="1"/>
      <c r="Q552" s="1"/>
      <c r="R552" s="1"/>
      <c r="S552" s="1"/>
      <c r="T552" s="1"/>
      <c r="U552" s="1"/>
      <c r="V552" s="1"/>
      <c r="W552" s="1"/>
      <c r="X552" s="1"/>
      <c r="Y552" s="1"/>
      <c r="Z552" s="1"/>
    </row>
    <row r="553" ht="12.0" customHeight="1">
      <c r="A553" s="1"/>
      <c r="B553" s="1"/>
      <c r="C553" s="2"/>
      <c r="D553" s="3"/>
      <c r="E553" s="4"/>
      <c r="F553" s="2"/>
      <c r="G553" s="2"/>
      <c r="H553" s="3"/>
      <c r="I553" s="3"/>
      <c r="J553" s="1"/>
      <c r="K553" s="1"/>
      <c r="L553" s="1"/>
      <c r="M553" s="1"/>
      <c r="N553" s="1"/>
      <c r="O553" s="1"/>
      <c r="P553" s="1"/>
      <c r="Q553" s="1"/>
      <c r="R553" s="1"/>
      <c r="S553" s="1"/>
      <c r="T553" s="1"/>
      <c r="U553" s="1"/>
      <c r="V553" s="1"/>
      <c r="W553" s="1"/>
      <c r="X553" s="1"/>
      <c r="Y553" s="1"/>
      <c r="Z553" s="1"/>
    </row>
    <row r="554" ht="12.0" customHeight="1">
      <c r="A554" s="1"/>
      <c r="B554" s="1"/>
      <c r="C554" s="2"/>
      <c r="D554" s="3"/>
      <c r="E554" s="4"/>
      <c r="F554" s="2"/>
      <c r="G554" s="2"/>
      <c r="H554" s="3"/>
      <c r="I554" s="3"/>
      <c r="J554" s="1"/>
      <c r="K554" s="1"/>
      <c r="L554" s="1"/>
      <c r="M554" s="1"/>
      <c r="N554" s="1"/>
      <c r="O554" s="1"/>
      <c r="P554" s="1"/>
      <c r="Q554" s="1"/>
      <c r="R554" s="1"/>
      <c r="S554" s="1"/>
      <c r="T554" s="1"/>
      <c r="U554" s="1"/>
      <c r="V554" s="1"/>
      <c r="W554" s="1"/>
      <c r="X554" s="1"/>
      <c r="Y554" s="1"/>
      <c r="Z554" s="1"/>
    </row>
    <row r="555" ht="12.0" customHeight="1">
      <c r="A555" s="1"/>
      <c r="B555" s="1"/>
      <c r="C555" s="2"/>
      <c r="D555" s="3"/>
      <c r="E555" s="4"/>
      <c r="F555" s="2"/>
      <c r="G555" s="2"/>
      <c r="H555" s="3"/>
      <c r="I555" s="3"/>
      <c r="J555" s="1"/>
      <c r="K555" s="1"/>
      <c r="L555" s="1"/>
      <c r="M555" s="1"/>
      <c r="N555" s="1"/>
      <c r="O555" s="1"/>
      <c r="P555" s="1"/>
      <c r="Q555" s="1"/>
      <c r="R555" s="1"/>
      <c r="S555" s="1"/>
      <c r="T555" s="1"/>
      <c r="U555" s="1"/>
      <c r="V555" s="1"/>
      <c r="W555" s="1"/>
      <c r="X555" s="1"/>
      <c r="Y555" s="1"/>
      <c r="Z555" s="1"/>
    </row>
    <row r="556" ht="12.0" customHeight="1">
      <c r="A556" s="1"/>
      <c r="B556" s="1"/>
      <c r="C556" s="2"/>
      <c r="D556" s="3"/>
      <c r="E556" s="4"/>
      <c r="F556" s="2"/>
      <c r="G556" s="2"/>
      <c r="H556" s="3"/>
      <c r="I556" s="3"/>
      <c r="J556" s="1"/>
      <c r="K556" s="1"/>
      <c r="L556" s="1"/>
      <c r="M556" s="1"/>
      <c r="N556" s="1"/>
      <c r="O556" s="1"/>
      <c r="P556" s="1"/>
      <c r="Q556" s="1"/>
      <c r="R556" s="1"/>
      <c r="S556" s="1"/>
      <c r="T556" s="1"/>
      <c r="U556" s="1"/>
      <c r="V556" s="1"/>
      <c r="W556" s="1"/>
      <c r="X556" s="1"/>
      <c r="Y556" s="1"/>
      <c r="Z556" s="1"/>
    </row>
    <row r="557" ht="12.0" customHeight="1">
      <c r="A557" s="1"/>
      <c r="B557" s="1"/>
      <c r="C557" s="2"/>
      <c r="D557" s="3"/>
      <c r="E557" s="4"/>
      <c r="F557" s="2"/>
      <c r="G557" s="2"/>
      <c r="H557" s="3"/>
      <c r="I557" s="3"/>
      <c r="J557" s="1"/>
      <c r="K557" s="1"/>
      <c r="L557" s="1"/>
      <c r="M557" s="1"/>
      <c r="N557" s="1"/>
      <c r="O557" s="1"/>
      <c r="P557" s="1"/>
      <c r="Q557" s="1"/>
      <c r="R557" s="1"/>
      <c r="S557" s="1"/>
      <c r="T557" s="1"/>
      <c r="U557" s="1"/>
      <c r="V557" s="1"/>
      <c r="W557" s="1"/>
      <c r="X557" s="1"/>
      <c r="Y557" s="1"/>
      <c r="Z557" s="1"/>
    </row>
    <row r="558" ht="12.0" customHeight="1">
      <c r="A558" s="1"/>
      <c r="B558" s="1"/>
      <c r="C558" s="2"/>
      <c r="D558" s="3"/>
      <c r="E558" s="4"/>
      <c r="F558" s="2"/>
      <c r="G558" s="2"/>
      <c r="H558" s="3"/>
      <c r="I558" s="3"/>
      <c r="J558" s="1"/>
      <c r="K558" s="1"/>
      <c r="L558" s="1"/>
      <c r="M558" s="1"/>
      <c r="N558" s="1"/>
      <c r="O558" s="1"/>
      <c r="P558" s="1"/>
      <c r="Q558" s="1"/>
      <c r="R558" s="1"/>
      <c r="S558" s="1"/>
      <c r="T558" s="1"/>
      <c r="U558" s="1"/>
      <c r="V558" s="1"/>
      <c r="W558" s="1"/>
      <c r="X558" s="1"/>
      <c r="Y558" s="1"/>
      <c r="Z558" s="1"/>
    </row>
    <row r="559" ht="12.0" customHeight="1">
      <c r="A559" s="1"/>
      <c r="B559" s="1"/>
      <c r="C559" s="2"/>
      <c r="D559" s="3"/>
      <c r="E559" s="4"/>
      <c r="F559" s="2"/>
      <c r="G559" s="2"/>
      <c r="H559" s="3"/>
      <c r="I559" s="3"/>
      <c r="J559" s="1"/>
      <c r="K559" s="1"/>
      <c r="L559" s="1"/>
      <c r="M559" s="1"/>
      <c r="N559" s="1"/>
      <c r="O559" s="1"/>
      <c r="P559" s="1"/>
      <c r="Q559" s="1"/>
      <c r="R559" s="1"/>
      <c r="S559" s="1"/>
      <c r="T559" s="1"/>
      <c r="U559" s="1"/>
      <c r="V559" s="1"/>
      <c r="W559" s="1"/>
      <c r="X559" s="1"/>
      <c r="Y559" s="1"/>
      <c r="Z559" s="1"/>
    </row>
    <row r="560" ht="12.0" customHeight="1">
      <c r="A560" s="1"/>
      <c r="B560" s="1"/>
      <c r="C560" s="2"/>
      <c r="D560" s="3"/>
      <c r="E560" s="4"/>
      <c r="F560" s="2"/>
      <c r="G560" s="2"/>
      <c r="H560" s="3"/>
      <c r="I560" s="3"/>
      <c r="J560" s="1"/>
      <c r="K560" s="1"/>
      <c r="L560" s="1"/>
      <c r="M560" s="1"/>
      <c r="N560" s="1"/>
      <c r="O560" s="1"/>
      <c r="P560" s="1"/>
      <c r="Q560" s="1"/>
      <c r="R560" s="1"/>
      <c r="S560" s="1"/>
      <c r="T560" s="1"/>
      <c r="U560" s="1"/>
      <c r="V560" s="1"/>
      <c r="W560" s="1"/>
      <c r="X560" s="1"/>
      <c r="Y560" s="1"/>
      <c r="Z560" s="1"/>
    </row>
    <row r="561" ht="12.0" customHeight="1">
      <c r="A561" s="1"/>
      <c r="B561" s="1"/>
      <c r="C561" s="2"/>
      <c r="D561" s="3"/>
      <c r="E561" s="4"/>
      <c r="F561" s="2"/>
      <c r="G561" s="2"/>
      <c r="H561" s="3"/>
      <c r="I561" s="3"/>
      <c r="J561" s="1"/>
      <c r="K561" s="1"/>
      <c r="L561" s="1"/>
      <c r="M561" s="1"/>
      <c r="N561" s="1"/>
      <c r="O561" s="1"/>
      <c r="P561" s="1"/>
      <c r="Q561" s="1"/>
      <c r="R561" s="1"/>
      <c r="S561" s="1"/>
      <c r="T561" s="1"/>
      <c r="U561" s="1"/>
      <c r="V561" s="1"/>
      <c r="W561" s="1"/>
      <c r="X561" s="1"/>
      <c r="Y561" s="1"/>
      <c r="Z561" s="1"/>
    </row>
    <row r="562" ht="12.0" customHeight="1">
      <c r="A562" s="1"/>
      <c r="B562" s="1"/>
      <c r="C562" s="2"/>
      <c r="D562" s="3"/>
      <c r="E562" s="4"/>
      <c r="F562" s="2"/>
      <c r="G562" s="2"/>
      <c r="H562" s="3"/>
      <c r="I562" s="3"/>
      <c r="J562" s="1"/>
      <c r="K562" s="1"/>
      <c r="L562" s="1"/>
      <c r="M562" s="1"/>
      <c r="N562" s="1"/>
      <c r="O562" s="1"/>
      <c r="P562" s="1"/>
      <c r="Q562" s="1"/>
      <c r="R562" s="1"/>
      <c r="S562" s="1"/>
      <c r="T562" s="1"/>
      <c r="U562" s="1"/>
      <c r="V562" s="1"/>
      <c r="W562" s="1"/>
      <c r="X562" s="1"/>
      <c r="Y562" s="1"/>
      <c r="Z562" s="1"/>
    </row>
    <row r="563" ht="12.0" customHeight="1">
      <c r="A563" s="1"/>
      <c r="B563" s="1"/>
      <c r="C563" s="2"/>
      <c r="D563" s="3"/>
      <c r="E563" s="4"/>
      <c r="F563" s="2"/>
      <c r="G563" s="2"/>
      <c r="H563" s="3"/>
      <c r="I563" s="3"/>
      <c r="J563" s="1"/>
      <c r="K563" s="1"/>
      <c r="L563" s="1"/>
      <c r="M563" s="1"/>
      <c r="N563" s="1"/>
      <c r="O563" s="1"/>
      <c r="P563" s="1"/>
      <c r="Q563" s="1"/>
      <c r="R563" s="1"/>
      <c r="S563" s="1"/>
      <c r="T563" s="1"/>
      <c r="U563" s="1"/>
      <c r="V563" s="1"/>
      <c r="W563" s="1"/>
      <c r="X563" s="1"/>
      <c r="Y563" s="1"/>
      <c r="Z563" s="1"/>
    </row>
    <row r="564" ht="12.0" customHeight="1">
      <c r="A564" s="1"/>
      <c r="B564" s="1"/>
      <c r="C564" s="2"/>
      <c r="D564" s="3"/>
      <c r="E564" s="4"/>
      <c r="F564" s="2"/>
      <c r="G564" s="2"/>
      <c r="H564" s="3"/>
      <c r="I564" s="3"/>
      <c r="J564" s="1"/>
      <c r="K564" s="1"/>
      <c r="L564" s="1"/>
      <c r="M564" s="1"/>
      <c r="N564" s="1"/>
      <c r="O564" s="1"/>
      <c r="P564" s="1"/>
      <c r="Q564" s="1"/>
      <c r="R564" s="1"/>
      <c r="S564" s="1"/>
      <c r="T564" s="1"/>
      <c r="U564" s="1"/>
      <c r="V564" s="1"/>
      <c r="W564" s="1"/>
      <c r="X564" s="1"/>
      <c r="Y564" s="1"/>
      <c r="Z564" s="1"/>
    </row>
    <row r="565" ht="12.0" customHeight="1">
      <c r="A565" s="1"/>
      <c r="B565" s="1"/>
      <c r="C565" s="2"/>
      <c r="D565" s="3"/>
      <c r="E565" s="4"/>
      <c r="F565" s="2"/>
      <c r="G565" s="2"/>
      <c r="H565" s="3"/>
      <c r="I565" s="3"/>
      <c r="J565" s="1"/>
      <c r="K565" s="1"/>
      <c r="L565" s="1"/>
      <c r="M565" s="1"/>
      <c r="N565" s="1"/>
      <c r="O565" s="1"/>
      <c r="P565" s="1"/>
      <c r="Q565" s="1"/>
      <c r="R565" s="1"/>
      <c r="S565" s="1"/>
      <c r="T565" s="1"/>
      <c r="U565" s="1"/>
      <c r="V565" s="1"/>
      <c r="W565" s="1"/>
      <c r="X565" s="1"/>
      <c r="Y565" s="1"/>
      <c r="Z565" s="1"/>
    </row>
    <row r="566" ht="12.0" customHeight="1">
      <c r="A566" s="1"/>
      <c r="B566" s="1"/>
      <c r="C566" s="2"/>
      <c r="D566" s="3"/>
      <c r="E566" s="4"/>
      <c r="F566" s="2"/>
      <c r="G566" s="2"/>
      <c r="H566" s="3"/>
      <c r="I566" s="3"/>
      <c r="J566" s="1"/>
      <c r="K566" s="1"/>
      <c r="L566" s="1"/>
      <c r="M566" s="1"/>
      <c r="N566" s="1"/>
      <c r="O566" s="1"/>
      <c r="P566" s="1"/>
      <c r="Q566" s="1"/>
      <c r="R566" s="1"/>
      <c r="S566" s="1"/>
      <c r="T566" s="1"/>
      <c r="U566" s="1"/>
      <c r="V566" s="1"/>
      <c r="W566" s="1"/>
      <c r="X566" s="1"/>
      <c r="Y566" s="1"/>
      <c r="Z566" s="1"/>
    </row>
    <row r="567" ht="12.0" customHeight="1">
      <c r="A567" s="1"/>
      <c r="B567" s="1"/>
      <c r="C567" s="2"/>
      <c r="D567" s="3"/>
      <c r="E567" s="4"/>
      <c r="F567" s="2"/>
      <c r="G567" s="2"/>
      <c r="H567" s="3"/>
      <c r="I567" s="3"/>
      <c r="J567" s="1"/>
      <c r="K567" s="1"/>
      <c r="L567" s="1"/>
      <c r="M567" s="1"/>
      <c r="N567" s="1"/>
      <c r="O567" s="1"/>
      <c r="P567" s="1"/>
      <c r="Q567" s="1"/>
      <c r="R567" s="1"/>
      <c r="S567" s="1"/>
      <c r="T567" s="1"/>
      <c r="U567" s="1"/>
      <c r="V567" s="1"/>
      <c r="W567" s="1"/>
      <c r="X567" s="1"/>
      <c r="Y567" s="1"/>
      <c r="Z567" s="1"/>
    </row>
    <row r="568" ht="12.0" customHeight="1">
      <c r="A568" s="1"/>
      <c r="B568" s="1"/>
      <c r="C568" s="2"/>
      <c r="D568" s="3"/>
      <c r="E568" s="4"/>
      <c r="F568" s="2"/>
      <c r="G568" s="2"/>
      <c r="H568" s="3"/>
      <c r="I568" s="3"/>
      <c r="J568" s="1"/>
      <c r="K568" s="1"/>
      <c r="L568" s="1"/>
      <c r="M568" s="1"/>
      <c r="N568" s="1"/>
      <c r="O568" s="1"/>
      <c r="P568" s="1"/>
      <c r="Q568" s="1"/>
      <c r="R568" s="1"/>
      <c r="S568" s="1"/>
      <c r="T568" s="1"/>
      <c r="U568" s="1"/>
      <c r="V568" s="1"/>
      <c r="W568" s="1"/>
      <c r="X568" s="1"/>
      <c r="Y568" s="1"/>
      <c r="Z568" s="1"/>
    </row>
    <row r="569" ht="12.0" customHeight="1">
      <c r="A569" s="1"/>
      <c r="B569" s="1"/>
      <c r="C569" s="2"/>
      <c r="D569" s="3"/>
      <c r="E569" s="4"/>
      <c r="F569" s="2"/>
      <c r="G569" s="2"/>
      <c r="H569" s="3"/>
      <c r="I569" s="3"/>
      <c r="J569" s="1"/>
      <c r="K569" s="1"/>
      <c r="L569" s="1"/>
      <c r="M569" s="1"/>
      <c r="N569" s="1"/>
      <c r="O569" s="1"/>
      <c r="P569" s="1"/>
      <c r="Q569" s="1"/>
      <c r="R569" s="1"/>
      <c r="S569" s="1"/>
      <c r="T569" s="1"/>
      <c r="U569" s="1"/>
      <c r="V569" s="1"/>
      <c r="W569" s="1"/>
      <c r="X569" s="1"/>
      <c r="Y569" s="1"/>
      <c r="Z569" s="1"/>
    </row>
    <row r="570" ht="12.0" customHeight="1">
      <c r="A570" s="1"/>
      <c r="B570" s="1"/>
      <c r="C570" s="2"/>
      <c r="D570" s="3"/>
      <c r="E570" s="4"/>
      <c r="F570" s="2"/>
      <c r="G570" s="2"/>
      <c r="H570" s="3"/>
      <c r="I570" s="3"/>
      <c r="J570" s="1"/>
      <c r="K570" s="1"/>
      <c r="L570" s="1"/>
      <c r="M570" s="1"/>
      <c r="N570" s="1"/>
      <c r="O570" s="1"/>
      <c r="P570" s="1"/>
      <c r="Q570" s="1"/>
      <c r="R570" s="1"/>
      <c r="S570" s="1"/>
      <c r="T570" s="1"/>
      <c r="U570" s="1"/>
      <c r="V570" s="1"/>
      <c r="W570" s="1"/>
      <c r="X570" s="1"/>
      <c r="Y570" s="1"/>
      <c r="Z570" s="1"/>
    </row>
    <row r="571" ht="12.0" customHeight="1">
      <c r="A571" s="1"/>
      <c r="B571" s="1"/>
      <c r="C571" s="2"/>
      <c r="D571" s="3"/>
      <c r="E571" s="4"/>
      <c r="F571" s="2"/>
      <c r="G571" s="2"/>
      <c r="H571" s="3"/>
      <c r="I571" s="3"/>
      <c r="J571" s="1"/>
      <c r="K571" s="1"/>
      <c r="L571" s="1"/>
      <c r="M571" s="1"/>
      <c r="N571" s="1"/>
      <c r="O571" s="1"/>
      <c r="P571" s="1"/>
      <c r="Q571" s="1"/>
      <c r="R571" s="1"/>
      <c r="S571" s="1"/>
      <c r="T571" s="1"/>
      <c r="U571" s="1"/>
      <c r="V571" s="1"/>
      <c r="W571" s="1"/>
      <c r="X571" s="1"/>
      <c r="Y571" s="1"/>
      <c r="Z571" s="1"/>
    </row>
    <row r="572" ht="12.0" customHeight="1">
      <c r="A572" s="1"/>
      <c r="B572" s="1"/>
      <c r="C572" s="2"/>
      <c r="D572" s="3"/>
      <c r="E572" s="4"/>
      <c r="F572" s="2"/>
      <c r="G572" s="2"/>
      <c r="H572" s="3"/>
      <c r="I572" s="3"/>
      <c r="J572" s="1"/>
      <c r="K572" s="1"/>
      <c r="L572" s="1"/>
      <c r="M572" s="1"/>
      <c r="N572" s="1"/>
      <c r="O572" s="1"/>
      <c r="P572" s="1"/>
      <c r="Q572" s="1"/>
      <c r="R572" s="1"/>
      <c r="S572" s="1"/>
      <c r="T572" s="1"/>
      <c r="U572" s="1"/>
      <c r="V572" s="1"/>
      <c r="W572" s="1"/>
      <c r="X572" s="1"/>
      <c r="Y572" s="1"/>
      <c r="Z572" s="1"/>
    </row>
    <row r="573" ht="12.0" customHeight="1">
      <c r="A573" s="1"/>
      <c r="B573" s="1"/>
      <c r="C573" s="2"/>
      <c r="D573" s="3"/>
      <c r="E573" s="4"/>
      <c r="F573" s="2"/>
      <c r="G573" s="2"/>
      <c r="H573" s="3"/>
      <c r="I573" s="3"/>
      <c r="J573" s="1"/>
      <c r="K573" s="1"/>
      <c r="L573" s="1"/>
      <c r="M573" s="1"/>
      <c r="N573" s="1"/>
      <c r="O573" s="1"/>
      <c r="P573" s="1"/>
      <c r="Q573" s="1"/>
      <c r="R573" s="1"/>
      <c r="S573" s="1"/>
      <c r="T573" s="1"/>
      <c r="U573" s="1"/>
      <c r="V573" s="1"/>
      <c r="W573" s="1"/>
      <c r="X573" s="1"/>
      <c r="Y573" s="1"/>
      <c r="Z573" s="1"/>
    </row>
    <row r="574" ht="12.0" customHeight="1">
      <c r="A574" s="1"/>
      <c r="B574" s="1"/>
      <c r="C574" s="2"/>
      <c r="D574" s="3"/>
      <c r="E574" s="4"/>
      <c r="F574" s="2"/>
      <c r="G574" s="2"/>
      <c r="H574" s="3"/>
      <c r="I574" s="3"/>
      <c r="J574" s="1"/>
      <c r="K574" s="1"/>
      <c r="L574" s="1"/>
      <c r="M574" s="1"/>
      <c r="N574" s="1"/>
      <c r="O574" s="1"/>
      <c r="P574" s="1"/>
      <c r="Q574" s="1"/>
      <c r="R574" s="1"/>
      <c r="S574" s="1"/>
      <c r="T574" s="1"/>
      <c r="U574" s="1"/>
      <c r="V574" s="1"/>
      <c r="W574" s="1"/>
      <c r="X574" s="1"/>
      <c r="Y574" s="1"/>
      <c r="Z574" s="1"/>
    </row>
    <row r="575" ht="12.0" customHeight="1">
      <c r="A575" s="1"/>
      <c r="B575" s="1"/>
      <c r="C575" s="2"/>
      <c r="D575" s="3"/>
      <c r="E575" s="4"/>
      <c r="F575" s="2"/>
      <c r="G575" s="2"/>
      <c r="H575" s="3"/>
      <c r="I575" s="3"/>
      <c r="J575" s="1"/>
      <c r="K575" s="1"/>
      <c r="L575" s="1"/>
      <c r="M575" s="1"/>
      <c r="N575" s="1"/>
      <c r="O575" s="1"/>
      <c r="P575" s="1"/>
      <c r="Q575" s="1"/>
      <c r="R575" s="1"/>
      <c r="S575" s="1"/>
      <c r="T575" s="1"/>
      <c r="U575" s="1"/>
      <c r="V575" s="1"/>
      <c r="W575" s="1"/>
      <c r="X575" s="1"/>
      <c r="Y575" s="1"/>
      <c r="Z575" s="1"/>
    </row>
    <row r="576" ht="12.0" customHeight="1">
      <c r="A576" s="1"/>
      <c r="B576" s="1"/>
      <c r="C576" s="2"/>
      <c r="D576" s="3"/>
      <c r="E576" s="4"/>
      <c r="F576" s="2"/>
      <c r="G576" s="2"/>
      <c r="H576" s="3"/>
      <c r="I576" s="3"/>
      <c r="J576" s="1"/>
      <c r="K576" s="1"/>
      <c r="L576" s="1"/>
      <c r="M576" s="1"/>
      <c r="N576" s="1"/>
      <c r="O576" s="1"/>
      <c r="P576" s="1"/>
      <c r="Q576" s="1"/>
      <c r="R576" s="1"/>
      <c r="S576" s="1"/>
      <c r="T576" s="1"/>
      <c r="U576" s="1"/>
      <c r="V576" s="1"/>
      <c r="W576" s="1"/>
      <c r="X576" s="1"/>
      <c r="Y576" s="1"/>
      <c r="Z576" s="1"/>
    </row>
    <row r="577" ht="12.0" customHeight="1">
      <c r="A577" s="1"/>
      <c r="B577" s="1"/>
      <c r="C577" s="2"/>
      <c r="D577" s="3"/>
      <c r="E577" s="4"/>
      <c r="F577" s="2"/>
      <c r="G577" s="2"/>
      <c r="H577" s="3"/>
      <c r="I577" s="3"/>
      <c r="J577" s="1"/>
      <c r="K577" s="1"/>
      <c r="L577" s="1"/>
      <c r="M577" s="1"/>
      <c r="N577" s="1"/>
      <c r="O577" s="1"/>
      <c r="P577" s="1"/>
      <c r="Q577" s="1"/>
      <c r="R577" s="1"/>
      <c r="S577" s="1"/>
      <c r="T577" s="1"/>
      <c r="U577" s="1"/>
      <c r="V577" s="1"/>
      <c r="W577" s="1"/>
      <c r="X577" s="1"/>
      <c r="Y577" s="1"/>
      <c r="Z577" s="1"/>
    </row>
    <row r="578" ht="12.0" customHeight="1">
      <c r="A578" s="1"/>
      <c r="B578" s="1"/>
      <c r="C578" s="2"/>
      <c r="D578" s="3"/>
      <c r="E578" s="4"/>
      <c r="F578" s="2"/>
      <c r="G578" s="2"/>
      <c r="H578" s="3"/>
      <c r="I578" s="3"/>
      <c r="J578" s="1"/>
      <c r="K578" s="1"/>
      <c r="L578" s="1"/>
      <c r="M578" s="1"/>
      <c r="N578" s="1"/>
      <c r="O578" s="1"/>
      <c r="P578" s="1"/>
      <c r="Q578" s="1"/>
      <c r="R578" s="1"/>
      <c r="S578" s="1"/>
      <c r="T578" s="1"/>
      <c r="U578" s="1"/>
      <c r="V578" s="1"/>
      <c r="W578" s="1"/>
      <c r="X578" s="1"/>
      <c r="Y578" s="1"/>
      <c r="Z578" s="1"/>
    </row>
    <row r="579" ht="12.0" customHeight="1">
      <c r="A579" s="1"/>
      <c r="B579" s="1"/>
      <c r="C579" s="2"/>
      <c r="D579" s="3"/>
      <c r="E579" s="4"/>
      <c r="F579" s="2"/>
      <c r="G579" s="2"/>
      <c r="H579" s="3"/>
      <c r="I579" s="3"/>
      <c r="J579" s="1"/>
      <c r="K579" s="1"/>
      <c r="L579" s="1"/>
      <c r="M579" s="1"/>
      <c r="N579" s="1"/>
      <c r="O579" s="1"/>
      <c r="P579" s="1"/>
      <c r="Q579" s="1"/>
      <c r="R579" s="1"/>
      <c r="S579" s="1"/>
      <c r="T579" s="1"/>
      <c r="U579" s="1"/>
      <c r="V579" s="1"/>
      <c r="W579" s="1"/>
      <c r="X579" s="1"/>
      <c r="Y579" s="1"/>
      <c r="Z579" s="1"/>
    </row>
    <row r="580" ht="12.0" customHeight="1">
      <c r="A580" s="1"/>
      <c r="B580" s="1"/>
      <c r="C580" s="2"/>
      <c r="D580" s="3"/>
      <c r="E580" s="4"/>
      <c r="F580" s="2"/>
      <c r="G580" s="2"/>
      <c r="H580" s="3"/>
      <c r="I580" s="3"/>
      <c r="J580" s="1"/>
      <c r="K580" s="1"/>
      <c r="L580" s="1"/>
      <c r="M580" s="1"/>
      <c r="N580" s="1"/>
      <c r="O580" s="1"/>
      <c r="P580" s="1"/>
      <c r="Q580" s="1"/>
      <c r="R580" s="1"/>
      <c r="S580" s="1"/>
      <c r="T580" s="1"/>
      <c r="U580" s="1"/>
      <c r="V580" s="1"/>
      <c r="W580" s="1"/>
      <c r="X580" s="1"/>
      <c r="Y580" s="1"/>
      <c r="Z580" s="1"/>
    </row>
    <row r="581" ht="12.0" customHeight="1">
      <c r="A581" s="1"/>
      <c r="B581" s="1"/>
      <c r="C581" s="2"/>
      <c r="D581" s="3"/>
      <c r="E581" s="4"/>
      <c r="F581" s="2"/>
      <c r="G581" s="2"/>
      <c r="H581" s="3"/>
      <c r="I581" s="3"/>
      <c r="J581" s="1"/>
      <c r="K581" s="1"/>
      <c r="L581" s="1"/>
      <c r="M581" s="1"/>
      <c r="N581" s="1"/>
      <c r="O581" s="1"/>
      <c r="P581" s="1"/>
      <c r="Q581" s="1"/>
      <c r="R581" s="1"/>
      <c r="S581" s="1"/>
      <c r="T581" s="1"/>
      <c r="U581" s="1"/>
      <c r="V581" s="1"/>
      <c r="W581" s="1"/>
      <c r="X581" s="1"/>
      <c r="Y581" s="1"/>
      <c r="Z581" s="1"/>
    </row>
    <row r="582" ht="12.0" customHeight="1">
      <c r="A582" s="1"/>
      <c r="B582" s="1"/>
      <c r="C582" s="2"/>
      <c r="D582" s="3"/>
      <c r="E582" s="4"/>
      <c r="F582" s="2"/>
      <c r="G582" s="2"/>
      <c r="H582" s="3"/>
      <c r="I582" s="3"/>
      <c r="J582" s="1"/>
      <c r="K582" s="1"/>
      <c r="L582" s="1"/>
      <c r="M582" s="1"/>
      <c r="N582" s="1"/>
      <c r="O582" s="1"/>
      <c r="P582" s="1"/>
      <c r="Q582" s="1"/>
      <c r="R582" s="1"/>
      <c r="S582" s="1"/>
      <c r="T582" s="1"/>
      <c r="U582" s="1"/>
      <c r="V582" s="1"/>
      <c r="W582" s="1"/>
      <c r="X582" s="1"/>
      <c r="Y582" s="1"/>
      <c r="Z582" s="1"/>
    </row>
    <row r="583" ht="12.0" customHeight="1">
      <c r="A583" s="1"/>
      <c r="B583" s="1"/>
      <c r="C583" s="2"/>
      <c r="D583" s="3"/>
      <c r="E583" s="4"/>
      <c r="F583" s="2"/>
      <c r="G583" s="2"/>
      <c r="H583" s="3"/>
      <c r="I583" s="3"/>
      <c r="J583" s="1"/>
      <c r="K583" s="1"/>
      <c r="L583" s="1"/>
      <c r="M583" s="1"/>
      <c r="N583" s="1"/>
      <c r="O583" s="1"/>
      <c r="P583" s="1"/>
      <c r="Q583" s="1"/>
      <c r="R583" s="1"/>
      <c r="S583" s="1"/>
      <c r="T583" s="1"/>
      <c r="U583" s="1"/>
      <c r="V583" s="1"/>
      <c r="W583" s="1"/>
      <c r="X583" s="1"/>
      <c r="Y583" s="1"/>
      <c r="Z583" s="1"/>
    </row>
    <row r="584" ht="12.0" customHeight="1">
      <c r="A584" s="1"/>
      <c r="B584" s="1"/>
      <c r="C584" s="2"/>
      <c r="D584" s="3"/>
      <c r="E584" s="4"/>
      <c r="F584" s="2"/>
      <c r="G584" s="2"/>
      <c r="H584" s="3"/>
      <c r="I584" s="3"/>
      <c r="J584" s="1"/>
      <c r="K584" s="1"/>
      <c r="L584" s="1"/>
      <c r="M584" s="1"/>
      <c r="N584" s="1"/>
      <c r="O584" s="1"/>
      <c r="P584" s="1"/>
      <c r="Q584" s="1"/>
      <c r="R584" s="1"/>
      <c r="S584" s="1"/>
      <c r="T584" s="1"/>
      <c r="U584" s="1"/>
      <c r="V584" s="1"/>
      <c r="W584" s="1"/>
      <c r="X584" s="1"/>
      <c r="Y584" s="1"/>
      <c r="Z584" s="1"/>
    </row>
    <row r="585" ht="12.0" customHeight="1">
      <c r="A585" s="1"/>
      <c r="B585" s="1"/>
      <c r="C585" s="2"/>
      <c r="D585" s="3"/>
      <c r="E585" s="4"/>
      <c r="F585" s="2"/>
      <c r="G585" s="2"/>
      <c r="H585" s="3"/>
      <c r="I585" s="3"/>
      <c r="J585" s="1"/>
      <c r="K585" s="1"/>
      <c r="L585" s="1"/>
      <c r="M585" s="1"/>
      <c r="N585" s="1"/>
      <c r="O585" s="1"/>
      <c r="P585" s="1"/>
      <c r="Q585" s="1"/>
      <c r="R585" s="1"/>
      <c r="S585" s="1"/>
      <c r="T585" s="1"/>
      <c r="U585" s="1"/>
      <c r="V585" s="1"/>
      <c r="W585" s="1"/>
      <c r="X585" s="1"/>
      <c r="Y585" s="1"/>
      <c r="Z585" s="1"/>
    </row>
    <row r="586" ht="12.0" customHeight="1">
      <c r="A586" s="1"/>
      <c r="B586" s="1"/>
      <c r="C586" s="2"/>
      <c r="D586" s="3"/>
      <c r="E586" s="4"/>
      <c r="F586" s="2"/>
      <c r="G586" s="2"/>
      <c r="H586" s="3"/>
      <c r="I586" s="3"/>
      <c r="J586" s="1"/>
      <c r="K586" s="1"/>
      <c r="L586" s="1"/>
      <c r="M586" s="1"/>
      <c r="N586" s="1"/>
      <c r="O586" s="1"/>
      <c r="P586" s="1"/>
      <c r="Q586" s="1"/>
      <c r="R586" s="1"/>
      <c r="S586" s="1"/>
      <c r="T586" s="1"/>
      <c r="U586" s="1"/>
      <c r="V586" s="1"/>
      <c r="W586" s="1"/>
      <c r="X586" s="1"/>
      <c r="Y586" s="1"/>
      <c r="Z586" s="1"/>
    </row>
    <row r="587" ht="12.0" customHeight="1">
      <c r="A587" s="1"/>
      <c r="B587" s="1"/>
      <c r="C587" s="2"/>
      <c r="D587" s="3"/>
      <c r="E587" s="4"/>
      <c r="F587" s="2"/>
      <c r="G587" s="2"/>
      <c r="H587" s="3"/>
      <c r="I587" s="3"/>
      <c r="J587" s="1"/>
      <c r="K587" s="1"/>
      <c r="L587" s="1"/>
      <c r="M587" s="1"/>
      <c r="N587" s="1"/>
      <c r="O587" s="1"/>
      <c r="P587" s="1"/>
      <c r="Q587" s="1"/>
      <c r="R587" s="1"/>
      <c r="S587" s="1"/>
      <c r="T587" s="1"/>
      <c r="U587" s="1"/>
      <c r="V587" s="1"/>
      <c r="W587" s="1"/>
      <c r="X587" s="1"/>
      <c r="Y587" s="1"/>
      <c r="Z587" s="1"/>
    </row>
    <row r="588" ht="12.0" customHeight="1">
      <c r="A588" s="1"/>
      <c r="B588" s="1"/>
      <c r="C588" s="2"/>
      <c r="D588" s="3"/>
      <c r="E588" s="4"/>
      <c r="F588" s="2"/>
      <c r="G588" s="2"/>
      <c r="H588" s="3"/>
      <c r="I588" s="3"/>
      <c r="J588" s="1"/>
      <c r="K588" s="1"/>
      <c r="L588" s="1"/>
      <c r="M588" s="1"/>
      <c r="N588" s="1"/>
      <c r="O588" s="1"/>
      <c r="P588" s="1"/>
      <c r="Q588" s="1"/>
      <c r="R588" s="1"/>
      <c r="S588" s="1"/>
      <c r="T588" s="1"/>
      <c r="U588" s="1"/>
      <c r="V588" s="1"/>
      <c r="W588" s="1"/>
      <c r="X588" s="1"/>
      <c r="Y588" s="1"/>
      <c r="Z588" s="1"/>
    </row>
    <row r="589" ht="12.0" customHeight="1">
      <c r="A589" s="1"/>
      <c r="B589" s="1"/>
      <c r="C589" s="2"/>
      <c r="D589" s="3"/>
      <c r="E589" s="4"/>
      <c r="F589" s="2"/>
      <c r="G589" s="2"/>
      <c r="H589" s="3"/>
      <c r="I589" s="3"/>
      <c r="J589" s="1"/>
      <c r="K589" s="1"/>
      <c r="L589" s="1"/>
      <c r="M589" s="1"/>
      <c r="N589" s="1"/>
      <c r="O589" s="1"/>
      <c r="P589" s="1"/>
      <c r="Q589" s="1"/>
      <c r="R589" s="1"/>
      <c r="S589" s="1"/>
      <c r="T589" s="1"/>
      <c r="U589" s="1"/>
      <c r="V589" s="1"/>
      <c r="W589" s="1"/>
      <c r="X589" s="1"/>
      <c r="Y589" s="1"/>
      <c r="Z589" s="1"/>
    </row>
    <row r="590" ht="12.0" customHeight="1">
      <c r="A590" s="1"/>
      <c r="B590" s="1"/>
      <c r="C590" s="2"/>
      <c r="D590" s="3"/>
      <c r="E590" s="4"/>
      <c r="F590" s="2"/>
      <c r="G590" s="2"/>
      <c r="H590" s="3"/>
      <c r="I590" s="3"/>
      <c r="J590" s="1"/>
      <c r="K590" s="1"/>
      <c r="L590" s="1"/>
      <c r="M590" s="1"/>
      <c r="N590" s="1"/>
      <c r="O590" s="1"/>
      <c r="P590" s="1"/>
      <c r="Q590" s="1"/>
      <c r="R590" s="1"/>
      <c r="S590" s="1"/>
      <c r="T590" s="1"/>
      <c r="U590" s="1"/>
      <c r="V590" s="1"/>
      <c r="W590" s="1"/>
      <c r="X590" s="1"/>
      <c r="Y590" s="1"/>
      <c r="Z590" s="1"/>
    </row>
    <row r="591" ht="12.0" customHeight="1">
      <c r="A591" s="1"/>
      <c r="B591" s="1"/>
      <c r="C591" s="2"/>
      <c r="D591" s="3"/>
      <c r="E591" s="4"/>
      <c r="F591" s="2"/>
      <c r="G591" s="2"/>
      <c r="H591" s="3"/>
      <c r="I591" s="3"/>
      <c r="J591" s="1"/>
      <c r="K591" s="1"/>
      <c r="L591" s="1"/>
      <c r="M591" s="1"/>
      <c r="N591" s="1"/>
      <c r="O591" s="1"/>
      <c r="P591" s="1"/>
      <c r="Q591" s="1"/>
      <c r="R591" s="1"/>
      <c r="S591" s="1"/>
      <c r="T591" s="1"/>
      <c r="U591" s="1"/>
      <c r="V591" s="1"/>
      <c r="W591" s="1"/>
      <c r="X591" s="1"/>
      <c r="Y591" s="1"/>
      <c r="Z591" s="1"/>
    </row>
    <row r="592" ht="12.0" customHeight="1">
      <c r="A592" s="1"/>
      <c r="B592" s="1"/>
      <c r="C592" s="2"/>
      <c r="D592" s="3"/>
      <c r="E592" s="4"/>
      <c r="F592" s="2"/>
      <c r="G592" s="2"/>
      <c r="H592" s="3"/>
      <c r="I592" s="3"/>
      <c r="J592" s="1"/>
      <c r="K592" s="1"/>
      <c r="L592" s="1"/>
      <c r="M592" s="1"/>
      <c r="N592" s="1"/>
      <c r="O592" s="1"/>
      <c r="P592" s="1"/>
      <c r="Q592" s="1"/>
      <c r="R592" s="1"/>
      <c r="S592" s="1"/>
      <c r="T592" s="1"/>
      <c r="U592" s="1"/>
      <c r="V592" s="1"/>
      <c r="W592" s="1"/>
      <c r="X592" s="1"/>
      <c r="Y592" s="1"/>
      <c r="Z592" s="1"/>
    </row>
    <row r="593" ht="12.0" customHeight="1">
      <c r="A593" s="1"/>
      <c r="B593" s="1"/>
      <c r="C593" s="2"/>
      <c r="D593" s="3"/>
      <c r="E593" s="4"/>
      <c r="F593" s="2"/>
      <c r="G593" s="2"/>
      <c r="H593" s="3"/>
      <c r="I593" s="3"/>
      <c r="J593" s="1"/>
      <c r="K593" s="1"/>
      <c r="L593" s="1"/>
      <c r="M593" s="1"/>
      <c r="N593" s="1"/>
      <c r="O593" s="1"/>
      <c r="P593" s="1"/>
      <c r="Q593" s="1"/>
      <c r="R593" s="1"/>
      <c r="S593" s="1"/>
      <c r="T593" s="1"/>
      <c r="U593" s="1"/>
      <c r="V593" s="1"/>
      <c r="W593" s="1"/>
      <c r="X593" s="1"/>
      <c r="Y593" s="1"/>
      <c r="Z593" s="1"/>
    </row>
    <row r="594" ht="12.0" customHeight="1">
      <c r="A594" s="1"/>
      <c r="B594" s="1"/>
      <c r="C594" s="2"/>
      <c r="D594" s="3"/>
      <c r="E594" s="4"/>
      <c r="F594" s="2"/>
      <c r="G594" s="2"/>
      <c r="H594" s="3"/>
      <c r="I594" s="3"/>
      <c r="J594" s="1"/>
      <c r="K594" s="1"/>
      <c r="L594" s="1"/>
      <c r="M594" s="1"/>
      <c r="N594" s="1"/>
      <c r="O594" s="1"/>
      <c r="P594" s="1"/>
      <c r="Q594" s="1"/>
      <c r="R594" s="1"/>
      <c r="S594" s="1"/>
      <c r="T594" s="1"/>
      <c r="U594" s="1"/>
      <c r="V594" s="1"/>
      <c r="W594" s="1"/>
      <c r="X594" s="1"/>
      <c r="Y594" s="1"/>
      <c r="Z594" s="1"/>
    </row>
    <row r="595" ht="12.0" customHeight="1">
      <c r="A595" s="1"/>
      <c r="B595" s="1"/>
      <c r="C595" s="2"/>
      <c r="D595" s="3"/>
      <c r="E595" s="4"/>
      <c r="F595" s="2"/>
      <c r="G595" s="2"/>
      <c r="H595" s="3"/>
      <c r="I595" s="3"/>
      <c r="J595" s="1"/>
      <c r="K595" s="1"/>
      <c r="L595" s="1"/>
      <c r="M595" s="1"/>
      <c r="N595" s="1"/>
      <c r="O595" s="1"/>
      <c r="P595" s="1"/>
      <c r="Q595" s="1"/>
      <c r="R595" s="1"/>
      <c r="S595" s="1"/>
      <c r="T595" s="1"/>
      <c r="U595" s="1"/>
      <c r="V595" s="1"/>
      <c r="W595" s="1"/>
      <c r="X595" s="1"/>
      <c r="Y595" s="1"/>
      <c r="Z595" s="1"/>
    </row>
    <row r="596" ht="12.0" customHeight="1">
      <c r="A596" s="1"/>
      <c r="B596" s="1"/>
      <c r="C596" s="2"/>
      <c r="D596" s="3"/>
      <c r="E596" s="4"/>
      <c r="F596" s="2"/>
      <c r="G596" s="2"/>
      <c r="H596" s="3"/>
      <c r="I596" s="3"/>
      <c r="J596" s="1"/>
      <c r="K596" s="1"/>
      <c r="L596" s="1"/>
      <c r="M596" s="1"/>
      <c r="N596" s="1"/>
      <c r="O596" s="1"/>
      <c r="P596" s="1"/>
      <c r="Q596" s="1"/>
      <c r="R596" s="1"/>
      <c r="S596" s="1"/>
      <c r="T596" s="1"/>
      <c r="U596" s="1"/>
      <c r="V596" s="1"/>
      <c r="W596" s="1"/>
      <c r="X596" s="1"/>
      <c r="Y596" s="1"/>
      <c r="Z596" s="1"/>
    </row>
    <row r="597" ht="12.0" customHeight="1">
      <c r="A597" s="1"/>
      <c r="B597" s="1"/>
      <c r="C597" s="2"/>
      <c r="D597" s="3"/>
      <c r="E597" s="4"/>
      <c r="F597" s="2"/>
      <c r="G597" s="2"/>
      <c r="H597" s="3"/>
      <c r="I597" s="3"/>
      <c r="J597" s="1"/>
      <c r="K597" s="1"/>
      <c r="L597" s="1"/>
      <c r="M597" s="1"/>
      <c r="N597" s="1"/>
      <c r="O597" s="1"/>
      <c r="P597" s="1"/>
      <c r="Q597" s="1"/>
      <c r="R597" s="1"/>
      <c r="S597" s="1"/>
      <c r="T597" s="1"/>
      <c r="U597" s="1"/>
      <c r="V597" s="1"/>
      <c r="W597" s="1"/>
      <c r="X597" s="1"/>
      <c r="Y597" s="1"/>
      <c r="Z597" s="1"/>
    </row>
    <row r="598" ht="12.0" customHeight="1">
      <c r="A598" s="1"/>
      <c r="B598" s="1"/>
      <c r="C598" s="2"/>
      <c r="D598" s="3"/>
      <c r="E598" s="4"/>
      <c r="F598" s="2"/>
      <c r="G598" s="2"/>
      <c r="H598" s="3"/>
      <c r="I598" s="3"/>
      <c r="J598" s="1"/>
      <c r="K598" s="1"/>
      <c r="L598" s="1"/>
      <c r="M598" s="1"/>
      <c r="N598" s="1"/>
      <c r="O598" s="1"/>
      <c r="P598" s="1"/>
      <c r="Q598" s="1"/>
      <c r="R598" s="1"/>
      <c r="S598" s="1"/>
      <c r="T598" s="1"/>
      <c r="U598" s="1"/>
      <c r="V598" s="1"/>
      <c r="W598" s="1"/>
      <c r="X598" s="1"/>
      <c r="Y598" s="1"/>
      <c r="Z598" s="1"/>
    </row>
    <row r="599" ht="12.0" customHeight="1">
      <c r="A599" s="1"/>
      <c r="B599" s="1"/>
      <c r="C599" s="2"/>
      <c r="D599" s="3"/>
      <c r="E599" s="4"/>
      <c r="F599" s="2"/>
      <c r="G599" s="2"/>
      <c r="H599" s="3"/>
      <c r="I599" s="3"/>
      <c r="J599" s="1"/>
      <c r="K599" s="1"/>
      <c r="L599" s="1"/>
      <c r="M599" s="1"/>
      <c r="N599" s="1"/>
      <c r="O599" s="1"/>
      <c r="P599" s="1"/>
      <c r="Q599" s="1"/>
      <c r="R599" s="1"/>
      <c r="S599" s="1"/>
      <c r="T599" s="1"/>
      <c r="U599" s="1"/>
      <c r="V599" s="1"/>
      <c r="W599" s="1"/>
      <c r="X599" s="1"/>
      <c r="Y599" s="1"/>
      <c r="Z599" s="1"/>
    </row>
    <row r="600" ht="12.0" customHeight="1">
      <c r="A600" s="1"/>
      <c r="B600" s="1"/>
      <c r="C600" s="2"/>
      <c r="D600" s="3"/>
      <c r="E600" s="4"/>
      <c r="F600" s="2"/>
      <c r="G600" s="2"/>
      <c r="H600" s="3"/>
      <c r="I600" s="3"/>
      <c r="J600" s="1"/>
      <c r="K600" s="1"/>
      <c r="L600" s="1"/>
      <c r="M600" s="1"/>
      <c r="N600" s="1"/>
      <c r="O600" s="1"/>
      <c r="P600" s="1"/>
      <c r="Q600" s="1"/>
      <c r="R600" s="1"/>
      <c r="S600" s="1"/>
      <c r="T600" s="1"/>
      <c r="U600" s="1"/>
      <c r="V600" s="1"/>
      <c r="W600" s="1"/>
      <c r="X600" s="1"/>
      <c r="Y600" s="1"/>
      <c r="Z600" s="1"/>
    </row>
    <row r="601" ht="12.0" customHeight="1">
      <c r="A601" s="1"/>
      <c r="B601" s="1"/>
      <c r="C601" s="2"/>
      <c r="D601" s="3"/>
      <c r="E601" s="4"/>
      <c r="F601" s="2"/>
      <c r="G601" s="2"/>
      <c r="H601" s="3"/>
      <c r="I601" s="3"/>
      <c r="J601" s="1"/>
      <c r="K601" s="1"/>
      <c r="L601" s="1"/>
      <c r="M601" s="1"/>
      <c r="N601" s="1"/>
      <c r="O601" s="1"/>
      <c r="P601" s="1"/>
      <c r="Q601" s="1"/>
      <c r="R601" s="1"/>
      <c r="S601" s="1"/>
      <c r="T601" s="1"/>
      <c r="U601" s="1"/>
      <c r="V601" s="1"/>
      <c r="W601" s="1"/>
      <c r="X601" s="1"/>
      <c r="Y601" s="1"/>
      <c r="Z601" s="1"/>
    </row>
    <row r="602" ht="12.0" customHeight="1">
      <c r="A602" s="1"/>
      <c r="B602" s="1"/>
      <c r="C602" s="2"/>
      <c r="D602" s="3"/>
      <c r="E602" s="4"/>
      <c r="F602" s="2"/>
      <c r="G602" s="2"/>
      <c r="H602" s="3"/>
      <c r="I602" s="3"/>
      <c r="J602" s="1"/>
      <c r="K602" s="1"/>
      <c r="L602" s="1"/>
      <c r="M602" s="1"/>
      <c r="N602" s="1"/>
      <c r="O602" s="1"/>
      <c r="P602" s="1"/>
      <c r="Q602" s="1"/>
      <c r="R602" s="1"/>
      <c r="S602" s="1"/>
      <c r="T602" s="1"/>
      <c r="U602" s="1"/>
      <c r="V602" s="1"/>
      <c r="W602" s="1"/>
      <c r="X602" s="1"/>
      <c r="Y602" s="1"/>
      <c r="Z602" s="1"/>
    </row>
    <row r="603" ht="12.0" customHeight="1">
      <c r="A603" s="1"/>
      <c r="B603" s="1"/>
      <c r="C603" s="2"/>
      <c r="D603" s="3"/>
      <c r="E603" s="4"/>
      <c r="F603" s="2"/>
      <c r="G603" s="2"/>
      <c r="H603" s="3"/>
      <c r="I603" s="3"/>
      <c r="J603" s="1"/>
      <c r="K603" s="1"/>
      <c r="L603" s="1"/>
      <c r="M603" s="1"/>
      <c r="N603" s="1"/>
      <c r="O603" s="1"/>
      <c r="P603" s="1"/>
      <c r="Q603" s="1"/>
      <c r="R603" s="1"/>
      <c r="S603" s="1"/>
      <c r="T603" s="1"/>
      <c r="U603" s="1"/>
      <c r="V603" s="1"/>
      <c r="W603" s="1"/>
      <c r="X603" s="1"/>
      <c r="Y603" s="1"/>
      <c r="Z603" s="1"/>
    </row>
    <row r="604" ht="12.0" customHeight="1">
      <c r="A604" s="1"/>
      <c r="B604" s="1"/>
      <c r="C604" s="2"/>
      <c r="D604" s="3"/>
      <c r="E604" s="4"/>
      <c r="F604" s="2"/>
      <c r="G604" s="2"/>
      <c r="H604" s="3"/>
      <c r="I604" s="3"/>
      <c r="J604" s="1"/>
      <c r="K604" s="1"/>
      <c r="L604" s="1"/>
      <c r="M604" s="1"/>
      <c r="N604" s="1"/>
      <c r="O604" s="1"/>
      <c r="P604" s="1"/>
      <c r="Q604" s="1"/>
      <c r="R604" s="1"/>
      <c r="S604" s="1"/>
      <c r="T604" s="1"/>
      <c r="U604" s="1"/>
      <c r="V604" s="1"/>
      <c r="W604" s="1"/>
      <c r="X604" s="1"/>
      <c r="Y604" s="1"/>
      <c r="Z604" s="1"/>
    </row>
    <row r="605" ht="12.0" customHeight="1">
      <c r="A605" s="1"/>
      <c r="B605" s="1"/>
      <c r="C605" s="2"/>
      <c r="D605" s="3"/>
      <c r="E605" s="4"/>
      <c r="F605" s="2"/>
      <c r="G605" s="2"/>
      <c r="H605" s="3"/>
      <c r="I605" s="3"/>
      <c r="J605" s="1"/>
      <c r="K605" s="1"/>
      <c r="L605" s="1"/>
      <c r="M605" s="1"/>
      <c r="N605" s="1"/>
      <c r="O605" s="1"/>
      <c r="P605" s="1"/>
      <c r="Q605" s="1"/>
      <c r="R605" s="1"/>
      <c r="S605" s="1"/>
      <c r="T605" s="1"/>
      <c r="U605" s="1"/>
      <c r="V605" s="1"/>
      <c r="W605" s="1"/>
      <c r="X605" s="1"/>
      <c r="Y605" s="1"/>
      <c r="Z605" s="1"/>
    </row>
    <row r="606" ht="12.0" customHeight="1">
      <c r="A606" s="1"/>
      <c r="B606" s="1"/>
      <c r="C606" s="2"/>
      <c r="D606" s="3"/>
      <c r="E606" s="4"/>
      <c r="F606" s="2"/>
      <c r="G606" s="2"/>
      <c r="H606" s="3"/>
      <c r="I606" s="3"/>
      <c r="J606" s="1"/>
      <c r="K606" s="1"/>
      <c r="L606" s="1"/>
      <c r="M606" s="1"/>
      <c r="N606" s="1"/>
      <c r="O606" s="1"/>
      <c r="P606" s="1"/>
      <c r="Q606" s="1"/>
      <c r="R606" s="1"/>
      <c r="S606" s="1"/>
      <c r="T606" s="1"/>
      <c r="U606" s="1"/>
      <c r="V606" s="1"/>
      <c r="W606" s="1"/>
      <c r="X606" s="1"/>
      <c r="Y606" s="1"/>
      <c r="Z606" s="1"/>
    </row>
    <row r="607" ht="12.0" customHeight="1">
      <c r="A607" s="1"/>
      <c r="B607" s="1"/>
      <c r="C607" s="2"/>
      <c r="D607" s="3"/>
      <c r="E607" s="4"/>
      <c r="F607" s="2"/>
      <c r="G607" s="2"/>
      <c r="H607" s="3"/>
      <c r="I607" s="3"/>
      <c r="J607" s="1"/>
      <c r="K607" s="1"/>
      <c r="L607" s="1"/>
      <c r="M607" s="1"/>
      <c r="N607" s="1"/>
      <c r="O607" s="1"/>
      <c r="P607" s="1"/>
      <c r="Q607" s="1"/>
      <c r="R607" s="1"/>
      <c r="S607" s="1"/>
      <c r="T607" s="1"/>
      <c r="U607" s="1"/>
      <c r="V607" s="1"/>
      <c r="W607" s="1"/>
      <c r="X607" s="1"/>
      <c r="Y607" s="1"/>
      <c r="Z607" s="1"/>
    </row>
    <row r="608" ht="12.0" customHeight="1">
      <c r="A608" s="1"/>
      <c r="B608" s="1"/>
      <c r="C608" s="2"/>
      <c r="D608" s="3"/>
      <c r="E608" s="4"/>
      <c r="F608" s="2"/>
      <c r="G608" s="2"/>
      <c r="H608" s="3"/>
      <c r="I608" s="3"/>
      <c r="J608" s="1"/>
      <c r="K608" s="1"/>
      <c r="L608" s="1"/>
      <c r="M608" s="1"/>
      <c r="N608" s="1"/>
      <c r="O608" s="1"/>
      <c r="P608" s="1"/>
      <c r="Q608" s="1"/>
      <c r="R608" s="1"/>
      <c r="S608" s="1"/>
      <c r="T608" s="1"/>
      <c r="U608" s="1"/>
      <c r="V608" s="1"/>
      <c r="W608" s="1"/>
      <c r="X608" s="1"/>
      <c r="Y608" s="1"/>
      <c r="Z608" s="1"/>
    </row>
    <row r="609" ht="12.0" customHeight="1">
      <c r="A609" s="1"/>
      <c r="B609" s="1"/>
      <c r="C609" s="2"/>
      <c r="D609" s="3"/>
      <c r="E609" s="4"/>
      <c r="F609" s="2"/>
      <c r="G609" s="2"/>
      <c r="H609" s="3"/>
      <c r="I609" s="3"/>
      <c r="J609" s="1"/>
      <c r="K609" s="1"/>
      <c r="L609" s="1"/>
      <c r="M609" s="1"/>
      <c r="N609" s="1"/>
      <c r="O609" s="1"/>
      <c r="P609" s="1"/>
      <c r="Q609" s="1"/>
      <c r="R609" s="1"/>
      <c r="S609" s="1"/>
      <c r="T609" s="1"/>
      <c r="U609" s="1"/>
      <c r="V609" s="1"/>
      <c r="W609" s="1"/>
      <c r="X609" s="1"/>
      <c r="Y609" s="1"/>
      <c r="Z609" s="1"/>
    </row>
    <row r="610" ht="12.0" customHeight="1">
      <c r="A610" s="1"/>
      <c r="B610" s="1"/>
      <c r="C610" s="2"/>
      <c r="D610" s="3"/>
      <c r="E610" s="4"/>
      <c r="F610" s="2"/>
      <c r="G610" s="2"/>
      <c r="H610" s="3"/>
      <c r="I610" s="3"/>
      <c r="J610" s="1"/>
      <c r="K610" s="1"/>
      <c r="L610" s="1"/>
      <c r="M610" s="1"/>
      <c r="N610" s="1"/>
      <c r="O610" s="1"/>
      <c r="P610" s="1"/>
      <c r="Q610" s="1"/>
      <c r="R610" s="1"/>
      <c r="S610" s="1"/>
      <c r="T610" s="1"/>
      <c r="U610" s="1"/>
      <c r="V610" s="1"/>
      <c r="W610" s="1"/>
      <c r="X610" s="1"/>
      <c r="Y610" s="1"/>
      <c r="Z610" s="1"/>
    </row>
    <row r="611" ht="12.0" customHeight="1">
      <c r="A611" s="1"/>
      <c r="B611" s="1"/>
      <c r="C611" s="2"/>
      <c r="D611" s="3"/>
      <c r="E611" s="4"/>
      <c r="F611" s="2"/>
      <c r="G611" s="2"/>
      <c r="H611" s="3"/>
      <c r="I611" s="3"/>
      <c r="J611" s="1"/>
      <c r="K611" s="1"/>
      <c r="L611" s="1"/>
      <c r="M611" s="1"/>
      <c r="N611" s="1"/>
      <c r="O611" s="1"/>
      <c r="P611" s="1"/>
      <c r="Q611" s="1"/>
      <c r="R611" s="1"/>
      <c r="S611" s="1"/>
      <c r="T611" s="1"/>
      <c r="U611" s="1"/>
      <c r="V611" s="1"/>
      <c r="W611" s="1"/>
      <c r="X611" s="1"/>
      <c r="Y611" s="1"/>
      <c r="Z611" s="1"/>
    </row>
    <row r="612" ht="12.0" customHeight="1">
      <c r="A612" s="1"/>
      <c r="B612" s="1"/>
      <c r="C612" s="2"/>
      <c r="D612" s="3"/>
      <c r="E612" s="4"/>
      <c r="F612" s="2"/>
      <c r="G612" s="2"/>
      <c r="H612" s="3"/>
      <c r="I612" s="3"/>
      <c r="J612" s="1"/>
      <c r="K612" s="1"/>
      <c r="L612" s="1"/>
      <c r="M612" s="1"/>
      <c r="N612" s="1"/>
      <c r="O612" s="1"/>
      <c r="P612" s="1"/>
      <c r="Q612" s="1"/>
      <c r="R612" s="1"/>
      <c r="S612" s="1"/>
      <c r="T612" s="1"/>
      <c r="U612" s="1"/>
      <c r="V612" s="1"/>
      <c r="W612" s="1"/>
      <c r="X612" s="1"/>
      <c r="Y612" s="1"/>
      <c r="Z612" s="1"/>
    </row>
    <row r="613" ht="12.0" customHeight="1">
      <c r="A613" s="1"/>
      <c r="B613" s="1"/>
      <c r="C613" s="2"/>
      <c r="D613" s="3"/>
      <c r="E613" s="4"/>
      <c r="F613" s="2"/>
      <c r="G613" s="2"/>
      <c r="H613" s="3"/>
      <c r="I613" s="3"/>
      <c r="J613" s="1"/>
      <c r="K613" s="1"/>
      <c r="L613" s="1"/>
      <c r="M613" s="1"/>
      <c r="N613" s="1"/>
      <c r="O613" s="1"/>
      <c r="P613" s="1"/>
      <c r="Q613" s="1"/>
      <c r="R613" s="1"/>
      <c r="S613" s="1"/>
      <c r="T613" s="1"/>
      <c r="U613" s="1"/>
      <c r="V613" s="1"/>
      <c r="W613" s="1"/>
      <c r="X613" s="1"/>
      <c r="Y613" s="1"/>
      <c r="Z613" s="1"/>
    </row>
    <row r="614" ht="12.0" customHeight="1">
      <c r="A614" s="1"/>
      <c r="B614" s="1"/>
      <c r="C614" s="2"/>
      <c r="D614" s="3"/>
      <c r="E614" s="4"/>
      <c r="F614" s="2"/>
      <c r="G614" s="2"/>
      <c r="H614" s="3"/>
      <c r="I614" s="3"/>
      <c r="J614" s="1"/>
      <c r="K614" s="1"/>
      <c r="L614" s="1"/>
      <c r="M614" s="1"/>
      <c r="N614" s="1"/>
      <c r="O614" s="1"/>
      <c r="P614" s="1"/>
      <c r="Q614" s="1"/>
      <c r="R614" s="1"/>
      <c r="S614" s="1"/>
      <c r="T614" s="1"/>
      <c r="U614" s="1"/>
      <c r="V614" s="1"/>
      <c r="W614" s="1"/>
      <c r="X614" s="1"/>
      <c r="Y614" s="1"/>
      <c r="Z614" s="1"/>
    </row>
    <row r="615" ht="12.0" customHeight="1">
      <c r="A615" s="1"/>
      <c r="B615" s="1"/>
      <c r="C615" s="2"/>
      <c r="D615" s="3"/>
      <c r="E615" s="4"/>
      <c r="F615" s="2"/>
      <c r="G615" s="2"/>
      <c r="H615" s="3"/>
      <c r="I615" s="3"/>
      <c r="J615" s="1"/>
      <c r="K615" s="1"/>
      <c r="L615" s="1"/>
      <c r="M615" s="1"/>
      <c r="N615" s="1"/>
      <c r="O615" s="1"/>
      <c r="P615" s="1"/>
      <c r="Q615" s="1"/>
      <c r="R615" s="1"/>
      <c r="S615" s="1"/>
      <c r="T615" s="1"/>
      <c r="U615" s="1"/>
      <c r="V615" s="1"/>
      <c r="W615" s="1"/>
      <c r="X615" s="1"/>
      <c r="Y615" s="1"/>
      <c r="Z615" s="1"/>
    </row>
    <row r="616" ht="12.0" customHeight="1">
      <c r="A616" s="1"/>
      <c r="B616" s="1"/>
      <c r="C616" s="2"/>
      <c r="D616" s="3"/>
      <c r="E616" s="4"/>
      <c r="F616" s="2"/>
      <c r="G616" s="2"/>
      <c r="H616" s="3"/>
      <c r="I616" s="3"/>
      <c r="J616" s="1"/>
      <c r="K616" s="1"/>
      <c r="L616" s="1"/>
      <c r="M616" s="1"/>
      <c r="N616" s="1"/>
      <c r="O616" s="1"/>
      <c r="P616" s="1"/>
      <c r="Q616" s="1"/>
      <c r="R616" s="1"/>
      <c r="S616" s="1"/>
      <c r="T616" s="1"/>
      <c r="U616" s="1"/>
      <c r="V616" s="1"/>
      <c r="W616" s="1"/>
      <c r="X616" s="1"/>
      <c r="Y616" s="1"/>
      <c r="Z616" s="1"/>
    </row>
    <row r="617" ht="12.0" customHeight="1">
      <c r="A617" s="1"/>
      <c r="B617" s="1"/>
      <c r="C617" s="2"/>
      <c r="D617" s="3"/>
      <c r="E617" s="4"/>
      <c r="F617" s="2"/>
      <c r="G617" s="2"/>
      <c r="H617" s="3"/>
      <c r="I617" s="3"/>
      <c r="J617" s="1"/>
      <c r="K617" s="1"/>
      <c r="L617" s="1"/>
      <c r="M617" s="1"/>
      <c r="N617" s="1"/>
      <c r="O617" s="1"/>
      <c r="P617" s="1"/>
      <c r="Q617" s="1"/>
      <c r="R617" s="1"/>
      <c r="S617" s="1"/>
      <c r="T617" s="1"/>
      <c r="U617" s="1"/>
      <c r="V617" s="1"/>
      <c r="W617" s="1"/>
      <c r="X617" s="1"/>
      <c r="Y617" s="1"/>
      <c r="Z617" s="1"/>
    </row>
    <row r="618" ht="12.0" customHeight="1">
      <c r="A618" s="1"/>
      <c r="B618" s="1"/>
      <c r="C618" s="2"/>
      <c r="D618" s="3"/>
      <c r="E618" s="4"/>
      <c r="F618" s="2"/>
      <c r="G618" s="2"/>
      <c r="H618" s="3"/>
      <c r="I618" s="3"/>
      <c r="J618" s="1"/>
      <c r="K618" s="1"/>
      <c r="L618" s="1"/>
      <c r="M618" s="1"/>
      <c r="N618" s="1"/>
      <c r="O618" s="1"/>
      <c r="P618" s="1"/>
      <c r="Q618" s="1"/>
      <c r="R618" s="1"/>
      <c r="S618" s="1"/>
      <c r="T618" s="1"/>
      <c r="U618" s="1"/>
      <c r="V618" s="1"/>
      <c r="W618" s="1"/>
      <c r="X618" s="1"/>
      <c r="Y618" s="1"/>
      <c r="Z618" s="1"/>
    </row>
    <row r="619" ht="12.0" customHeight="1">
      <c r="A619" s="1"/>
      <c r="B619" s="1"/>
      <c r="C619" s="2"/>
      <c r="D619" s="3"/>
      <c r="E619" s="4"/>
      <c r="F619" s="2"/>
      <c r="G619" s="2"/>
      <c r="H619" s="3"/>
      <c r="I619" s="3"/>
      <c r="J619" s="1"/>
      <c r="K619" s="1"/>
      <c r="L619" s="1"/>
      <c r="M619" s="1"/>
      <c r="N619" s="1"/>
      <c r="O619" s="1"/>
      <c r="P619" s="1"/>
      <c r="Q619" s="1"/>
      <c r="R619" s="1"/>
      <c r="S619" s="1"/>
      <c r="T619" s="1"/>
      <c r="U619" s="1"/>
      <c r="V619" s="1"/>
      <c r="W619" s="1"/>
      <c r="X619" s="1"/>
      <c r="Y619" s="1"/>
      <c r="Z619" s="1"/>
    </row>
    <row r="620" ht="12.0" customHeight="1">
      <c r="A620" s="1"/>
      <c r="B620" s="1"/>
      <c r="C620" s="2"/>
      <c r="D620" s="3"/>
      <c r="E620" s="4"/>
      <c r="F620" s="2"/>
      <c r="G620" s="2"/>
      <c r="H620" s="3"/>
      <c r="I620" s="3"/>
      <c r="J620" s="1"/>
      <c r="K620" s="1"/>
      <c r="L620" s="1"/>
      <c r="M620" s="1"/>
      <c r="N620" s="1"/>
      <c r="O620" s="1"/>
      <c r="P620" s="1"/>
      <c r="Q620" s="1"/>
      <c r="R620" s="1"/>
      <c r="S620" s="1"/>
      <c r="T620" s="1"/>
      <c r="U620" s="1"/>
      <c r="V620" s="1"/>
      <c r="W620" s="1"/>
      <c r="X620" s="1"/>
      <c r="Y620" s="1"/>
      <c r="Z620" s="1"/>
    </row>
    <row r="621" ht="12.0" customHeight="1">
      <c r="A621" s="1"/>
      <c r="B621" s="1"/>
      <c r="C621" s="2"/>
      <c r="D621" s="3"/>
      <c r="E621" s="4"/>
      <c r="F621" s="2"/>
      <c r="G621" s="2"/>
      <c r="H621" s="3"/>
      <c r="I621" s="3"/>
      <c r="J621" s="1"/>
      <c r="K621" s="1"/>
      <c r="L621" s="1"/>
      <c r="M621" s="1"/>
      <c r="N621" s="1"/>
      <c r="O621" s="1"/>
      <c r="P621" s="1"/>
      <c r="Q621" s="1"/>
      <c r="R621" s="1"/>
      <c r="S621" s="1"/>
      <c r="T621" s="1"/>
      <c r="U621" s="1"/>
      <c r="V621" s="1"/>
      <c r="W621" s="1"/>
      <c r="X621" s="1"/>
      <c r="Y621" s="1"/>
      <c r="Z621" s="1"/>
    </row>
    <row r="622" ht="12.0" customHeight="1">
      <c r="A622" s="1"/>
      <c r="B622" s="1"/>
      <c r="C622" s="2"/>
      <c r="D622" s="3"/>
      <c r="E622" s="4"/>
      <c r="F622" s="2"/>
      <c r="G622" s="2"/>
      <c r="H622" s="3"/>
      <c r="I622" s="3"/>
      <c r="J622" s="1"/>
      <c r="K622" s="1"/>
      <c r="L622" s="1"/>
      <c r="M622" s="1"/>
      <c r="N622" s="1"/>
      <c r="O622" s="1"/>
      <c r="P622" s="1"/>
      <c r="Q622" s="1"/>
      <c r="R622" s="1"/>
      <c r="S622" s="1"/>
      <c r="T622" s="1"/>
      <c r="U622" s="1"/>
      <c r="V622" s="1"/>
      <c r="W622" s="1"/>
      <c r="X622" s="1"/>
      <c r="Y622" s="1"/>
      <c r="Z622" s="1"/>
    </row>
    <row r="623" ht="12.0" customHeight="1">
      <c r="A623" s="1"/>
      <c r="B623" s="1"/>
      <c r="C623" s="2"/>
      <c r="D623" s="3"/>
      <c r="E623" s="4"/>
      <c r="F623" s="2"/>
      <c r="G623" s="2"/>
      <c r="H623" s="3"/>
      <c r="I623" s="3"/>
      <c r="J623" s="1"/>
      <c r="K623" s="1"/>
      <c r="L623" s="1"/>
      <c r="M623" s="1"/>
      <c r="N623" s="1"/>
      <c r="O623" s="1"/>
      <c r="P623" s="1"/>
      <c r="Q623" s="1"/>
      <c r="R623" s="1"/>
      <c r="S623" s="1"/>
      <c r="T623" s="1"/>
      <c r="U623" s="1"/>
      <c r="V623" s="1"/>
      <c r="W623" s="1"/>
      <c r="X623" s="1"/>
      <c r="Y623" s="1"/>
      <c r="Z623" s="1"/>
    </row>
    <row r="624" ht="12.0" customHeight="1">
      <c r="A624" s="1"/>
      <c r="B624" s="1"/>
      <c r="C624" s="2"/>
      <c r="D624" s="3"/>
      <c r="E624" s="4"/>
      <c r="F624" s="2"/>
      <c r="G624" s="2"/>
      <c r="H624" s="3"/>
      <c r="I624" s="3"/>
      <c r="J624" s="1"/>
      <c r="K624" s="1"/>
      <c r="L624" s="1"/>
      <c r="M624" s="1"/>
      <c r="N624" s="1"/>
      <c r="O624" s="1"/>
      <c r="P624" s="1"/>
      <c r="Q624" s="1"/>
      <c r="R624" s="1"/>
      <c r="S624" s="1"/>
      <c r="T624" s="1"/>
      <c r="U624" s="1"/>
      <c r="V624" s="1"/>
      <c r="W624" s="1"/>
      <c r="X624" s="1"/>
      <c r="Y624" s="1"/>
      <c r="Z624" s="1"/>
    </row>
    <row r="625" ht="12.0" customHeight="1">
      <c r="A625" s="1"/>
      <c r="B625" s="1"/>
      <c r="C625" s="2"/>
      <c r="D625" s="3"/>
      <c r="E625" s="4"/>
      <c r="F625" s="2"/>
      <c r="G625" s="2"/>
      <c r="H625" s="3"/>
      <c r="I625" s="3"/>
      <c r="J625" s="1"/>
      <c r="K625" s="1"/>
      <c r="L625" s="1"/>
      <c r="M625" s="1"/>
      <c r="N625" s="1"/>
      <c r="O625" s="1"/>
      <c r="P625" s="1"/>
      <c r="Q625" s="1"/>
      <c r="R625" s="1"/>
      <c r="S625" s="1"/>
      <c r="T625" s="1"/>
      <c r="U625" s="1"/>
      <c r="V625" s="1"/>
      <c r="W625" s="1"/>
      <c r="X625" s="1"/>
      <c r="Y625" s="1"/>
      <c r="Z625" s="1"/>
    </row>
    <row r="626" ht="12.0" customHeight="1">
      <c r="A626" s="1"/>
      <c r="B626" s="1"/>
      <c r="C626" s="2"/>
      <c r="D626" s="3"/>
      <c r="E626" s="4"/>
      <c r="F626" s="2"/>
      <c r="G626" s="2"/>
      <c r="H626" s="3"/>
      <c r="I626" s="3"/>
      <c r="J626" s="1"/>
      <c r="K626" s="1"/>
      <c r="L626" s="1"/>
      <c r="M626" s="1"/>
      <c r="N626" s="1"/>
      <c r="O626" s="1"/>
      <c r="P626" s="1"/>
      <c r="Q626" s="1"/>
      <c r="R626" s="1"/>
      <c r="S626" s="1"/>
      <c r="T626" s="1"/>
      <c r="U626" s="1"/>
      <c r="V626" s="1"/>
      <c r="W626" s="1"/>
      <c r="X626" s="1"/>
      <c r="Y626" s="1"/>
      <c r="Z626" s="1"/>
    </row>
    <row r="627" ht="12.0" customHeight="1">
      <c r="A627" s="1"/>
      <c r="B627" s="1"/>
      <c r="C627" s="2"/>
      <c r="D627" s="3"/>
      <c r="E627" s="4"/>
      <c r="F627" s="2"/>
      <c r="G627" s="2"/>
      <c r="H627" s="3"/>
      <c r="I627" s="3"/>
      <c r="J627" s="1"/>
      <c r="K627" s="1"/>
      <c r="L627" s="1"/>
      <c r="M627" s="1"/>
      <c r="N627" s="1"/>
      <c r="O627" s="1"/>
      <c r="P627" s="1"/>
      <c r="Q627" s="1"/>
      <c r="R627" s="1"/>
      <c r="S627" s="1"/>
      <c r="T627" s="1"/>
      <c r="U627" s="1"/>
      <c r="V627" s="1"/>
      <c r="W627" s="1"/>
      <c r="X627" s="1"/>
      <c r="Y627" s="1"/>
      <c r="Z627" s="1"/>
    </row>
    <row r="628" ht="12.0" customHeight="1">
      <c r="A628" s="1"/>
      <c r="B628" s="1"/>
      <c r="C628" s="2"/>
      <c r="D628" s="3"/>
      <c r="E628" s="4"/>
      <c r="F628" s="2"/>
      <c r="G628" s="2"/>
      <c r="H628" s="3"/>
      <c r="I628" s="3"/>
      <c r="J628" s="1"/>
      <c r="K628" s="1"/>
      <c r="L628" s="1"/>
      <c r="M628" s="1"/>
      <c r="N628" s="1"/>
      <c r="O628" s="1"/>
      <c r="P628" s="1"/>
      <c r="Q628" s="1"/>
      <c r="R628" s="1"/>
      <c r="S628" s="1"/>
      <c r="T628" s="1"/>
      <c r="U628" s="1"/>
      <c r="V628" s="1"/>
      <c r="W628" s="1"/>
      <c r="X628" s="1"/>
      <c r="Y628" s="1"/>
      <c r="Z628" s="1"/>
    </row>
    <row r="629" ht="12.0" customHeight="1">
      <c r="A629" s="1"/>
      <c r="B629" s="1"/>
      <c r="C629" s="2"/>
      <c r="D629" s="3"/>
      <c r="E629" s="4"/>
      <c r="F629" s="2"/>
      <c r="G629" s="2"/>
      <c r="H629" s="3"/>
      <c r="I629" s="3"/>
      <c r="J629" s="1"/>
      <c r="K629" s="1"/>
      <c r="L629" s="1"/>
      <c r="M629" s="1"/>
      <c r="N629" s="1"/>
      <c r="O629" s="1"/>
      <c r="P629" s="1"/>
      <c r="Q629" s="1"/>
      <c r="R629" s="1"/>
      <c r="S629" s="1"/>
      <c r="T629" s="1"/>
      <c r="U629" s="1"/>
      <c r="V629" s="1"/>
      <c r="W629" s="1"/>
      <c r="X629" s="1"/>
      <c r="Y629" s="1"/>
      <c r="Z629" s="1"/>
    </row>
    <row r="630" ht="12.0" customHeight="1">
      <c r="A630" s="1"/>
      <c r="B630" s="1"/>
      <c r="C630" s="2"/>
      <c r="D630" s="3"/>
      <c r="E630" s="4"/>
      <c r="F630" s="2"/>
      <c r="G630" s="2"/>
      <c r="H630" s="3"/>
      <c r="I630" s="3"/>
      <c r="J630" s="1"/>
      <c r="K630" s="1"/>
      <c r="L630" s="1"/>
      <c r="M630" s="1"/>
      <c r="N630" s="1"/>
      <c r="O630" s="1"/>
      <c r="P630" s="1"/>
      <c r="Q630" s="1"/>
      <c r="R630" s="1"/>
      <c r="S630" s="1"/>
      <c r="T630" s="1"/>
      <c r="U630" s="1"/>
      <c r="V630" s="1"/>
      <c r="W630" s="1"/>
      <c r="X630" s="1"/>
      <c r="Y630" s="1"/>
      <c r="Z630" s="1"/>
    </row>
    <row r="631" ht="12.0" customHeight="1">
      <c r="A631" s="1"/>
      <c r="B631" s="1"/>
      <c r="C631" s="2"/>
      <c r="D631" s="3"/>
      <c r="E631" s="4"/>
      <c r="F631" s="2"/>
      <c r="G631" s="2"/>
      <c r="H631" s="3"/>
      <c r="I631" s="3"/>
      <c r="J631" s="1"/>
      <c r="K631" s="1"/>
      <c r="L631" s="1"/>
      <c r="M631" s="1"/>
      <c r="N631" s="1"/>
      <c r="O631" s="1"/>
      <c r="P631" s="1"/>
      <c r="Q631" s="1"/>
      <c r="R631" s="1"/>
      <c r="S631" s="1"/>
      <c r="T631" s="1"/>
      <c r="U631" s="1"/>
      <c r="V631" s="1"/>
      <c r="W631" s="1"/>
      <c r="X631" s="1"/>
      <c r="Y631" s="1"/>
      <c r="Z631" s="1"/>
    </row>
    <row r="632" ht="12.0" customHeight="1">
      <c r="A632" s="1"/>
      <c r="B632" s="1"/>
      <c r="C632" s="2"/>
      <c r="D632" s="3"/>
      <c r="E632" s="4"/>
      <c r="F632" s="2"/>
      <c r="G632" s="2"/>
      <c r="H632" s="3"/>
      <c r="I632" s="3"/>
      <c r="J632" s="1"/>
      <c r="K632" s="1"/>
      <c r="L632" s="1"/>
      <c r="M632" s="1"/>
      <c r="N632" s="1"/>
      <c r="O632" s="1"/>
      <c r="P632" s="1"/>
      <c r="Q632" s="1"/>
      <c r="R632" s="1"/>
      <c r="S632" s="1"/>
      <c r="T632" s="1"/>
      <c r="U632" s="1"/>
      <c r="V632" s="1"/>
      <c r="W632" s="1"/>
      <c r="X632" s="1"/>
      <c r="Y632" s="1"/>
      <c r="Z632" s="1"/>
    </row>
    <row r="633" ht="12.0" customHeight="1">
      <c r="A633" s="1"/>
      <c r="B633" s="1"/>
      <c r="C633" s="2"/>
      <c r="D633" s="3"/>
      <c r="E633" s="4"/>
      <c r="F633" s="2"/>
      <c r="G633" s="2"/>
      <c r="H633" s="3"/>
      <c r="I633" s="3"/>
      <c r="J633" s="1"/>
      <c r="K633" s="1"/>
      <c r="L633" s="1"/>
      <c r="M633" s="1"/>
      <c r="N633" s="1"/>
      <c r="O633" s="1"/>
      <c r="P633" s="1"/>
      <c r="Q633" s="1"/>
      <c r="R633" s="1"/>
      <c r="S633" s="1"/>
      <c r="T633" s="1"/>
      <c r="U633" s="1"/>
      <c r="V633" s="1"/>
      <c r="W633" s="1"/>
      <c r="X633" s="1"/>
      <c r="Y633" s="1"/>
      <c r="Z633" s="1"/>
    </row>
    <row r="634" ht="12.0" customHeight="1">
      <c r="A634" s="1"/>
      <c r="B634" s="1"/>
      <c r="C634" s="2"/>
      <c r="D634" s="3"/>
      <c r="E634" s="4"/>
      <c r="F634" s="2"/>
      <c r="G634" s="2"/>
      <c r="H634" s="3"/>
      <c r="I634" s="3"/>
      <c r="J634" s="1"/>
      <c r="K634" s="1"/>
      <c r="L634" s="1"/>
      <c r="M634" s="1"/>
      <c r="N634" s="1"/>
      <c r="O634" s="1"/>
      <c r="P634" s="1"/>
      <c r="Q634" s="1"/>
      <c r="R634" s="1"/>
      <c r="S634" s="1"/>
      <c r="T634" s="1"/>
      <c r="U634" s="1"/>
      <c r="V634" s="1"/>
      <c r="W634" s="1"/>
      <c r="X634" s="1"/>
      <c r="Y634" s="1"/>
      <c r="Z634" s="1"/>
    </row>
    <row r="635" ht="12.0" customHeight="1">
      <c r="A635" s="1"/>
      <c r="B635" s="1"/>
      <c r="C635" s="2"/>
      <c r="D635" s="3"/>
      <c r="E635" s="4"/>
      <c r="F635" s="2"/>
      <c r="G635" s="2"/>
      <c r="H635" s="3"/>
      <c r="I635" s="3"/>
      <c r="J635" s="1"/>
      <c r="K635" s="1"/>
      <c r="L635" s="1"/>
      <c r="M635" s="1"/>
      <c r="N635" s="1"/>
      <c r="O635" s="1"/>
      <c r="P635" s="1"/>
      <c r="Q635" s="1"/>
      <c r="R635" s="1"/>
      <c r="S635" s="1"/>
      <c r="T635" s="1"/>
      <c r="U635" s="1"/>
      <c r="V635" s="1"/>
      <c r="W635" s="1"/>
      <c r="X635" s="1"/>
      <c r="Y635" s="1"/>
      <c r="Z635" s="1"/>
    </row>
    <row r="636" ht="12.0" customHeight="1">
      <c r="A636" s="1"/>
      <c r="B636" s="1"/>
      <c r="C636" s="2"/>
      <c r="D636" s="3"/>
      <c r="E636" s="4"/>
      <c r="F636" s="2"/>
      <c r="G636" s="2"/>
      <c r="H636" s="3"/>
      <c r="I636" s="3"/>
      <c r="J636" s="1"/>
      <c r="K636" s="1"/>
      <c r="L636" s="1"/>
      <c r="M636" s="1"/>
      <c r="N636" s="1"/>
      <c r="O636" s="1"/>
      <c r="P636" s="1"/>
      <c r="Q636" s="1"/>
      <c r="R636" s="1"/>
      <c r="S636" s="1"/>
      <c r="T636" s="1"/>
      <c r="U636" s="1"/>
      <c r="V636" s="1"/>
      <c r="W636" s="1"/>
      <c r="X636" s="1"/>
      <c r="Y636" s="1"/>
      <c r="Z636" s="1"/>
    </row>
    <row r="637" ht="12.0" customHeight="1">
      <c r="A637" s="1"/>
      <c r="B637" s="1"/>
      <c r="C637" s="2"/>
      <c r="D637" s="3"/>
      <c r="E637" s="4"/>
      <c r="F637" s="2"/>
      <c r="G637" s="2"/>
      <c r="H637" s="3"/>
      <c r="I637" s="3"/>
      <c r="J637" s="1"/>
      <c r="K637" s="1"/>
      <c r="L637" s="1"/>
      <c r="M637" s="1"/>
      <c r="N637" s="1"/>
      <c r="O637" s="1"/>
      <c r="P637" s="1"/>
      <c r="Q637" s="1"/>
      <c r="R637" s="1"/>
      <c r="S637" s="1"/>
      <c r="T637" s="1"/>
      <c r="U637" s="1"/>
      <c r="V637" s="1"/>
      <c r="W637" s="1"/>
      <c r="X637" s="1"/>
      <c r="Y637" s="1"/>
      <c r="Z637" s="1"/>
    </row>
    <row r="638" ht="12.0" customHeight="1">
      <c r="A638" s="1"/>
      <c r="B638" s="1"/>
      <c r="C638" s="2"/>
      <c r="D638" s="3"/>
      <c r="E638" s="4"/>
      <c r="F638" s="2"/>
      <c r="G638" s="2"/>
      <c r="H638" s="3"/>
      <c r="I638" s="3"/>
      <c r="J638" s="1"/>
      <c r="K638" s="1"/>
      <c r="L638" s="1"/>
      <c r="M638" s="1"/>
      <c r="N638" s="1"/>
      <c r="O638" s="1"/>
      <c r="P638" s="1"/>
      <c r="Q638" s="1"/>
      <c r="R638" s="1"/>
      <c r="S638" s="1"/>
      <c r="T638" s="1"/>
      <c r="U638" s="1"/>
      <c r="V638" s="1"/>
      <c r="W638" s="1"/>
      <c r="X638" s="1"/>
      <c r="Y638" s="1"/>
      <c r="Z638" s="1"/>
    </row>
    <row r="639" ht="12.0" customHeight="1">
      <c r="A639" s="1"/>
      <c r="B639" s="1"/>
      <c r="C639" s="2"/>
      <c r="D639" s="3"/>
      <c r="E639" s="4"/>
      <c r="F639" s="2"/>
      <c r="G639" s="2"/>
      <c r="H639" s="3"/>
      <c r="I639" s="3"/>
      <c r="J639" s="1"/>
      <c r="K639" s="1"/>
      <c r="L639" s="1"/>
      <c r="M639" s="1"/>
      <c r="N639" s="1"/>
      <c r="O639" s="1"/>
      <c r="P639" s="1"/>
      <c r="Q639" s="1"/>
      <c r="R639" s="1"/>
      <c r="S639" s="1"/>
      <c r="T639" s="1"/>
      <c r="U639" s="1"/>
      <c r="V639" s="1"/>
      <c r="W639" s="1"/>
      <c r="X639" s="1"/>
      <c r="Y639" s="1"/>
      <c r="Z639" s="1"/>
    </row>
    <row r="640" ht="12.0" customHeight="1">
      <c r="A640" s="1"/>
      <c r="B640" s="1"/>
      <c r="C640" s="2"/>
      <c r="D640" s="3"/>
      <c r="E640" s="4"/>
      <c r="F640" s="2"/>
      <c r="G640" s="2"/>
      <c r="H640" s="3"/>
      <c r="I640" s="3"/>
      <c r="J640" s="1"/>
      <c r="K640" s="1"/>
      <c r="L640" s="1"/>
      <c r="M640" s="1"/>
      <c r="N640" s="1"/>
      <c r="O640" s="1"/>
      <c r="P640" s="1"/>
      <c r="Q640" s="1"/>
      <c r="R640" s="1"/>
      <c r="S640" s="1"/>
      <c r="T640" s="1"/>
      <c r="U640" s="1"/>
      <c r="V640" s="1"/>
      <c r="W640" s="1"/>
      <c r="X640" s="1"/>
      <c r="Y640" s="1"/>
      <c r="Z640" s="1"/>
    </row>
    <row r="641" ht="12.0" customHeight="1">
      <c r="A641" s="1"/>
      <c r="B641" s="1"/>
      <c r="C641" s="2"/>
      <c r="D641" s="3"/>
      <c r="E641" s="4"/>
      <c r="F641" s="2"/>
      <c r="G641" s="2"/>
      <c r="H641" s="3"/>
      <c r="I641" s="3"/>
      <c r="J641" s="1"/>
      <c r="K641" s="1"/>
      <c r="L641" s="1"/>
      <c r="M641" s="1"/>
      <c r="N641" s="1"/>
      <c r="O641" s="1"/>
      <c r="P641" s="1"/>
      <c r="Q641" s="1"/>
      <c r="R641" s="1"/>
      <c r="S641" s="1"/>
      <c r="T641" s="1"/>
      <c r="U641" s="1"/>
      <c r="V641" s="1"/>
      <c r="W641" s="1"/>
      <c r="X641" s="1"/>
      <c r="Y641" s="1"/>
      <c r="Z641" s="1"/>
    </row>
    <row r="642" ht="12.0" customHeight="1">
      <c r="A642" s="1"/>
      <c r="B642" s="1"/>
      <c r="C642" s="2"/>
      <c r="D642" s="3"/>
      <c r="E642" s="4"/>
      <c r="F642" s="2"/>
      <c r="G642" s="2"/>
      <c r="H642" s="3"/>
      <c r="I642" s="3"/>
      <c r="J642" s="1"/>
      <c r="K642" s="1"/>
      <c r="L642" s="1"/>
      <c r="M642" s="1"/>
      <c r="N642" s="1"/>
      <c r="O642" s="1"/>
      <c r="P642" s="1"/>
      <c r="Q642" s="1"/>
      <c r="R642" s="1"/>
      <c r="S642" s="1"/>
      <c r="T642" s="1"/>
      <c r="U642" s="1"/>
      <c r="V642" s="1"/>
      <c r="W642" s="1"/>
      <c r="X642" s="1"/>
      <c r="Y642" s="1"/>
      <c r="Z642" s="1"/>
    </row>
    <row r="643" ht="12.0" customHeight="1">
      <c r="A643" s="1"/>
      <c r="B643" s="1"/>
      <c r="C643" s="2"/>
      <c r="D643" s="3"/>
      <c r="E643" s="4"/>
      <c r="F643" s="2"/>
      <c r="G643" s="2"/>
      <c r="H643" s="3"/>
      <c r="I643" s="3"/>
      <c r="J643" s="1"/>
      <c r="K643" s="1"/>
      <c r="L643" s="1"/>
      <c r="M643" s="1"/>
      <c r="N643" s="1"/>
      <c r="O643" s="1"/>
      <c r="P643" s="1"/>
      <c r="Q643" s="1"/>
      <c r="R643" s="1"/>
      <c r="S643" s="1"/>
      <c r="T643" s="1"/>
      <c r="U643" s="1"/>
      <c r="V643" s="1"/>
      <c r="W643" s="1"/>
      <c r="X643" s="1"/>
      <c r="Y643" s="1"/>
      <c r="Z643" s="1"/>
    </row>
    <row r="644" ht="12.0" customHeight="1">
      <c r="A644" s="1"/>
      <c r="B644" s="1"/>
      <c r="C644" s="2"/>
      <c r="D644" s="3"/>
      <c r="E644" s="4"/>
      <c r="F644" s="2"/>
      <c r="G644" s="2"/>
      <c r="H644" s="3"/>
      <c r="I644" s="3"/>
      <c r="J644" s="1"/>
      <c r="K644" s="1"/>
      <c r="L644" s="1"/>
      <c r="M644" s="1"/>
      <c r="N644" s="1"/>
      <c r="O644" s="1"/>
      <c r="P644" s="1"/>
      <c r="Q644" s="1"/>
      <c r="R644" s="1"/>
      <c r="S644" s="1"/>
      <c r="T644" s="1"/>
      <c r="U644" s="1"/>
      <c r="V644" s="1"/>
      <c r="W644" s="1"/>
      <c r="X644" s="1"/>
      <c r="Y644" s="1"/>
      <c r="Z644" s="1"/>
    </row>
    <row r="645" ht="12.0" customHeight="1">
      <c r="A645" s="1"/>
      <c r="B645" s="1"/>
      <c r="C645" s="2"/>
      <c r="D645" s="3"/>
      <c r="E645" s="4"/>
      <c r="F645" s="2"/>
      <c r="G645" s="2"/>
      <c r="H645" s="3"/>
      <c r="I645" s="3"/>
      <c r="J645" s="1"/>
      <c r="K645" s="1"/>
      <c r="L645" s="1"/>
      <c r="M645" s="1"/>
      <c r="N645" s="1"/>
      <c r="O645" s="1"/>
      <c r="P645" s="1"/>
      <c r="Q645" s="1"/>
      <c r="R645" s="1"/>
      <c r="S645" s="1"/>
      <c r="T645" s="1"/>
      <c r="U645" s="1"/>
      <c r="V645" s="1"/>
      <c r="W645" s="1"/>
      <c r="X645" s="1"/>
      <c r="Y645" s="1"/>
      <c r="Z645" s="1"/>
    </row>
    <row r="646" ht="12.0" customHeight="1">
      <c r="A646" s="1"/>
      <c r="B646" s="1"/>
      <c r="C646" s="2"/>
      <c r="D646" s="3"/>
      <c r="E646" s="4"/>
      <c r="F646" s="2"/>
      <c r="G646" s="2"/>
      <c r="H646" s="3"/>
      <c r="I646" s="3"/>
      <c r="J646" s="1"/>
      <c r="K646" s="1"/>
      <c r="L646" s="1"/>
      <c r="M646" s="1"/>
      <c r="N646" s="1"/>
      <c r="O646" s="1"/>
      <c r="P646" s="1"/>
      <c r="Q646" s="1"/>
      <c r="R646" s="1"/>
      <c r="S646" s="1"/>
      <c r="T646" s="1"/>
      <c r="U646" s="1"/>
      <c r="V646" s="1"/>
      <c r="W646" s="1"/>
      <c r="X646" s="1"/>
      <c r="Y646" s="1"/>
      <c r="Z646" s="1"/>
    </row>
    <row r="647" ht="12.0" customHeight="1">
      <c r="A647" s="1"/>
      <c r="B647" s="1"/>
      <c r="C647" s="2"/>
      <c r="D647" s="3"/>
      <c r="E647" s="4"/>
      <c r="F647" s="2"/>
      <c r="G647" s="2"/>
      <c r="H647" s="3"/>
      <c r="I647" s="3"/>
      <c r="J647" s="1"/>
      <c r="K647" s="1"/>
      <c r="L647" s="1"/>
      <c r="M647" s="1"/>
      <c r="N647" s="1"/>
      <c r="O647" s="1"/>
      <c r="P647" s="1"/>
      <c r="Q647" s="1"/>
      <c r="R647" s="1"/>
      <c r="S647" s="1"/>
      <c r="T647" s="1"/>
      <c r="U647" s="1"/>
      <c r="V647" s="1"/>
      <c r="W647" s="1"/>
      <c r="X647" s="1"/>
      <c r="Y647" s="1"/>
      <c r="Z647" s="1"/>
    </row>
    <row r="648" ht="12.0" customHeight="1">
      <c r="A648" s="1"/>
      <c r="B648" s="1"/>
      <c r="C648" s="2"/>
      <c r="D648" s="3"/>
      <c r="E648" s="4"/>
      <c r="F648" s="2"/>
      <c r="G648" s="2"/>
      <c r="H648" s="3"/>
      <c r="I648" s="3"/>
      <c r="J648" s="1"/>
      <c r="K648" s="1"/>
      <c r="L648" s="1"/>
      <c r="M648" s="1"/>
      <c r="N648" s="1"/>
      <c r="O648" s="1"/>
      <c r="P648" s="1"/>
      <c r="Q648" s="1"/>
      <c r="R648" s="1"/>
      <c r="S648" s="1"/>
      <c r="T648" s="1"/>
      <c r="U648" s="1"/>
      <c r="V648" s="1"/>
      <c r="W648" s="1"/>
      <c r="X648" s="1"/>
      <c r="Y648" s="1"/>
      <c r="Z648" s="1"/>
    </row>
    <row r="649" ht="12.0" customHeight="1">
      <c r="A649" s="1"/>
      <c r="B649" s="1"/>
      <c r="C649" s="2"/>
      <c r="D649" s="3"/>
      <c r="E649" s="4"/>
      <c r="F649" s="2"/>
      <c r="G649" s="2"/>
      <c r="H649" s="3"/>
      <c r="I649" s="3"/>
      <c r="J649" s="1"/>
      <c r="K649" s="1"/>
      <c r="L649" s="1"/>
      <c r="M649" s="1"/>
      <c r="N649" s="1"/>
      <c r="O649" s="1"/>
      <c r="P649" s="1"/>
      <c r="Q649" s="1"/>
      <c r="R649" s="1"/>
      <c r="S649" s="1"/>
      <c r="T649" s="1"/>
      <c r="U649" s="1"/>
      <c r="V649" s="1"/>
      <c r="W649" s="1"/>
      <c r="X649" s="1"/>
      <c r="Y649" s="1"/>
      <c r="Z649" s="1"/>
    </row>
    <row r="650" ht="12.0" customHeight="1">
      <c r="A650" s="1"/>
      <c r="B650" s="1"/>
      <c r="C650" s="2"/>
      <c r="D650" s="3"/>
      <c r="E650" s="4"/>
      <c r="F650" s="2"/>
      <c r="G650" s="2"/>
      <c r="H650" s="3"/>
      <c r="I650" s="3"/>
      <c r="J650" s="1"/>
      <c r="K650" s="1"/>
      <c r="L650" s="1"/>
      <c r="M650" s="1"/>
      <c r="N650" s="1"/>
      <c r="O650" s="1"/>
      <c r="P650" s="1"/>
      <c r="Q650" s="1"/>
      <c r="R650" s="1"/>
      <c r="S650" s="1"/>
      <c r="T650" s="1"/>
      <c r="U650" s="1"/>
      <c r="V650" s="1"/>
      <c r="W650" s="1"/>
      <c r="X650" s="1"/>
      <c r="Y650" s="1"/>
      <c r="Z650" s="1"/>
    </row>
    <row r="651" ht="12.0" customHeight="1">
      <c r="A651" s="1"/>
      <c r="B651" s="1"/>
      <c r="C651" s="2"/>
      <c r="D651" s="3"/>
      <c r="E651" s="4"/>
      <c r="F651" s="2"/>
      <c r="G651" s="2"/>
      <c r="H651" s="3"/>
      <c r="I651" s="3"/>
      <c r="J651" s="1"/>
      <c r="K651" s="1"/>
      <c r="L651" s="1"/>
      <c r="M651" s="1"/>
      <c r="N651" s="1"/>
      <c r="O651" s="1"/>
      <c r="P651" s="1"/>
      <c r="Q651" s="1"/>
      <c r="R651" s="1"/>
      <c r="S651" s="1"/>
      <c r="T651" s="1"/>
      <c r="U651" s="1"/>
      <c r="V651" s="1"/>
      <c r="W651" s="1"/>
      <c r="X651" s="1"/>
      <c r="Y651" s="1"/>
      <c r="Z651" s="1"/>
    </row>
    <row r="652" ht="12.0" customHeight="1">
      <c r="A652" s="1"/>
      <c r="B652" s="1"/>
      <c r="C652" s="2"/>
      <c r="D652" s="3"/>
      <c r="E652" s="4"/>
      <c r="F652" s="2"/>
      <c r="G652" s="2"/>
      <c r="H652" s="3"/>
      <c r="I652" s="3"/>
      <c r="J652" s="1"/>
      <c r="K652" s="1"/>
      <c r="L652" s="1"/>
      <c r="M652" s="1"/>
      <c r="N652" s="1"/>
      <c r="O652" s="1"/>
      <c r="P652" s="1"/>
      <c r="Q652" s="1"/>
      <c r="R652" s="1"/>
      <c r="S652" s="1"/>
      <c r="T652" s="1"/>
      <c r="U652" s="1"/>
      <c r="V652" s="1"/>
      <c r="W652" s="1"/>
      <c r="X652" s="1"/>
      <c r="Y652" s="1"/>
      <c r="Z652" s="1"/>
    </row>
    <row r="653" ht="12.0" customHeight="1">
      <c r="A653" s="1"/>
      <c r="B653" s="1"/>
      <c r="C653" s="2"/>
      <c r="D653" s="3"/>
      <c r="E653" s="4"/>
      <c r="F653" s="2"/>
      <c r="G653" s="2"/>
      <c r="H653" s="3"/>
      <c r="I653" s="3"/>
      <c r="J653" s="1"/>
      <c r="K653" s="1"/>
      <c r="L653" s="1"/>
      <c r="M653" s="1"/>
      <c r="N653" s="1"/>
      <c r="O653" s="1"/>
      <c r="P653" s="1"/>
      <c r="Q653" s="1"/>
      <c r="R653" s="1"/>
      <c r="S653" s="1"/>
      <c r="T653" s="1"/>
      <c r="U653" s="1"/>
      <c r="V653" s="1"/>
      <c r="W653" s="1"/>
      <c r="X653" s="1"/>
      <c r="Y653" s="1"/>
      <c r="Z653" s="1"/>
    </row>
    <row r="654" ht="12.0" customHeight="1">
      <c r="A654" s="1"/>
      <c r="B654" s="1"/>
      <c r="C654" s="2"/>
      <c r="D654" s="3"/>
      <c r="E654" s="4"/>
      <c r="F654" s="2"/>
      <c r="G654" s="2"/>
      <c r="H654" s="3"/>
      <c r="I654" s="3"/>
      <c r="J654" s="1"/>
      <c r="K654" s="1"/>
      <c r="L654" s="1"/>
      <c r="M654" s="1"/>
      <c r="N654" s="1"/>
      <c r="O654" s="1"/>
      <c r="P654" s="1"/>
      <c r="Q654" s="1"/>
      <c r="R654" s="1"/>
      <c r="S654" s="1"/>
      <c r="T654" s="1"/>
      <c r="U654" s="1"/>
      <c r="V654" s="1"/>
      <c r="W654" s="1"/>
      <c r="X654" s="1"/>
      <c r="Y654" s="1"/>
      <c r="Z654" s="1"/>
    </row>
    <row r="655" ht="12.0" customHeight="1">
      <c r="A655" s="1"/>
      <c r="B655" s="1"/>
      <c r="C655" s="2"/>
      <c r="D655" s="3"/>
      <c r="E655" s="4"/>
      <c r="F655" s="2"/>
      <c r="G655" s="2"/>
      <c r="H655" s="3"/>
      <c r="I655" s="3"/>
      <c r="J655" s="1"/>
      <c r="K655" s="1"/>
      <c r="L655" s="1"/>
      <c r="M655" s="1"/>
      <c r="N655" s="1"/>
      <c r="O655" s="1"/>
      <c r="P655" s="1"/>
      <c r="Q655" s="1"/>
      <c r="R655" s="1"/>
      <c r="S655" s="1"/>
      <c r="T655" s="1"/>
      <c r="U655" s="1"/>
      <c r="V655" s="1"/>
      <c r="W655" s="1"/>
      <c r="X655" s="1"/>
      <c r="Y655" s="1"/>
      <c r="Z655" s="1"/>
    </row>
    <row r="656" ht="12.0" customHeight="1">
      <c r="A656" s="1"/>
      <c r="B656" s="1"/>
      <c r="C656" s="2"/>
      <c r="D656" s="3"/>
      <c r="E656" s="4"/>
      <c r="F656" s="2"/>
      <c r="G656" s="2"/>
      <c r="H656" s="3"/>
      <c r="I656" s="3"/>
      <c r="J656" s="1"/>
      <c r="K656" s="1"/>
      <c r="L656" s="1"/>
      <c r="M656" s="1"/>
      <c r="N656" s="1"/>
      <c r="O656" s="1"/>
      <c r="P656" s="1"/>
      <c r="Q656" s="1"/>
      <c r="R656" s="1"/>
      <c r="S656" s="1"/>
      <c r="T656" s="1"/>
      <c r="U656" s="1"/>
      <c r="V656" s="1"/>
      <c r="W656" s="1"/>
      <c r="X656" s="1"/>
      <c r="Y656" s="1"/>
      <c r="Z656" s="1"/>
    </row>
    <row r="657" ht="12.0" customHeight="1">
      <c r="A657" s="1"/>
      <c r="B657" s="1"/>
      <c r="C657" s="2"/>
      <c r="D657" s="3"/>
      <c r="E657" s="4"/>
      <c r="F657" s="2"/>
      <c r="G657" s="2"/>
      <c r="H657" s="3"/>
      <c r="I657" s="3"/>
      <c r="J657" s="1"/>
      <c r="K657" s="1"/>
      <c r="L657" s="1"/>
      <c r="M657" s="1"/>
      <c r="N657" s="1"/>
      <c r="O657" s="1"/>
      <c r="P657" s="1"/>
      <c r="Q657" s="1"/>
      <c r="R657" s="1"/>
      <c r="S657" s="1"/>
      <c r="T657" s="1"/>
      <c r="U657" s="1"/>
      <c r="V657" s="1"/>
      <c r="W657" s="1"/>
      <c r="X657" s="1"/>
      <c r="Y657" s="1"/>
      <c r="Z657" s="1"/>
    </row>
    <row r="658" ht="12.0" customHeight="1">
      <c r="A658" s="1"/>
      <c r="B658" s="1"/>
      <c r="C658" s="2"/>
      <c r="D658" s="3"/>
      <c r="E658" s="4"/>
      <c r="F658" s="2"/>
      <c r="G658" s="2"/>
      <c r="H658" s="3"/>
      <c r="I658" s="3"/>
      <c r="J658" s="1"/>
      <c r="K658" s="1"/>
      <c r="L658" s="1"/>
      <c r="M658" s="1"/>
      <c r="N658" s="1"/>
      <c r="O658" s="1"/>
      <c r="P658" s="1"/>
      <c r="Q658" s="1"/>
      <c r="R658" s="1"/>
      <c r="S658" s="1"/>
      <c r="T658" s="1"/>
      <c r="U658" s="1"/>
      <c r="V658" s="1"/>
      <c r="W658" s="1"/>
      <c r="X658" s="1"/>
      <c r="Y658" s="1"/>
      <c r="Z658" s="1"/>
    </row>
    <row r="659" ht="12.0" customHeight="1">
      <c r="A659" s="1"/>
      <c r="B659" s="1"/>
      <c r="C659" s="2"/>
      <c r="D659" s="3"/>
      <c r="E659" s="4"/>
      <c r="F659" s="2"/>
      <c r="G659" s="2"/>
      <c r="H659" s="3"/>
      <c r="I659" s="3"/>
      <c r="J659" s="1"/>
      <c r="K659" s="1"/>
      <c r="L659" s="1"/>
      <c r="M659" s="1"/>
      <c r="N659" s="1"/>
      <c r="O659" s="1"/>
      <c r="P659" s="1"/>
      <c r="Q659" s="1"/>
      <c r="R659" s="1"/>
      <c r="S659" s="1"/>
      <c r="T659" s="1"/>
      <c r="U659" s="1"/>
      <c r="V659" s="1"/>
      <c r="W659" s="1"/>
      <c r="X659" s="1"/>
      <c r="Y659" s="1"/>
      <c r="Z659" s="1"/>
    </row>
    <row r="660" ht="12.0" customHeight="1">
      <c r="A660" s="1"/>
      <c r="B660" s="1"/>
      <c r="C660" s="2"/>
      <c r="D660" s="3"/>
      <c r="E660" s="4"/>
      <c r="F660" s="2"/>
      <c r="G660" s="2"/>
      <c r="H660" s="3"/>
      <c r="I660" s="3"/>
      <c r="J660" s="1"/>
      <c r="K660" s="1"/>
      <c r="L660" s="1"/>
      <c r="M660" s="1"/>
      <c r="N660" s="1"/>
      <c r="O660" s="1"/>
      <c r="P660" s="1"/>
      <c r="Q660" s="1"/>
      <c r="R660" s="1"/>
      <c r="S660" s="1"/>
      <c r="T660" s="1"/>
      <c r="U660" s="1"/>
      <c r="V660" s="1"/>
      <c r="W660" s="1"/>
      <c r="X660" s="1"/>
      <c r="Y660" s="1"/>
      <c r="Z660" s="1"/>
    </row>
    <row r="661" ht="12.0" customHeight="1">
      <c r="A661" s="1"/>
      <c r="B661" s="1"/>
      <c r="C661" s="2"/>
      <c r="D661" s="3"/>
      <c r="E661" s="4"/>
      <c r="F661" s="2"/>
      <c r="G661" s="2"/>
      <c r="H661" s="3"/>
      <c r="I661" s="3"/>
      <c r="J661" s="1"/>
      <c r="K661" s="1"/>
      <c r="L661" s="1"/>
      <c r="M661" s="1"/>
      <c r="N661" s="1"/>
      <c r="O661" s="1"/>
      <c r="P661" s="1"/>
      <c r="Q661" s="1"/>
      <c r="R661" s="1"/>
      <c r="S661" s="1"/>
      <c r="T661" s="1"/>
      <c r="U661" s="1"/>
      <c r="V661" s="1"/>
      <c r="W661" s="1"/>
      <c r="X661" s="1"/>
      <c r="Y661" s="1"/>
      <c r="Z661" s="1"/>
    </row>
    <row r="662" ht="12.0" customHeight="1">
      <c r="A662" s="1"/>
      <c r="B662" s="1"/>
      <c r="C662" s="2"/>
      <c r="D662" s="3"/>
      <c r="E662" s="4"/>
      <c r="F662" s="2"/>
      <c r="G662" s="2"/>
      <c r="H662" s="3"/>
      <c r="I662" s="3"/>
      <c r="J662" s="1"/>
      <c r="K662" s="1"/>
      <c r="L662" s="1"/>
      <c r="M662" s="1"/>
      <c r="N662" s="1"/>
      <c r="O662" s="1"/>
      <c r="P662" s="1"/>
      <c r="Q662" s="1"/>
      <c r="R662" s="1"/>
      <c r="S662" s="1"/>
      <c r="T662" s="1"/>
      <c r="U662" s="1"/>
      <c r="V662" s="1"/>
      <c r="W662" s="1"/>
      <c r="X662" s="1"/>
      <c r="Y662" s="1"/>
      <c r="Z662" s="1"/>
    </row>
    <row r="663" ht="12.0" customHeight="1">
      <c r="A663" s="1"/>
      <c r="B663" s="1"/>
      <c r="C663" s="2"/>
      <c r="D663" s="3"/>
      <c r="E663" s="4"/>
      <c r="F663" s="2"/>
      <c r="G663" s="2"/>
      <c r="H663" s="3"/>
      <c r="I663" s="3"/>
      <c r="J663" s="1"/>
      <c r="K663" s="1"/>
      <c r="L663" s="1"/>
      <c r="M663" s="1"/>
      <c r="N663" s="1"/>
      <c r="O663" s="1"/>
      <c r="P663" s="1"/>
      <c r="Q663" s="1"/>
      <c r="R663" s="1"/>
      <c r="S663" s="1"/>
      <c r="T663" s="1"/>
      <c r="U663" s="1"/>
      <c r="V663" s="1"/>
      <c r="W663" s="1"/>
      <c r="X663" s="1"/>
      <c r="Y663" s="1"/>
      <c r="Z663" s="1"/>
    </row>
    <row r="664" ht="12.0" customHeight="1">
      <c r="A664" s="1"/>
      <c r="B664" s="1"/>
      <c r="C664" s="2"/>
      <c r="D664" s="3"/>
      <c r="E664" s="4"/>
      <c r="F664" s="2"/>
      <c r="G664" s="2"/>
      <c r="H664" s="3"/>
      <c r="I664" s="3"/>
      <c r="J664" s="1"/>
      <c r="K664" s="1"/>
      <c r="L664" s="1"/>
      <c r="M664" s="1"/>
      <c r="N664" s="1"/>
      <c r="O664" s="1"/>
      <c r="P664" s="1"/>
      <c r="Q664" s="1"/>
      <c r="R664" s="1"/>
      <c r="S664" s="1"/>
      <c r="T664" s="1"/>
      <c r="U664" s="1"/>
      <c r="V664" s="1"/>
      <c r="W664" s="1"/>
      <c r="X664" s="1"/>
      <c r="Y664" s="1"/>
      <c r="Z664" s="1"/>
    </row>
    <row r="665" ht="12.0" customHeight="1">
      <c r="A665" s="1"/>
      <c r="B665" s="1"/>
      <c r="C665" s="2"/>
      <c r="D665" s="3"/>
      <c r="E665" s="4"/>
      <c r="F665" s="2"/>
      <c r="G665" s="2"/>
      <c r="H665" s="3"/>
      <c r="I665" s="3"/>
      <c r="J665" s="1"/>
      <c r="K665" s="1"/>
      <c r="L665" s="1"/>
      <c r="M665" s="1"/>
      <c r="N665" s="1"/>
      <c r="O665" s="1"/>
      <c r="P665" s="1"/>
      <c r="Q665" s="1"/>
      <c r="R665" s="1"/>
      <c r="S665" s="1"/>
      <c r="T665" s="1"/>
      <c r="U665" s="1"/>
      <c r="V665" s="1"/>
      <c r="W665" s="1"/>
      <c r="X665" s="1"/>
      <c r="Y665" s="1"/>
      <c r="Z665" s="1"/>
    </row>
    <row r="666" ht="12.0" customHeight="1">
      <c r="A666" s="1"/>
      <c r="B666" s="1"/>
      <c r="C666" s="2"/>
      <c r="D666" s="3"/>
      <c r="E666" s="4"/>
      <c r="F666" s="2"/>
      <c r="G666" s="2"/>
      <c r="H666" s="3"/>
      <c r="I666" s="3"/>
      <c r="J666" s="1"/>
      <c r="K666" s="1"/>
      <c r="L666" s="1"/>
      <c r="M666" s="1"/>
      <c r="N666" s="1"/>
      <c r="O666" s="1"/>
      <c r="P666" s="1"/>
      <c r="Q666" s="1"/>
      <c r="R666" s="1"/>
      <c r="S666" s="1"/>
      <c r="T666" s="1"/>
      <c r="U666" s="1"/>
      <c r="V666" s="1"/>
      <c r="W666" s="1"/>
      <c r="X666" s="1"/>
      <c r="Y666" s="1"/>
      <c r="Z666" s="1"/>
    </row>
    <row r="667" ht="12.0" customHeight="1">
      <c r="A667" s="1"/>
      <c r="B667" s="1"/>
      <c r="C667" s="2"/>
      <c r="D667" s="3"/>
      <c r="E667" s="4"/>
      <c r="F667" s="2"/>
      <c r="G667" s="2"/>
      <c r="H667" s="3"/>
      <c r="I667" s="3"/>
      <c r="J667" s="1"/>
      <c r="K667" s="1"/>
      <c r="L667" s="1"/>
      <c r="M667" s="1"/>
      <c r="N667" s="1"/>
      <c r="O667" s="1"/>
      <c r="P667" s="1"/>
      <c r="Q667" s="1"/>
      <c r="R667" s="1"/>
      <c r="S667" s="1"/>
      <c r="T667" s="1"/>
      <c r="U667" s="1"/>
      <c r="V667" s="1"/>
      <c r="W667" s="1"/>
      <c r="X667" s="1"/>
      <c r="Y667" s="1"/>
      <c r="Z667" s="1"/>
    </row>
    <row r="668" ht="12.0" customHeight="1">
      <c r="A668" s="1"/>
      <c r="B668" s="1"/>
      <c r="C668" s="2"/>
      <c r="D668" s="3"/>
      <c r="E668" s="4"/>
      <c r="F668" s="2"/>
      <c r="G668" s="2"/>
      <c r="H668" s="3"/>
      <c r="I668" s="3"/>
      <c r="J668" s="1"/>
      <c r="K668" s="1"/>
      <c r="L668" s="1"/>
      <c r="M668" s="1"/>
      <c r="N668" s="1"/>
      <c r="O668" s="1"/>
      <c r="P668" s="1"/>
      <c r="Q668" s="1"/>
      <c r="R668" s="1"/>
      <c r="S668" s="1"/>
      <c r="T668" s="1"/>
      <c r="U668" s="1"/>
      <c r="V668" s="1"/>
      <c r="W668" s="1"/>
      <c r="X668" s="1"/>
      <c r="Y668" s="1"/>
      <c r="Z668" s="1"/>
    </row>
    <row r="669" ht="12.0" customHeight="1">
      <c r="A669" s="1"/>
      <c r="B669" s="1"/>
      <c r="C669" s="2"/>
      <c r="D669" s="3"/>
      <c r="E669" s="4"/>
      <c r="F669" s="2"/>
      <c r="G669" s="2"/>
      <c r="H669" s="3"/>
      <c r="I669" s="3"/>
      <c r="J669" s="1"/>
      <c r="K669" s="1"/>
      <c r="L669" s="1"/>
      <c r="M669" s="1"/>
      <c r="N669" s="1"/>
      <c r="O669" s="1"/>
      <c r="P669" s="1"/>
      <c r="Q669" s="1"/>
      <c r="R669" s="1"/>
      <c r="S669" s="1"/>
      <c r="T669" s="1"/>
      <c r="U669" s="1"/>
      <c r="V669" s="1"/>
      <c r="W669" s="1"/>
      <c r="X669" s="1"/>
      <c r="Y669" s="1"/>
      <c r="Z669" s="1"/>
    </row>
    <row r="670" ht="12.0" customHeight="1">
      <c r="A670" s="1"/>
      <c r="B670" s="1"/>
      <c r="C670" s="2"/>
      <c r="D670" s="3"/>
      <c r="E670" s="4"/>
      <c r="F670" s="2"/>
      <c r="G670" s="2"/>
      <c r="H670" s="3"/>
      <c r="I670" s="3"/>
      <c r="J670" s="1"/>
      <c r="K670" s="1"/>
      <c r="L670" s="1"/>
      <c r="M670" s="1"/>
      <c r="N670" s="1"/>
      <c r="O670" s="1"/>
      <c r="P670" s="1"/>
      <c r="Q670" s="1"/>
      <c r="R670" s="1"/>
      <c r="S670" s="1"/>
      <c r="T670" s="1"/>
      <c r="U670" s="1"/>
      <c r="V670" s="1"/>
      <c r="W670" s="1"/>
      <c r="X670" s="1"/>
      <c r="Y670" s="1"/>
      <c r="Z670" s="1"/>
    </row>
    <row r="671" ht="12.0" customHeight="1">
      <c r="A671" s="1"/>
      <c r="B671" s="1"/>
      <c r="C671" s="2"/>
      <c r="D671" s="3"/>
      <c r="E671" s="4"/>
      <c r="F671" s="2"/>
      <c r="G671" s="2"/>
      <c r="H671" s="3"/>
      <c r="I671" s="3"/>
      <c r="J671" s="1"/>
      <c r="K671" s="1"/>
      <c r="L671" s="1"/>
      <c r="M671" s="1"/>
      <c r="N671" s="1"/>
      <c r="O671" s="1"/>
      <c r="P671" s="1"/>
      <c r="Q671" s="1"/>
      <c r="R671" s="1"/>
      <c r="S671" s="1"/>
      <c r="T671" s="1"/>
      <c r="U671" s="1"/>
      <c r="V671" s="1"/>
      <c r="W671" s="1"/>
      <c r="X671" s="1"/>
      <c r="Y671" s="1"/>
      <c r="Z671" s="1"/>
    </row>
    <row r="672" ht="12.0" customHeight="1">
      <c r="A672" s="1"/>
      <c r="B672" s="1"/>
      <c r="C672" s="2"/>
      <c r="D672" s="3"/>
      <c r="E672" s="4"/>
      <c r="F672" s="2"/>
      <c r="G672" s="2"/>
      <c r="H672" s="3"/>
      <c r="I672" s="3"/>
      <c r="J672" s="1"/>
      <c r="K672" s="1"/>
      <c r="L672" s="1"/>
      <c r="M672" s="1"/>
      <c r="N672" s="1"/>
      <c r="O672" s="1"/>
      <c r="P672" s="1"/>
      <c r="Q672" s="1"/>
      <c r="R672" s="1"/>
      <c r="S672" s="1"/>
      <c r="T672" s="1"/>
      <c r="U672" s="1"/>
      <c r="V672" s="1"/>
      <c r="W672" s="1"/>
      <c r="X672" s="1"/>
      <c r="Y672" s="1"/>
      <c r="Z672" s="1"/>
    </row>
    <row r="673" ht="12.0" customHeight="1">
      <c r="A673" s="1"/>
      <c r="B673" s="1"/>
      <c r="C673" s="2"/>
      <c r="D673" s="3"/>
      <c r="E673" s="4"/>
      <c r="F673" s="2"/>
      <c r="G673" s="2"/>
      <c r="H673" s="3"/>
      <c r="I673" s="3"/>
      <c r="J673" s="1"/>
      <c r="K673" s="1"/>
      <c r="L673" s="1"/>
      <c r="M673" s="1"/>
      <c r="N673" s="1"/>
      <c r="O673" s="1"/>
      <c r="P673" s="1"/>
      <c r="Q673" s="1"/>
      <c r="R673" s="1"/>
      <c r="S673" s="1"/>
      <c r="T673" s="1"/>
      <c r="U673" s="1"/>
      <c r="V673" s="1"/>
      <c r="W673" s="1"/>
      <c r="X673" s="1"/>
      <c r="Y673" s="1"/>
      <c r="Z673" s="1"/>
    </row>
    <row r="674" ht="12.0" customHeight="1">
      <c r="A674" s="1"/>
      <c r="B674" s="1"/>
      <c r="C674" s="2"/>
      <c r="D674" s="3"/>
      <c r="E674" s="4"/>
      <c r="F674" s="2"/>
      <c r="G674" s="2"/>
      <c r="H674" s="3"/>
      <c r="I674" s="3"/>
      <c r="J674" s="1"/>
      <c r="K674" s="1"/>
      <c r="L674" s="1"/>
      <c r="M674" s="1"/>
      <c r="N674" s="1"/>
      <c r="O674" s="1"/>
      <c r="P674" s="1"/>
      <c r="Q674" s="1"/>
      <c r="R674" s="1"/>
      <c r="S674" s="1"/>
      <c r="T674" s="1"/>
      <c r="U674" s="1"/>
      <c r="V674" s="1"/>
      <c r="W674" s="1"/>
      <c r="X674" s="1"/>
      <c r="Y674" s="1"/>
      <c r="Z674" s="1"/>
    </row>
    <row r="675" ht="12.0" customHeight="1">
      <c r="A675" s="1"/>
      <c r="B675" s="1"/>
      <c r="C675" s="2"/>
      <c r="D675" s="3"/>
      <c r="E675" s="4"/>
      <c r="F675" s="2"/>
      <c r="G675" s="2"/>
      <c r="H675" s="3"/>
      <c r="I675" s="3"/>
      <c r="J675" s="1"/>
      <c r="K675" s="1"/>
      <c r="L675" s="1"/>
      <c r="M675" s="1"/>
      <c r="N675" s="1"/>
      <c r="O675" s="1"/>
      <c r="P675" s="1"/>
      <c r="Q675" s="1"/>
      <c r="R675" s="1"/>
      <c r="S675" s="1"/>
      <c r="T675" s="1"/>
      <c r="U675" s="1"/>
      <c r="V675" s="1"/>
      <c r="W675" s="1"/>
      <c r="X675" s="1"/>
      <c r="Y675" s="1"/>
      <c r="Z675" s="1"/>
    </row>
    <row r="676" ht="12.0" customHeight="1">
      <c r="A676" s="1"/>
      <c r="B676" s="1"/>
      <c r="C676" s="2"/>
      <c r="D676" s="3"/>
      <c r="E676" s="4"/>
      <c r="F676" s="2"/>
      <c r="G676" s="2"/>
      <c r="H676" s="3"/>
      <c r="I676" s="3"/>
      <c r="J676" s="1"/>
      <c r="K676" s="1"/>
      <c r="L676" s="1"/>
      <c r="M676" s="1"/>
      <c r="N676" s="1"/>
      <c r="O676" s="1"/>
      <c r="P676" s="1"/>
      <c r="Q676" s="1"/>
      <c r="R676" s="1"/>
      <c r="S676" s="1"/>
      <c r="T676" s="1"/>
      <c r="U676" s="1"/>
      <c r="V676" s="1"/>
      <c r="W676" s="1"/>
      <c r="X676" s="1"/>
      <c r="Y676" s="1"/>
      <c r="Z676" s="1"/>
    </row>
    <row r="677" ht="12.0" customHeight="1">
      <c r="A677" s="1"/>
      <c r="B677" s="1"/>
      <c r="C677" s="2"/>
      <c r="D677" s="3"/>
      <c r="E677" s="4"/>
      <c r="F677" s="2"/>
      <c r="G677" s="2"/>
      <c r="H677" s="3"/>
      <c r="I677" s="3"/>
      <c r="J677" s="1"/>
      <c r="K677" s="1"/>
      <c r="L677" s="1"/>
      <c r="M677" s="1"/>
      <c r="N677" s="1"/>
      <c r="O677" s="1"/>
      <c r="P677" s="1"/>
      <c r="Q677" s="1"/>
      <c r="R677" s="1"/>
      <c r="S677" s="1"/>
      <c r="T677" s="1"/>
      <c r="U677" s="1"/>
      <c r="V677" s="1"/>
      <c r="W677" s="1"/>
      <c r="X677" s="1"/>
      <c r="Y677" s="1"/>
      <c r="Z677" s="1"/>
    </row>
    <row r="678" ht="12.0" customHeight="1">
      <c r="A678" s="1"/>
      <c r="B678" s="1"/>
      <c r="C678" s="2"/>
      <c r="D678" s="3"/>
      <c r="E678" s="4"/>
      <c r="F678" s="2"/>
      <c r="G678" s="2"/>
      <c r="H678" s="3"/>
      <c r="I678" s="3"/>
      <c r="J678" s="1"/>
      <c r="K678" s="1"/>
      <c r="L678" s="1"/>
      <c r="M678" s="1"/>
      <c r="N678" s="1"/>
      <c r="O678" s="1"/>
      <c r="P678" s="1"/>
      <c r="Q678" s="1"/>
      <c r="R678" s="1"/>
      <c r="S678" s="1"/>
      <c r="T678" s="1"/>
      <c r="U678" s="1"/>
      <c r="V678" s="1"/>
      <c r="W678" s="1"/>
      <c r="X678" s="1"/>
      <c r="Y678" s="1"/>
      <c r="Z678" s="1"/>
    </row>
    <row r="679" ht="12.0" customHeight="1">
      <c r="A679" s="1"/>
      <c r="B679" s="1"/>
      <c r="C679" s="2"/>
      <c r="D679" s="3"/>
      <c r="E679" s="4"/>
      <c r="F679" s="2"/>
      <c r="G679" s="2"/>
      <c r="H679" s="3"/>
      <c r="I679" s="3"/>
      <c r="J679" s="1"/>
      <c r="K679" s="1"/>
      <c r="L679" s="1"/>
      <c r="M679" s="1"/>
      <c r="N679" s="1"/>
      <c r="O679" s="1"/>
      <c r="P679" s="1"/>
      <c r="Q679" s="1"/>
      <c r="R679" s="1"/>
      <c r="S679" s="1"/>
      <c r="T679" s="1"/>
      <c r="U679" s="1"/>
      <c r="V679" s="1"/>
      <c r="W679" s="1"/>
      <c r="X679" s="1"/>
      <c r="Y679" s="1"/>
      <c r="Z679" s="1"/>
    </row>
    <row r="680" ht="12.0" customHeight="1">
      <c r="A680" s="1"/>
      <c r="B680" s="1"/>
      <c r="C680" s="2"/>
      <c r="D680" s="3"/>
      <c r="E680" s="4"/>
      <c r="F680" s="2"/>
      <c r="G680" s="2"/>
      <c r="H680" s="3"/>
      <c r="I680" s="3"/>
      <c r="J680" s="1"/>
      <c r="K680" s="1"/>
      <c r="L680" s="1"/>
      <c r="M680" s="1"/>
      <c r="N680" s="1"/>
      <c r="O680" s="1"/>
      <c r="P680" s="1"/>
      <c r="Q680" s="1"/>
      <c r="R680" s="1"/>
      <c r="S680" s="1"/>
      <c r="T680" s="1"/>
      <c r="U680" s="1"/>
      <c r="V680" s="1"/>
      <c r="W680" s="1"/>
      <c r="X680" s="1"/>
      <c r="Y680" s="1"/>
      <c r="Z680" s="1"/>
    </row>
    <row r="681" ht="12.0" customHeight="1">
      <c r="A681" s="1"/>
      <c r="B681" s="1"/>
      <c r="C681" s="2"/>
      <c r="D681" s="3"/>
      <c r="E681" s="4"/>
      <c r="F681" s="2"/>
      <c r="G681" s="2"/>
      <c r="H681" s="3"/>
      <c r="I681" s="3"/>
      <c r="J681" s="1"/>
      <c r="K681" s="1"/>
      <c r="L681" s="1"/>
      <c r="M681" s="1"/>
      <c r="N681" s="1"/>
      <c r="O681" s="1"/>
      <c r="P681" s="1"/>
      <c r="Q681" s="1"/>
      <c r="R681" s="1"/>
      <c r="S681" s="1"/>
      <c r="T681" s="1"/>
      <c r="U681" s="1"/>
      <c r="V681" s="1"/>
      <c r="W681" s="1"/>
      <c r="X681" s="1"/>
      <c r="Y681" s="1"/>
      <c r="Z681" s="1"/>
    </row>
    <row r="682" ht="12.0" customHeight="1">
      <c r="A682" s="1"/>
      <c r="B682" s="1"/>
      <c r="C682" s="2"/>
      <c r="D682" s="3"/>
      <c r="E682" s="4"/>
      <c r="F682" s="2"/>
      <c r="G682" s="2"/>
      <c r="H682" s="3"/>
      <c r="I682" s="3"/>
      <c r="J682" s="1"/>
      <c r="K682" s="1"/>
      <c r="L682" s="1"/>
      <c r="M682" s="1"/>
      <c r="N682" s="1"/>
      <c r="O682" s="1"/>
      <c r="P682" s="1"/>
      <c r="Q682" s="1"/>
      <c r="R682" s="1"/>
      <c r="S682" s="1"/>
      <c r="T682" s="1"/>
      <c r="U682" s="1"/>
      <c r="V682" s="1"/>
      <c r="W682" s="1"/>
      <c r="X682" s="1"/>
      <c r="Y682" s="1"/>
      <c r="Z682" s="1"/>
    </row>
    <row r="683" ht="12.0" customHeight="1">
      <c r="A683" s="1"/>
      <c r="B683" s="1"/>
      <c r="C683" s="2"/>
      <c r="D683" s="3"/>
      <c r="E683" s="4"/>
      <c r="F683" s="2"/>
      <c r="G683" s="2"/>
      <c r="H683" s="3"/>
      <c r="I683" s="3"/>
      <c r="J683" s="1"/>
      <c r="K683" s="1"/>
      <c r="L683" s="1"/>
      <c r="M683" s="1"/>
      <c r="N683" s="1"/>
      <c r="O683" s="1"/>
      <c r="P683" s="1"/>
      <c r="Q683" s="1"/>
      <c r="R683" s="1"/>
      <c r="S683" s="1"/>
      <c r="T683" s="1"/>
      <c r="U683" s="1"/>
      <c r="V683" s="1"/>
      <c r="W683" s="1"/>
      <c r="X683" s="1"/>
      <c r="Y683" s="1"/>
      <c r="Z683" s="1"/>
    </row>
    <row r="684" ht="12.0" customHeight="1">
      <c r="A684" s="1"/>
      <c r="B684" s="1"/>
      <c r="C684" s="2"/>
      <c r="D684" s="3"/>
      <c r="E684" s="4"/>
      <c r="F684" s="2"/>
      <c r="G684" s="2"/>
      <c r="H684" s="3"/>
      <c r="I684" s="3"/>
      <c r="J684" s="1"/>
      <c r="K684" s="1"/>
      <c r="L684" s="1"/>
      <c r="M684" s="1"/>
      <c r="N684" s="1"/>
      <c r="O684" s="1"/>
      <c r="P684" s="1"/>
      <c r="Q684" s="1"/>
      <c r="R684" s="1"/>
      <c r="S684" s="1"/>
      <c r="T684" s="1"/>
      <c r="U684" s="1"/>
      <c r="V684" s="1"/>
      <c r="W684" s="1"/>
      <c r="X684" s="1"/>
      <c r="Y684" s="1"/>
      <c r="Z684" s="1"/>
    </row>
    <row r="685" ht="12.0" customHeight="1">
      <c r="A685" s="1"/>
      <c r="B685" s="1"/>
      <c r="C685" s="2"/>
      <c r="D685" s="3"/>
      <c r="E685" s="4"/>
      <c r="F685" s="2"/>
      <c r="G685" s="2"/>
      <c r="H685" s="3"/>
      <c r="I685" s="3"/>
      <c r="J685" s="1"/>
      <c r="K685" s="1"/>
      <c r="L685" s="1"/>
      <c r="M685" s="1"/>
      <c r="N685" s="1"/>
      <c r="O685" s="1"/>
      <c r="P685" s="1"/>
      <c r="Q685" s="1"/>
      <c r="R685" s="1"/>
      <c r="S685" s="1"/>
      <c r="T685" s="1"/>
      <c r="U685" s="1"/>
      <c r="V685" s="1"/>
      <c r="W685" s="1"/>
      <c r="X685" s="1"/>
      <c r="Y685" s="1"/>
      <c r="Z685" s="1"/>
    </row>
    <row r="686" ht="12.0" customHeight="1">
      <c r="A686" s="1"/>
      <c r="B686" s="1"/>
      <c r="C686" s="2"/>
      <c r="D686" s="3"/>
      <c r="E686" s="4"/>
      <c r="F686" s="2"/>
      <c r="G686" s="2"/>
      <c r="H686" s="3"/>
      <c r="I686" s="3"/>
      <c r="J686" s="1"/>
      <c r="K686" s="1"/>
      <c r="L686" s="1"/>
      <c r="M686" s="1"/>
      <c r="N686" s="1"/>
      <c r="O686" s="1"/>
      <c r="P686" s="1"/>
      <c r="Q686" s="1"/>
      <c r="R686" s="1"/>
      <c r="S686" s="1"/>
      <c r="T686" s="1"/>
      <c r="U686" s="1"/>
      <c r="V686" s="1"/>
      <c r="W686" s="1"/>
      <c r="X686" s="1"/>
      <c r="Y686" s="1"/>
      <c r="Z686" s="1"/>
    </row>
    <row r="687" ht="12.0" customHeight="1">
      <c r="A687" s="1"/>
      <c r="B687" s="1"/>
      <c r="C687" s="2"/>
      <c r="D687" s="3"/>
      <c r="E687" s="4"/>
      <c r="F687" s="2"/>
      <c r="G687" s="2"/>
      <c r="H687" s="3"/>
      <c r="I687" s="3"/>
      <c r="J687" s="1"/>
      <c r="K687" s="1"/>
      <c r="L687" s="1"/>
      <c r="M687" s="1"/>
      <c r="N687" s="1"/>
      <c r="O687" s="1"/>
      <c r="P687" s="1"/>
      <c r="Q687" s="1"/>
      <c r="R687" s="1"/>
      <c r="S687" s="1"/>
      <c r="T687" s="1"/>
      <c r="U687" s="1"/>
      <c r="V687" s="1"/>
      <c r="W687" s="1"/>
      <c r="X687" s="1"/>
      <c r="Y687" s="1"/>
      <c r="Z687" s="1"/>
    </row>
    <row r="688" ht="12.0" customHeight="1">
      <c r="A688" s="1"/>
      <c r="B688" s="1"/>
      <c r="C688" s="2"/>
      <c r="D688" s="3"/>
      <c r="E688" s="4"/>
      <c r="F688" s="2"/>
      <c r="G688" s="2"/>
      <c r="H688" s="3"/>
      <c r="I688" s="3"/>
      <c r="J688" s="1"/>
      <c r="K688" s="1"/>
      <c r="L688" s="1"/>
      <c r="M688" s="1"/>
      <c r="N688" s="1"/>
      <c r="O688" s="1"/>
      <c r="P688" s="1"/>
      <c r="Q688" s="1"/>
      <c r="R688" s="1"/>
      <c r="S688" s="1"/>
      <c r="T688" s="1"/>
      <c r="U688" s="1"/>
      <c r="V688" s="1"/>
      <c r="W688" s="1"/>
      <c r="X688" s="1"/>
      <c r="Y688" s="1"/>
      <c r="Z688" s="1"/>
    </row>
    <row r="689" ht="12.0" customHeight="1">
      <c r="A689" s="1"/>
      <c r="B689" s="1"/>
      <c r="C689" s="2"/>
      <c r="D689" s="3"/>
      <c r="E689" s="4"/>
      <c r="F689" s="2"/>
      <c r="G689" s="2"/>
      <c r="H689" s="3"/>
      <c r="I689" s="3"/>
      <c r="J689" s="1"/>
      <c r="K689" s="1"/>
      <c r="L689" s="1"/>
      <c r="M689" s="1"/>
      <c r="N689" s="1"/>
      <c r="O689" s="1"/>
      <c r="P689" s="1"/>
      <c r="Q689" s="1"/>
      <c r="R689" s="1"/>
      <c r="S689" s="1"/>
      <c r="T689" s="1"/>
      <c r="U689" s="1"/>
      <c r="V689" s="1"/>
      <c r="W689" s="1"/>
      <c r="X689" s="1"/>
      <c r="Y689" s="1"/>
      <c r="Z689" s="1"/>
    </row>
    <row r="690" ht="12.0" customHeight="1">
      <c r="A690" s="1"/>
      <c r="B690" s="1"/>
      <c r="C690" s="2"/>
      <c r="D690" s="3"/>
      <c r="E690" s="4"/>
      <c r="F690" s="2"/>
      <c r="G690" s="2"/>
      <c r="H690" s="3"/>
      <c r="I690" s="3"/>
      <c r="J690" s="1"/>
      <c r="K690" s="1"/>
      <c r="L690" s="1"/>
      <c r="M690" s="1"/>
      <c r="N690" s="1"/>
      <c r="O690" s="1"/>
      <c r="P690" s="1"/>
      <c r="Q690" s="1"/>
      <c r="R690" s="1"/>
      <c r="S690" s="1"/>
      <c r="T690" s="1"/>
      <c r="U690" s="1"/>
      <c r="V690" s="1"/>
      <c r="W690" s="1"/>
      <c r="X690" s="1"/>
      <c r="Y690" s="1"/>
      <c r="Z690" s="1"/>
    </row>
    <row r="691" ht="12.0" customHeight="1">
      <c r="A691" s="1"/>
      <c r="B691" s="1"/>
      <c r="C691" s="2"/>
      <c r="D691" s="3"/>
      <c r="E691" s="4"/>
      <c r="F691" s="2"/>
      <c r="G691" s="2"/>
      <c r="H691" s="3"/>
      <c r="I691" s="3"/>
      <c r="J691" s="1"/>
      <c r="K691" s="1"/>
      <c r="L691" s="1"/>
      <c r="M691" s="1"/>
      <c r="N691" s="1"/>
      <c r="O691" s="1"/>
      <c r="P691" s="1"/>
      <c r="Q691" s="1"/>
      <c r="R691" s="1"/>
      <c r="S691" s="1"/>
      <c r="T691" s="1"/>
      <c r="U691" s="1"/>
      <c r="V691" s="1"/>
      <c r="W691" s="1"/>
      <c r="X691" s="1"/>
      <c r="Y691" s="1"/>
      <c r="Z691" s="1"/>
    </row>
    <row r="692" ht="12.0" customHeight="1">
      <c r="A692" s="1"/>
      <c r="B692" s="1"/>
      <c r="C692" s="2"/>
      <c r="D692" s="3"/>
      <c r="E692" s="4"/>
      <c r="F692" s="2"/>
      <c r="G692" s="2"/>
      <c r="H692" s="3"/>
      <c r="I692" s="3"/>
      <c r="J692" s="1"/>
      <c r="K692" s="1"/>
      <c r="L692" s="1"/>
      <c r="M692" s="1"/>
      <c r="N692" s="1"/>
      <c r="O692" s="1"/>
      <c r="P692" s="1"/>
      <c r="Q692" s="1"/>
      <c r="R692" s="1"/>
      <c r="S692" s="1"/>
      <c r="T692" s="1"/>
      <c r="U692" s="1"/>
      <c r="V692" s="1"/>
      <c r="W692" s="1"/>
      <c r="X692" s="1"/>
      <c r="Y692" s="1"/>
      <c r="Z692" s="1"/>
    </row>
    <row r="693" ht="12.0" customHeight="1">
      <c r="A693" s="1"/>
      <c r="B693" s="1"/>
      <c r="C693" s="2"/>
      <c r="D693" s="3"/>
      <c r="E693" s="4"/>
      <c r="F693" s="2"/>
      <c r="G693" s="2"/>
      <c r="H693" s="3"/>
      <c r="I693" s="3"/>
      <c r="J693" s="1"/>
      <c r="K693" s="1"/>
      <c r="L693" s="1"/>
      <c r="M693" s="1"/>
      <c r="N693" s="1"/>
      <c r="O693" s="1"/>
      <c r="P693" s="1"/>
      <c r="Q693" s="1"/>
      <c r="R693" s="1"/>
      <c r="S693" s="1"/>
      <c r="T693" s="1"/>
      <c r="U693" s="1"/>
      <c r="V693" s="1"/>
      <c r="W693" s="1"/>
      <c r="X693" s="1"/>
      <c r="Y693" s="1"/>
      <c r="Z693" s="1"/>
    </row>
    <row r="694" ht="12.0" customHeight="1">
      <c r="A694" s="1"/>
      <c r="B694" s="1"/>
      <c r="C694" s="2"/>
      <c r="D694" s="3"/>
      <c r="E694" s="4"/>
      <c r="F694" s="2"/>
      <c r="G694" s="2"/>
      <c r="H694" s="3"/>
      <c r="I694" s="3"/>
      <c r="J694" s="1"/>
      <c r="K694" s="1"/>
      <c r="L694" s="1"/>
      <c r="M694" s="1"/>
      <c r="N694" s="1"/>
      <c r="O694" s="1"/>
      <c r="P694" s="1"/>
      <c r="Q694" s="1"/>
      <c r="R694" s="1"/>
      <c r="S694" s="1"/>
      <c r="T694" s="1"/>
      <c r="U694" s="1"/>
      <c r="V694" s="1"/>
      <c r="W694" s="1"/>
      <c r="X694" s="1"/>
      <c r="Y694" s="1"/>
      <c r="Z694" s="1"/>
    </row>
    <row r="695" ht="12.0" customHeight="1">
      <c r="A695" s="1"/>
      <c r="B695" s="1"/>
      <c r="C695" s="2"/>
      <c r="D695" s="3"/>
      <c r="E695" s="4"/>
      <c r="F695" s="2"/>
      <c r="G695" s="2"/>
      <c r="H695" s="3"/>
      <c r="I695" s="3"/>
      <c r="J695" s="1"/>
      <c r="K695" s="1"/>
      <c r="L695" s="1"/>
      <c r="M695" s="1"/>
      <c r="N695" s="1"/>
      <c r="O695" s="1"/>
      <c r="P695" s="1"/>
      <c r="Q695" s="1"/>
      <c r="R695" s="1"/>
      <c r="S695" s="1"/>
      <c r="T695" s="1"/>
      <c r="U695" s="1"/>
      <c r="V695" s="1"/>
      <c r="W695" s="1"/>
      <c r="X695" s="1"/>
      <c r="Y695" s="1"/>
      <c r="Z695" s="1"/>
    </row>
    <row r="696" ht="12.0" customHeight="1">
      <c r="A696" s="1"/>
      <c r="B696" s="1"/>
      <c r="C696" s="2"/>
      <c r="D696" s="3"/>
      <c r="E696" s="4"/>
      <c r="F696" s="2"/>
      <c r="G696" s="2"/>
      <c r="H696" s="3"/>
      <c r="I696" s="3"/>
      <c r="J696" s="1"/>
      <c r="K696" s="1"/>
      <c r="L696" s="1"/>
      <c r="M696" s="1"/>
      <c r="N696" s="1"/>
      <c r="O696" s="1"/>
      <c r="P696" s="1"/>
      <c r="Q696" s="1"/>
      <c r="R696" s="1"/>
      <c r="S696" s="1"/>
      <c r="T696" s="1"/>
      <c r="U696" s="1"/>
      <c r="V696" s="1"/>
      <c r="W696" s="1"/>
      <c r="X696" s="1"/>
      <c r="Y696" s="1"/>
      <c r="Z696" s="1"/>
    </row>
    <row r="697" ht="12.0" customHeight="1">
      <c r="A697" s="1"/>
      <c r="B697" s="1"/>
      <c r="C697" s="2"/>
      <c r="D697" s="3"/>
      <c r="E697" s="4"/>
      <c r="F697" s="2"/>
      <c r="G697" s="2"/>
      <c r="H697" s="3"/>
      <c r="I697" s="3"/>
      <c r="J697" s="1"/>
      <c r="K697" s="1"/>
      <c r="L697" s="1"/>
      <c r="M697" s="1"/>
      <c r="N697" s="1"/>
      <c r="O697" s="1"/>
      <c r="P697" s="1"/>
      <c r="Q697" s="1"/>
      <c r="R697" s="1"/>
      <c r="S697" s="1"/>
      <c r="T697" s="1"/>
      <c r="U697" s="1"/>
      <c r="V697" s="1"/>
      <c r="W697" s="1"/>
      <c r="X697" s="1"/>
      <c r="Y697" s="1"/>
      <c r="Z697" s="1"/>
    </row>
    <row r="698" ht="12.0" customHeight="1">
      <c r="A698" s="1"/>
      <c r="B698" s="1"/>
      <c r="C698" s="2"/>
      <c r="D698" s="3"/>
      <c r="E698" s="4"/>
      <c r="F698" s="2"/>
      <c r="G698" s="2"/>
      <c r="H698" s="3"/>
      <c r="I698" s="3"/>
      <c r="J698" s="1"/>
      <c r="K698" s="1"/>
      <c r="L698" s="1"/>
      <c r="M698" s="1"/>
      <c r="N698" s="1"/>
      <c r="O698" s="1"/>
      <c r="P698" s="1"/>
      <c r="Q698" s="1"/>
      <c r="R698" s="1"/>
      <c r="S698" s="1"/>
      <c r="T698" s="1"/>
      <c r="U698" s="1"/>
      <c r="V698" s="1"/>
      <c r="W698" s="1"/>
      <c r="X698" s="1"/>
      <c r="Y698" s="1"/>
      <c r="Z698" s="1"/>
    </row>
    <row r="699" ht="12.0" customHeight="1">
      <c r="A699" s="1"/>
      <c r="B699" s="1"/>
      <c r="C699" s="2"/>
      <c r="D699" s="3"/>
      <c r="E699" s="4"/>
      <c r="F699" s="2"/>
      <c r="G699" s="2"/>
      <c r="H699" s="3"/>
      <c r="I699" s="3"/>
      <c r="J699" s="1"/>
      <c r="K699" s="1"/>
      <c r="L699" s="1"/>
      <c r="M699" s="1"/>
      <c r="N699" s="1"/>
      <c r="O699" s="1"/>
      <c r="P699" s="1"/>
      <c r="Q699" s="1"/>
      <c r="R699" s="1"/>
      <c r="S699" s="1"/>
      <c r="T699" s="1"/>
      <c r="U699" s="1"/>
      <c r="V699" s="1"/>
      <c r="W699" s="1"/>
      <c r="X699" s="1"/>
      <c r="Y699" s="1"/>
      <c r="Z699" s="1"/>
    </row>
    <row r="700" ht="12.0" customHeight="1">
      <c r="A700" s="1"/>
      <c r="B700" s="1"/>
      <c r="C700" s="2"/>
      <c r="D700" s="3"/>
      <c r="E700" s="4"/>
      <c r="F700" s="2"/>
      <c r="G700" s="2"/>
      <c r="H700" s="3"/>
      <c r="I700" s="3"/>
      <c r="J700" s="1"/>
      <c r="K700" s="1"/>
      <c r="L700" s="1"/>
      <c r="M700" s="1"/>
      <c r="N700" s="1"/>
      <c r="O700" s="1"/>
      <c r="P700" s="1"/>
      <c r="Q700" s="1"/>
      <c r="R700" s="1"/>
      <c r="S700" s="1"/>
      <c r="T700" s="1"/>
      <c r="U700" s="1"/>
      <c r="V700" s="1"/>
      <c r="W700" s="1"/>
      <c r="X700" s="1"/>
      <c r="Y700" s="1"/>
      <c r="Z700" s="1"/>
    </row>
    <row r="701" ht="12.0" customHeight="1">
      <c r="A701" s="1"/>
      <c r="B701" s="1"/>
      <c r="C701" s="2"/>
      <c r="D701" s="3"/>
      <c r="E701" s="4"/>
      <c r="F701" s="2"/>
      <c r="G701" s="2"/>
      <c r="H701" s="3"/>
      <c r="I701" s="3"/>
      <c r="J701" s="1"/>
      <c r="K701" s="1"/>
      <c r="L701" s="1"/>
      <c r="M701" s="1"/>
      <c r="N701" s="1"/>
      <c r="O701" s="1"/>
      <c r="P701" s="1"/>
      <c r="Q701" s="1"/>
      <c r="R701" s="1"/>
      <c r="S701" s="1"/>
      <c r="T701" s="1"/>
      <c r="U701" s="1"/>
      <c r="V701" s="1"/>
      <c r="W701" s="1"/>
      <c r="X701" s="1"/>
      <c r="Y701" s="1"/>
      <c r="Z701" s="1"/>
    </row>
    <row r="702" ht="12.0" customHeight="1">
      <c r="A702" s="1"/>
      <c r="B702" s="1"/>
      <c r="C702" s="2"/>
      <c r="D702" s="3"/>
      <c r="E702" s="4"/>
      <c r="F702" s="2"/>
      <c r="G702" s="2"/>
      <c r="H702" s="3"/>
      <c r="I702" s="3"/>
      <c r="J702" s="1"/>
      <c r="K702" s="1"/>
      <c r="L702" s="1"/>
      <c r="M702" s="1"/>
      <c r="N702" s="1"/>
      <c r="O702" s="1"/>
      <c r="P702" s="1"/>
      <c r="Q702" s="1"/>
      <c r="R702" s="1"/>
      <c r="S702" s="1"/>
      <c r="T702" s="1"/>
      <c r="U702" s="1"/>
      <c r="V702" s="1"/>
      <c r="W702" s="1"/>
      <c r="X702" s="1"/>
      <c r="Y702" s="1"/>
      <c r="Z702" s="1"/>
    </row>
    <row r="703" ht="12.0" customHeight="1">
      <c r="A703" s="1"/>
      <c r="B703" s="1"/>
      <c r="C703" s="2"/>
      <c r="D703" s="3"/>
      <c r="E703" s="4"/>
      <c r="F703" s="2"/>
      <c r="G703" s="2"/>
      <c r="H703" s="3"/>
      <c r="I703" s="3"/>
      <c r="J703" s="1"/>
      <c r="K703" s="1"/>
      <c r="L703" s="1"/>
      <c r="M703" s="1"/>
      <c r="N703" s="1"/>
      <c r="O703" s="1"/>
      <c r="P703" s="1"/>
      <c r="Q703" s="1"/>
      <c r="R703" s="1"/>
      <c r="S703" s="1"/>
      <c r="T703" s="1"/>
      <c r="U703" s="1"/>
      <c r="V703" s="1"/>
      <c r="W703" s="1"/>
      <c r="X703" s="1"/>
      <c r="Y703" s="1"/>
      <c r="Z703" s="1"/>
    </row>
    <row r="704" ht="12.0" customHeight="1">
      <c r="A704" s="1"/>
      <c r="B704" s="1"/>
      <c r="C704" s="2"/>
      <c r="D704" s="3"/>
      <c r="E704" s="4"/>
      <c r="F704" s="2"/>
      <c r="G704" s="2"/>
      <c r="H704" s="3"/>
      <c r="I704" s="3"/>
      <c r="J704" s="1"/>
      <c r="K704" s="1"/>
      <c r="L704" s="1"/>
      <c r="M704" s="1"/>
      <c r="N704" s="1"/>
      <c r="O704" s="1"/>
      <c r="P704" s="1"/>
      <c r="Q704" s="1"/>
      <c r="R704" s="1"/>
      <c r="S704" s="1"/>
      <c r="T704" s="1"/>
      <c r="U704" s="1"/>
      <c r="V704" s="1"/>
      <c r="W704" s="1"/>
      <c r="X704" s="1"/>
      <c r="Y704" s="1"/>
      <c r="Z704" s="1"/>
    </row>
    <row r="705" ht="12.0" customHeight="1">
      <c r="A705" s="1"/>
      <c r="B705" s="1"/>
      <c r="C705" s="2"/>
      <c r="D705" s="3"/>
      <c r="E705" s="4"/>
      <c r="F705" s="2"/>
      <c r="G705" s="2"/>
      <c r="H705" s="3"/>
      <c r="I705" s="3"/>
      <c r="J705" s="1"/>
      <c r="K705" s="1"/>
      <c r="L705" s="1"/>
      <c r="M705" s="1"/>
      <c r="N705" s="1"/>
      <c r="O705" s="1"/>
      <c r="P705" s="1"/>
      <c r="Q705" s="1"/>
      <c r="R705" s="1"/>
      <c r="S705" s="1"/>
      <c r="T705" s="1"/>
      <c r="U705" s="1"/>
      <c r="V705" s="1"/>
      <c r="W705" s="1"/>
      <c r="X705" s="1"/>
      <c r="Y705" s="1"/>
      <c r="Z705" s="1"/>
    </row>
    <row r="706" ht="12.0" customHeight="1">
      <c r="A706" s="1"/>
      <c r="B706" s="1"/>
      <c r="C706" s="2"/>
      <c r="D706" s="3"/>
      <c r="E706" s="4"/>
      <c r="F706" s="2"/>
      <c r="G706" s="2"/>
      <c r="H706" s="3"/>
      <c r="I706" s="3"/>
      <c r="J706" s="1"/>
      <c r="K706" s="1"/>
      <c r="L706" s="1"/>
      <c r="M706" s="1"/>
      <c r="N706" s="1"/>
      <c r="O706" s="1"/>
      <c r="P706" s="1"/>
      <c r="Q706" s="1"/>
      <c r="R706" s="1"/>
      <c r="S706" s="1"/>
      <c r="T706" s="1"/>
      <c r="U706" s="1"/>
      <c r="V706" s="1"/>
      <c r="W706" s="1"/>
      <c r="X706" s="1"/>
      <c r="Y706" s="1"/>
      <c r="Z706" s="1"/>
    </row>
    <row r="707" ht="12.0" customHeight="1">
      <c r="A707" s="1"/>
      <c r="B707" s="1"/>
      <c r="C707" s="2"/>
      <c r="D707" s="3"/>
      <c r="E707" s="4"/>
      <c r="F707" s="2"/>
      <c r="G707" s="2"/>
      <c r="H707" s="3"/>
      <c r="I707" s="3"/>
      <c r="J707" s="1"/>
      <c r="K707" s="1"/>
      <c r="L707" s="1"/>
      <c r="M707" s="1"/>
      <c r="N707" s="1"/>
      <c r="O707" s="1"/>
      <c r="P707" s="1"/>
      <c r="Q707" s="1"/>
      <c r="R707" s="1"/>
      <c r="S707" s="1"/>
      <c r="T707" s="1"/>
      <c r="U707" s="1"/>
      <c r="V707" s="1"/>
      <c r="W707" s="1"/>
      <c r="X707" s="1"/>
      <c r="Y707" s="1"/>
      <c r="Z707" s="1"/>
    </row>
    <row r="708" ht="12.0" customHeight="1">
      <c r="A708" s="1"/>
      <c r="B708" s="1"/>
      <c r="C708" s="2"/>
      <c r="D708" s="3"/>
      <c r="E708" s="4"/>
      <c r="F708" s="2"/>
      <c r="G708" s="2"/>
      <c r="H708" s="3"/>
      <c r="I708" s="3"/>
      <c r="J708" s="1"/>
      <c r="K708" s="1"/>
      <c r="L708" s="1"/>
      <c r="M708" s="1"/>
      <c r="N708" s="1"/>
      <c r="O708" s="1"/>
      <c r="P708" s="1"/>
      <c r="Q708" s="1"/>
      <c r="R708" s="1"/>
      <c r="S708" s="1"/>
      <c r="T708" s="1"/>
      <c r="U708" s="1"/>
      <c r="V708" s="1"/>
      <c r="W708" s="1"/>
      <c r="X708" s="1"/>
      <c r="Y708" s="1"/>
      <c r="Z708" s="1"/>
    </row>
    <row r="709" ht="12.0" customHeight="1">
      <c r="A709" s="1"/>
      <c r="B709" s="1"/>
      <c r="C709" s="2"/>
      <c r="D709" s="3"/>
      <c r="E709" s="4"/>
      <c r="F709" s="2"/>
      <c r="G709" s="2"/>
      <c r="H709" s="3"/>
      <c r="I709" s="3"/>
      <c r="J709" s="1"/>
      <c r="K709" s="1"/>
      <c r="L709" s="1"/>
      <c r="M709" s="1"/>
      <c r="N709" s="1"/>
      <c r="O709" s="1"/>
      <c r="P709" s="1"/>
      <c r="Q709" s="1"/>
      <c r="R709" s="1"/>
      <c r="S709" s="1"/>
      <c r="T709" s="1"/>
      <c r="U709" s="1"/>
      <c r="V709" s="1"/>
      <c r="W709" s="1"/>
      <c r="X709" s="1"/>
      <c r="Y709" s="1"/>
      <c r="Z709" s="1"/>
    </row>
    <row r="710" ht="12.0" customHeight="1">
      <c r="A710" s="1"/>
      <c r="B710" s="1"/>
      <c r="C710" s="2"/>
      <c r="D710" s="3"/>
      <c r="E710" s="4"/>
      <c r="F710" s="2"/>
      <c r="G710" s="2"/>
      <c r="H710" s="3"/>
      <c r="I710" s="3"/>
      <c r="J710" s="1"/>
      <c r="K710" s="1"/>
      <c r="L710" s="1"/>
      <c r="M710" s="1"/>
      <c r="N710" s="1"/>
      <c r="O710" s="1"/>
      <c r="P710" s="1"/>
      <c r="Q710" s="1"/>
      <c r="R710" s="1"/>
      <c r="S710" s="1"/>
      <c r="T710" s="1"/>
      <c r="U710" s="1"/>
      <c r="V710" s="1"/>
      <c r="W710" s="1"/>
      <c r="X710" s="1"/>
      <c r="Y710" s="1"/>
      <c r="Z710" s="1"/>
    </row>
    <row r="711" ht="12.0" customHeight="1">
      <c r="A711" s="1"/>
      <c r="B711" s="1"/>
      <c r="C711" s="2"/>
      <c r="D711" s="3"/>
      <c r="E711" s="4"/>
      <c r="F711" s="2"/>
      <c r="G711" s="2"/>
      <c r="H711" s="3"/>
      <c r="I711" s="3"/>
      <c r="J711" s="1"/>
      <c r="K711" s="1"/>
      <c r="L711" s="1"/>
      <c r="M711" s="1"/>
      <c r="N711" s="1"/>
      <c r="O711" s="1"/>
      <c r="P711" s="1"/>
      <c r="Q711" s="1"/>
      <c r="R711" s="1"/>
      <c r="S711" s="1"/>
      <c r="T711" s="1"/>
      <c r="U711" s="1"/>
      <c r="V711" s="1"/>
      <c r="W711" s="1"/>
      <c r="X711" s="1"/>
      <c r="Y711" s="1"/>
      <c r="Z711" s="1"/>
    </row>
    <row r="712" ht="12.0" customHeight="1">
      <c r="A712" s="1"/>
      <c r="B712" s="1"/>
      <c r="C712" s="2"/>
      <c r="D712" s="3"/>
      <c r="E712" s="4"/>
      <c r="F712" s="2"/>
      <c r="G712" s="2"/>
      <c r="H712" s="3"/>
      <c r="I712" s="3"/>
      <c r="J712" s="1"/>
      <c r="K712" s="1"/>
      <c r="L712" s="1"/>
      <c r="M712" s="1"/>
      <c r="N712" s="1"/>
      <c r="O712" s="1"/>
      <c r="P712" s="1"/>
      <c r="Q712" s="1"/>
      <c r="R712" s="1"/>
      <c r="S712" s="1"/>
      <c r="T712" s="1"/>
      <c r="U712" s="1"/>
      <c r="V712" s="1"/>
      <c r="W712" s="1"/>
      <c r="X712" s="1"/>
      <c r="Y712" s="1"/>
      <c r="Z712" s="1"/>
    </row>
    <row r="713" ht="12.0" customHeight="1">
      <c r="A713" s="1"/>
      <c r="B713" s="1"/>
      <c r="C713" s="2"/>
      <c r="D713" s="3"/>
      <c r="E713" s="4"/>
      <c r="F713" s="2"/>
      <c r="G713" s="2"/>
      <c r="H713" s="3"/>
      <c r="I713" s="3"/>
      <c r="J713" s="1"/>
      <c r="K713" s="1"/>
      <c r="L713" s="1"/>
      <c r="M713" s="1"/>
      <c r="N713" s="1"/>
      <c r="O713" s="1"/>
      <c r="P713" s="1"/>
      <c r="Q713" s="1"/>
      <c r="R713" s="1"/>
      <c r="S713" s="1"/>
      <c r="T713" s="1"/>
      <c r="U713" s="1"/>
      <c r="V713" s="1"/>
      <c r="W713" s="1"/>
      <c r="X713" s="1"/>
      <c r="Y713" s="1"/>
      <c r="Z713" s="1"/>
    </row>
    <row r="714" ht="12.0" customHeight="1">
      <c r="A714" s="1"/>
      <c r="B714" s="1"/>
      <c r="C714" s="2"/>
      <c r="D714" s="3"/>
      <c r="E714" s="4"/>
      <c r="F714" s="2"/>
      <c r="G714" s="2"/>
      <c r="H714" s="3"/>
      <c r="I714" s="3"/>
      <c r="J714" s="1"/>
      <c r="K714" s="1"/>
      <c r="L714" s="1"/>
      <c r="M714" s="1"/>
      <c r="N714" s="1"/>
      <c r="O714" s="1"/>
      <c r="P714" s="1"/>
      <c r="Q714" s="1"/>
      <c r="R714" s="1"/>
      <c r="S714" s="1"/>
      <c r="T714" s="1"/>
      <c r="U714" s="1"/>
      <c r="V714" s="1"/>
      <c r="W714" s="1"/>
      <c r="X714" s="1"/>
      <c r="Y714" s="1"/>
      <c r="Z714" s="1"/>
    </row>
    <row r="715" ht="12.0" customHeight="1">
      <c r="A715" s="1"/>
      <c r="B715" s="1"/>
      <c r="C715" s="2"/>
      <c r="D715" s="3"/>
      <c r="E715" s="4"/>
      <c r="F715" s="2"/>
      <c r="G715" s="2"/>
      <c r="H715" s="3"/>
      <c r="I715" s="3"/>
      <c r="J715" s="1"/>
      <c r="K715" s="1"/>
      <c r="L715" s="1"/>
      <c r="M715" s="1"/>
      <c r="N715" s="1"/>
      <c r="O715" s="1"/>
      <c r="P715" s="1"/>
      <c r="Q715" s="1"/>
      <c r="R715" s="1"/>
      <c r="S715" s="1"/>
      <c r="T715" s="1"/>
      <c r="U715" s="1"/>
      <c r="V715" s="1"/>
      <c r="W715" s="1"/>
      <c r="X715" s="1"/>
      <c r="Y715" s="1"/>
      <c r="Z715" s="1"/>
    </row>
    <row r="716" ht="12.0" customHeight="1">
      <c r="A716" s="1"/>
      <c r="B716" s="1"/>
      <c r="C716" s="2"/>
      <c r="D716" s="3"/>
      <c r="E716" s="4"/>
      <c r="F716" s="2"/>
      <c r="G716" s="2"/>
      <c r="H716" s="3"/>
      <c r="I716" s="3"/>
      <c r="J716" s="1"/>
      <c r="K716" s="1"/>
      <c r="L716" s="1"/>
      <c r="M716" s="1"/>
      <c r="N716" s="1"/>
      <c r="O716" s="1"/>
      <c r="P716" s="1"/>
      <c r="Q716" s="1"/>
      <c r="R716" s="1"/>
      <c r="S716" s="1"/>
      <c r="T716" s="1"/>
      <c r="U716" s="1"/>
      <c r="V716" s="1"/>
      <c r="W716" s="1"/>
      <c r="X716" s="1"/>
      <c r="Y716" s="1"/>
      <c r="Z716" s="1"/>
    </row>
    <row r="717" ht="12.0" customHeight="1">
      <c r="A717" s="1"/>
      <c r="B717" s="1"/>
      <c r="C717" s="2"/>
      <c r="D717" s="3"/>
      <c r="E717" s="4"/>
      <c r="F717" s="2"/>
      <c r="G717" s="2"/>
      <c r="H717" s="3"/>
      <c r="I717" s="3"/>
      <c r="J717" s="1"/>
      <c r="K717" s="1"/>
      <c r="L717" s="1"/>
      <c r="M717" s="1"/>
      <c r="N717" s="1"/>
      <c r="O717" s="1"/>
      <c r="P717" s="1"/>
      <c r="Q717" s="1"/>
      <c r="R717" s="1"/>
      <c r="S717" s="1"/>
      <c r="T717" s="1"/>
      <c r="U717" s="1"/>
      <c r="V717" s="1"/>
      <c r="W717" s="1"/>
      <c r="X717" s="1"/>
      <c r="Y717" s="1"/>
      <c r="Z717" s="1"/>
    </row>
    <row r="718" ht="12.0" customHeight="1">
      <c r="A718" s="1"/>
      <c r="B718" s="1"/>
      <c r="C718" s="2"/>
      <c r="D718" s="3"/>
      <c r="E718" s="4"/>
      <c r="F718" s="2"/>
      <c r="G718" s="2"/>
      <c r="H718" s="3"/>
      <c r="I718" s="3"/>
      <c r="J718" s="1"/>
      <c r="K718" s="1"/>
      <c r="L718" s="1"/>
      <c r="M718" s="1"/>
      <c r="N718" s="1"/>
      <c r="O718" s="1"/>
      <c r="P718" s="1"/>
      <c r="Q718" s="1"/>
      <c r="R718" s="1"/>
      <c r="S718" s="1"/>
      <c r="T718" s="1"/>
      <c r="U718" s="1"/>
      <c r="V718" s="1"/>
      <c r="W718" s="1"/>
      <c r="X718" s="1"/>
      <c r="Y718" s="1"/>
      <c r="Z718" s="1"/>
    </row>
    <row r="719" ht="12.0" customHeight="1">
      <c r="A719" s="1"/>
      <c r="B719" s="1"/>
      <c r="C719" s="2"/>
      <c r="D719" s="3"/>
      <c r="E719" s="4"/>
      <c r="F719" s="2"/>
      <c r="G719" s="2"/>
      <c r="H719" s="3"/>
      <c r="I719" s="3"/>
      <c r="J719" s="1"/>
      <c r="K719" s="1"/>
      <c r="L719" s="1"/>
      <c r="M719" s="1"/>
      <c r="N719" s="1"/>
      <c r="O719" s="1"/>
      <c r="P719" s="1"/>
      <c r="Q719" s="1"/>
      <c r="R719" s="1"/>
      <c r="S719" s="1"/>
      <c r="T719" s="1"/>
      <c r="U719" s="1"/>
      <c r="V719" s="1"/>
      <c r="W719" s="1"/>
      <c r="X719" s="1"/>
      <c r="Y719" s="1"/>
      <c r="Z719" s="1"/>
    </row>
    <row r="720" ht="12.0" customHeight="1">
      <c r="A720" s="1"/>
      <c r="B720" s="1"/>
      <c r="C720" s="2"/>
      <c r="D720" s="3"/>
      <c r="E720" s="4"/>
      <c r="F720" s="2"/>
      <c r="G720" s="2"/>
      <c r="H720" s="3"/>
      <c r="I720" s="3"/>
      <c r="J720" s="1"/>
      <c r="K720" s="1"/>
      <c r="L720" s="1"/>
      <c r="M720" s="1"/>
      <c r="N720" s="1"/>
      <c r="O720" s="1"/>
      <c r="P720" s="1"/>
      <c r="Q720" s="1"/>
      <c r="R720" s="1"/>
      <c r="S720" s="1"/>
      <c r="T720" s="1"/>
      <c r="U720" s="1"/>
      <c r="V720" s="1"/>
      <c r="W720" s="1"/>
      <c r="X720" s="1"/>
      <c r="Y720" s="1"/>
      <c r="Z720" s="1"/>
    </row>
    <row r="721" ht="12.0" customHeight="1">
      <c r="A721" s="1"/>
      <c r="B721" s="1"/>
      <c r="C721" s="2"/>
      <c r="D721" s="3"/>
      <c r="E721" s="4"/>
      <c r="F721" s="2"/>
      <c r="G721" s="2"/>
      <c r="H721" s="3"/>
      <c r="I721" s="3"/>
      <c r="J721" s="1"/>
      <c r="K721" s="1"/>
      <c r="L721" s="1"/>
      <c r="M721" s="1"/>
      <c r="N721" s="1"/>
      <c r="O721" s="1"/>
      <c r="P721" s="1"/>
      <c r="Q721" s="1"/>
      <c r="R721" s="1"/>
      <c r="S721" s="1"/>
      <c r="T721" s="1"/>
      <c r="U721" s="1"/>
      <c r="V721" s="1"/>
      <c r="W721" s="1"/>
      <c r="X721" s="1"/>
      <c r="Y721" s="1"/>
      <c r="Z721" s="1"/>
    </row>
    <row r="722" ht="12.0" customHeight="1">
      <c r="A722" s="1"/>
      <c r="B722" s="1"/>
      <c r="C722" s="2"/>
      <c r="D722" s="3"/>
      <c r="E722" s="4"/>
      <c r="F722" s="2"/>
      <c r="G722" s="2"/>
      <c r="H722" s="3"/>
      <c r="I722" s="3"/>
      <c r="J722" s="1"/>
      <c r="K722" s="1"/>
      <c r="L722" s="1"/>
      <c r="M722" s="1"/>
      <c r="N722" s="1"/>
      <c r="O722" s="1"/>
      <c r="P722" s="1"/>
      <c r="Q722" s="1"/>
      <c r="R722" s="1"/>
      <c r="S722" s="1"/>
      <c r="T722" s="1"/>
      <c r="U722" s="1"/>
      <c r="V722" s="1"/>
      <c r="W722" s="1"/>
      <c r="X722" s="1"/>
      <c r="Y722" s="1"/>
      <c r="Z722" s="1"/>
    </row>
    <row r="723" ht="12.0" customHeight="1">
      <c r="A723" s="1"/>
      <c r="B723" s="1"/>
      <c r="C723" s="2"/>
      <c r="D723" s="3"/>
      <c r="E723" s="4"/>
      <c r="F723" s="2"/>
      <c r="G723" s="2"/>
      <c r="H723" s="3"/>
      <c r="I723" s="3"/>
      <c r="J723" s="1"/>
      <c r="K723" s="1"/>
      <c r="L723" s="1"/>
      <c r="M723" s="1"/>
      <c r="N723" s="1"/>
      <c r="O723" s="1"/>
      <c r="P723" s="1"/>
      <c r="Q723" s="1"/>
      <c r="R723" s="1"/>
      <c r="S723" s="1"/>
      <c r="T723" s="1"/>
      <c r="U723" s="1"/>
      <c r="V723" s="1"/>
      <c r="W723" s="1"/>
      <c r="X723" s="1"/>
      <c r="Y723" s="1"/>
      <c r="Z723" s="1"/>
    </row>
    <row r="724" ht="12.0" customHeight="1">
      <c r="A724" s="1"/>
      <c r="B724" s="1"/>
      <c r="C724" s="2"/>
      <c r="D724" s="3"/>
      <c r="E724" s="4"/>
      <c r="F724" s="2"/>
      <c r="G724" s="2"/>
      <c r="H724" s="3"/>
      <c r="I724" s="3"/>
      <c r="J724" s="1"/>
      <c r="K724" s="1"/>
      <c r="L724" s="1"/>
      <c r="M724" s="1"/>
      <c r="N724" s="1"/>
      <c r="O724" s="1"/>
      <c r="P724" s="1"/>
      <c r="Q724" s="1"/>
      <c r="R724" s="1"/>
      <c r="S724" s="1"/>
      <c r="T724" s="1"/>
      <c r="U724" s="1"/>
      <c r="V724" s="1"/>
      <c r="W724" s="1"/>
      <c r="X724" s="1"/>
      <c r="Y724" s="1"/>
      <c r="Z724" s="1"/>
    </row>
    <row r="725" ht="12.0" customHeight="1">
      <c r="A725" s="1"/>
      <c r="B725" s="1"/>
      <c r="C725" s="2"/>
      <c r="D725" s="3"/>
      <c r="E725" s="4"/>
      <c r="F725" s="2"/>
      <c r="G725" s="2"/>
      <c r="H725" s="3"/>
      <c r="I725" s="3"/>
      <c r="J725" s="1"/>
      <c r="K725" s="1"/>
      <c r="L725" s="1"/>
      <c r="M725" s="1"/>
      <c r="N725" s="1"/>
      <c r="O725" s="1"/>
      <c r="P725" s="1"/>
      <c r="Q725" s="1"/>
      <c r="R725" s="1"/>
      <c r="S725" s="1"/>
      <c r="T725" s="1"/>
      <c r="U725" s="1"/>
      <c r="V725" s="1"/>
      <c r="W725" s="1"/>
      <c r="X725" s="1"/>
      <c r="Y725" s="1"/>
      <c r="Z725" s="1"/>
    </row>
    <row r="726" ht="12.0" customHeight="1">
      <c r="A726" s="1"/>
      <c r="B726" s="1"/>
      <c r="C726" s="2"/>
      <c r="D726" s="3"/>
      <c r="E726" s="4"/>
      <c r="F726" s="2"/>
      <c r="G726" s="2"/>
      <c r="H726" s="3"/>
      <c r="I726" s="3"/>
      <c r="J726" s="1"/>
      <c r="K726" s="1"/>
      <c r="L726" s="1"/>
      <c r="M726" s="1"/>
      <c r="N726" s="1"/>
      <c r="O726" s="1"/>
      <c r="P726" s="1"/>
      <c r="Q726" s="1"/>
      <c r="R726" s="1"/>
      <c r="S726" s="1"/>
      <c r="T726" s="1"/>
      <c r="U726" s="1"/>
      <c r="V726" s="1"/>
      <c r="W726" s="1"/>
      <c r="X726" s="1"/>
      <c r="Y726" s="1"/>
      <c r="Z726" s="1"/>
    </row>
    <row r="727" ht="12.0" customHeight="1">
      <c r="A727" s="1"/>
      <c r="B727" s="1"/>
      <c r="C727" s="2"/>
      <c r="D727" s="3"/>
      <c r="E727" s="4"/>
      <c r="F727" s="2"/>
      <c r="G727" s="2"/>
      <c r="H727" s="3"/>
      <c r="I727" s="3"/>
      <c r="J727" s="1"/>
      <c r="K727" s="1"/>
      <c r="L727" s="1"/>
      <c r="M727" s="1"/>
      <c r="N727" s="1"/>
      <c r="O727" s="1"/>
      <c r="P727" s="1"/>
      <c r="Q727" s="1"/>
      <c r="R727" s="1"/>
      <c r="S727" s="1"/>
      <c r="T727" s="1"/>
      <c r="U727" s="1"/>
      <c r="V727" s="1"/>
      <c r="W727" s="1"/>
      <c r="X727" s="1"/>
      <c r="Y727" s="1"/>
      <c r="Z727" s="1"/>
    </row>
    <row r="728" ht="12.0" customHeight="1">
      <c r="A728" s="1"/>
      <c r="B728" s="1"/>
      <c r="C728" s="2"/>
      <c r="D728" s="3"/>
      <c r="E728" s="4"/>
      <c r="F728" s="2"/>
      <c r="G728" s="2"/>
      <c r="H728" s="3"/>
      <c r="I728" s="3"/>
      <c r="J728" s="1"/>
      <c r="K728" s="1"/>
      <c r="L728" s="1"/>
      <c r="M728" s="1"/>
      <c r="N728" s="1"/>
      <c r="O728" s="1"/>
      <c r="P728" s="1"/>
      <c r="Q728" s="1"/>
      <c r="R728" s="1"/>
      <c r="S728" s="1"/>
      <c r="T728" s="1"/>
      <c r="U728" s="1"/>
      <c r="V728" s="1"/>
      <c r="W728" s="1"/>
      <c r="X728" s="1"/>
      <c r="Y728" s="1"/>
      <c r="Z728" s="1"/>
    </row>
    <row r="729" ht="12.0" customHeight="1">
      <c r="A729" s="1"/>
      <c r="B729" s="1"/>
      <c r="C729" s="2"/>
      <c r="D729" s="3"/>
      <c r="E729" s="4"/>
      <c r="F729" s="2"/>
      <c r="G729" s="2"/>
      <c r="H729" s="3"/>
      <c r="I729" s="3"/>
      <c r="J729" s="1"/>
      <c r="K729" s="1"/>
      <c r="L729" s="1"/>
      <c r="M729" s="1"/>
      <c r="N729" s="1"/>
      <c r="O729" s="1"/>
      <c r="P729" s="1"/>
      <c r="Q729" s="1"/>
      <c r="R729" s="1"/>
      <c r="S729" s="1"/>
      <c r="T729" s="1"/>
      <c r="U729" s="1"/>
      <c r="V729" s="1"/>
      <c r="W729" s="1"/>
      <c r="X729" s="1"/>
      <c r="Y729" s="1"/>
      <c r="Z729" s="1"/>
    </row>
    <row r="730" ht="12.0" customHeight="1">
      <c r="A730" s="1"/>
      <c r="B730" s="1"/>
      <c r="C730" s="2"/>
      <c r="D730" s="3"/>
      <c r="E730" s="4"/>
      <c r="F730" s="2"/>
      <c r="G730" s="2"/>
      <c r="H730" s="3"/>
      <c r="I730" s="3"/>
      <c r="J730" s="1"/>
      <c r="K730" s="1"/>
      <c r="L730" s="1"/>
      <c r="M730" s="1"/>
      <c r="N730" s="1"/>
      <c r="O730" s="1"/>
      <c r="P730" s="1"/>
      <c r="Q730" s="1"/>
      <c r="R730" s="1"/>
      <c r="S730" s="1"/>
      <c r="T730" s="1"/>
      <c r="U730" s="1"/>
      <c r="V730" s="1"/>
      <c r="W730" s="1"/>
      <c r="X730" s="1"/>
      <c r="Y730" s="1"/>
      <c r="Z730" s="1"/>
    </row>
    <row r="731" ht="12.0" customHeight="1">
      <c r="A731" s="1"/>
      <c r="B731" s="1"/>
      <c r="C731" s="2"/>
      <c r="D731" s="3"/>
      <c r="E731" s="4"/>
      <c r="F731" s="2"/>
      <c r="G731" s="2"/>
      <c r="H731" s="3"/>
      <c r="I731" s="3"/>
      <c r="J731" s="1"/>
      <c r="K731" s="1"/>
      <c r="L731" s="1"/>
      <c r="M731" s="1"/>
      <c r="N731" s="1"/>
      <c r="O731" s="1"/>
      <c r="P731" s="1"/>
      <c r="Q731" s="1"/>
      <c r="R731" s="1"/>
      <c r="S731" s="1"/>
      <c r="T731" s="1"/>
      <c r="U731" s="1"/>
      <c r="V731" s="1"/>
      <c r="W731" s="1"/>
      <c r="X731" s="1"/>
      <c r="Y731" s="1"/>
      <c r="Z731" s="1"/>
    </row>
    <row r="732" ht="12.0" customHeight="1">
      <c r="A732" s="1"/>
      <c r="B732" s="1"/>
      <c r="C732" s="2"/>
      <c r="D732" s="3"/>
      <c r="E732" s="4"/>
      <c r="F732" s="2"/>
      <c r="G732" s="2"/>
      <c r="H732" s="3"/>
      <c r="I732" s="3"/>
      <c r="J732" s="1"/>
      <c r="K732" s="1"/>
      <c r="L732" s="1"/>
      <c r="M732" s="1"/>
      <c r="N732" s="1"/>
      <c r="O732" s="1"/>
      <c r="P732" s="1"/>
      <c r="Q732" s="1"/>
      <c r="R732" s="1"/>
      <c r="S732" s="1"/>
      <c r="T732" s="1"/>
      <c r="U732" s="1"/>
      <c r="V732" s="1"/>
      <c r="W732" s="1"/>
      <c r="X732" s="1"/>
      <c r="Y732" s="1"/>
      <c r="Z732" s="1"/>
    </row>
    <row r="733" ht="12.0" customHeight="1">
      <c r="A733" s="1"/>
      <c r="B733" s="1"/>
      <c r="C733" s="2"/>
      <c r="D733" s="3"/>
      <c r="E733" s="4"/>
      <c r="F733" s="2"/>
      <c r="G733" s="2"/>
      <c r="H733" s="3"/>
      <c r="I733" s="3"/>
      <c r="J733" s="1"/>
      <c r="K733" s="1"/>
      <c r="L733" s="1"/>
      <c r="M733" s="1"/>
      <c r="N733" s="1"/>
      <c r="O733" s="1"/>
      <c r="P733" s="1"/>
      <c r="Q733" s="1"/>
      <c r="R733" s="1"/>
      <c r="S733" s="1"/>
      <c r="T733" s="1"/>
      <c r="U733" s="1"/>
      <c r="V733" s="1"/>
      <c r="W733" s="1"/>
      <c r="X733" s="1"/>
      <c r="Y733" s="1"/>
      <c r="Z733" s="1"/>
    </row>
    <row r="734" ht="12.0" customHeight="1">
      <c r="A734" s="1"/>
      <c r="B734" s="1"/>
      <c r="C734" s="2"/>
      <c r="D734" s="3"/>
      <c r="E734" s="4"/>
      <c r="F734" s="2"/>
      <c r="G734" s="2"/>
      <c r="H734" s="3"/>
      <c r="I734" s="3"/>
      <c r="J734" s="1"/>
      <c r="K734" s="1"/>
      <c r="L734" s="1"/>
      <c r="M734" s="1"/>
      <c r="N734" s="1"/>
      <c r="O734" s="1"/>
      <c r="P734" s="1"/>
      <c r="Q734" s="1"/>
      <c r="R734" s="1"/>
      <c r="S734" s="1"/>
      <c r="T734" s="1"/>
      <c r="U734" s="1"/>
      <c r="V734" s="1"/>
      <c r="W734" s="1"/>
      <c r="X734" s="1"/>
      <c r="Y734" s="1"/>
      <c r="Z734" s="1"/>
    </row>
    <row r="735" ht="12.0" customHeight="1">
      <c r="A735" s="1"/>
      <c r="B735" s="1"/>
      <c r="C735" s="2"/>
      <c r="D735" s="3"/>
      <c r="E735" s="4"/>
      <c r="F735" s="2"/>
      <c r="G735" s="2"/>
      <c r="H735" s="3"/>
      <c r="I735" s="3"/>
      <c r="J735" s="1"/>
      <c r="K735" s="1"/>
      <c r="L735" s="1"/>
      <c r="M735" s="1"/>
      <c r="N735" s="1"/>
      <c r="O735" s="1"/>
      <c r="P735" s="1"/>
      <c r="Q735" s="1"/>
      <c r="R735" s="1"/>
      <c r="S735" s="1"/>
      <c r="T735" s="1"/>
      <c r="U735" s="1"/>
      <c r="V735" s="1"/>
      <c r="W735" s="1"/>
      <c r="X735" s="1"/>
      <c r="Y735" s="1"/>
      <c r="Z735" s="1"/>
    </row>
    <row r="736" ht="12.0" customHeight="1">
      <c r="A736" s="1"/>
      <c r="B736" s="1"/>
      <c r="C736" s="2"/>
      <c r="D736" s="3"/>
      <c r="E736" s="4"/>
      <c r="F736" s="2"/>
      <c r="G736" s="2"/>
      <c r="H736" s="3"/>
      <c r="I736" s="3"/>
      <c r="J736" s="1"/>
      <c r="K736" s="1"/>
      <c r="L736" s="1"/>
      <c r="M736" s="1"/>
      <c r="N736" s="1"/>
      <c r="O736" s="1"/>
      <c r="P736" s="1"/>
      <c r="Q736" s="1"/>
      <c r="R736" s="1"/>
      <c r="S736" s="1"/>
      <c r="T736" s="1"/>
      <c r="U736" s="1"/>
      <c r="V736" s="1"/>
      <c r="W736" s="1"/>
      <c r="X736" s="1"/>
      <c r="Y736" s="1"/>
      <c r="Z736" s="1"/>
    </row>
    <row r="737" ht="12.0" customHeight="1">
      <c r="A737" s="1"/>
      <c r="B737" s="1"/>
      <c r="C737" s="2"/>
      <c r="D737" s="3"/>
      <c r="E737" s="4"/>
      <c r="F737" s="2"/>
      <c r="G737" s="2"/>
      <c r="H737" s="3"/>
      <c r="I737" s="3"/>
      <c r="J737" s="1"/>
      <c r="K737" s="1"/>
      <c r="L737" s="1"/>
      <c r="M737" s="1"/>
      <c r="N737" s="1"/>
      <c r="O737" s="1"/>
      <c r="P737" s="1"/>
      <c r="Q737" s="1"/>
      <c r="R737" s="1"/>
      <c r="S737" s="1"/>
      <c r="T737" s="1"/>
      <c r="U737" s="1"/>
      <c r="V737" s="1"/>
      <c r="W737" s="1"/>
      <c r="X737" s="1"/>
      <c r="Y737" s="1"/>
      <c r="Z737" s="1"/>
    </row>
    <row r="738" ht="12.0" customHeight="1">
      <c r="A738" s="1"/>
      <c r="B738" s="1"/>
      <c r="C738" s="2"/>
      <c r="D738" s="3"/>
      <c r="E738" s="4"/>
      <c r="F738" s="2"/>
      <c r="G738" s="2"/>
      <c r="H738" s="3"/>
      <c r="I738" s="3"/>
      <c r="J738" s="1"/>
      <c r="K738" s="1"/>
      <c r="L738" s="1"/>
      <c r="M738" s="1"/>
      <c r="N738" s="1"/>
      <c r="O738" s="1"/>
      <c r="P738" s="1"/>
      <c r="Q738" s="1"/>
      <c r="R738" s="1"/>
      <c r="S738" s="1"/>
      <c r="T738" s="1"/>
      <c r="U738" s="1"/>
      <c r="V738" s="1"/>
      <c r="W738" s="1"/>
      <c r="X738" s="1"/>
      <c r="Y738" s="1"/>
      <c r="Z738" s="1"/>
    </row>
    <row r="739" ht="12.0" customHeight="1">
      <c r="A739" s="1"/>
      <c r="B739" s="1"/>
      <c r="C739" s="2"/>
      <c r="D739" s="3"/>
      <c r="E739" s="4"/>
      <c r="F739" s="2"/>
      <c r="G739" s="2"/>
      <c r="H739" s="3"/>
      <c r="I739" s="3"/>
      <c r="J739" s="1"/>
      <c r="K739" s="1"/>
      <c r="L739" s="1"/>
      <c r="M739" s="1"/>
      <c r="N739" s="1"/>
      <c r="O739" s="1"/>
      <c r="P739" s="1"/>
      <c r="Q739" s="1"/>
      <c r="R739" s="1"/>
      <c r="S739" s="1"/>
      <c r="T739" s="1"/>
      <c r="U739" s="1"/>
      <c r="V739" s="1"/>
      <c r="W739" s="1"/>
      <c r="X739" s="1"/>
      <c r="Y739" s="1"/>
      <c r="Z739" s="1"/>
    </row>
    <row r="740" ht="12.0" customHeight="1">
      <c r="A740" s="1"/>
      <c r="B740" s="1"/>
      <c r="C740" s="2"/>
      <c r="D740" s="3"/>
      <c r="E740" s="4"/>
      <c r="F740" s="2"/>
      <c r="G740" s="2"/>
      <c r="H740" s="3"/>
      <c r="I740" s="3"/>
      <c r="J740" s="1"/>
      <c r="K740" s="1"/>
      <c r="L740" s="1"/>
      <c r="M740" s="1"/>
      <c r="N740" s="1"/>
      <c r="O740" s="1"/>
      <c r="P740" s="1"/>
      <c r="Q740" s="1"/>
      <c r="R740" s="1"/>
      <c r="S740" s="1"/>
      <c r="T740" s="1"/>
      <c r="U740" s="1"/>
      <c r="V740" s="1"/>
      <c r="W740" s="1"/>
      <c r="X740" s="1"/>
      <c r="Y740" s="1"/>
      <c r="Z740" s="1"/>
    </row>
    <row r="741" ht="12.0" customHeight="1">
      <c r="A741" s="1"/>
      <c r="B741" s="1"/>
      <c r="C741" s="2"/>
      <c r="D741" s="3"/>
      <c r="E741" s="4"/>
      <c r="F741" s="2"/>
      <c r="G741" s="2"/>
      <c r="H741" s="3"/>
      <c r="I741" s="3"/>
      <c r="J741" s="1"/>
      <c r="K741" s="1"/>
      <c r="L741" s="1"/>
      <c r="M741" s="1"/>
      <c r="N741" s="1"/>
      <c r="O741" s="1"/>
      <c r="P741" s="1"/>
      <c r="Q741" s="1"/>
      <c r="R741" s="1"/>
      <c r="S741" s="1"/>
      <c r="T741" s="1"/>
      <c r="U741" s="1"/>
      <c r="V741" s="1"/>
      <c r="W741" s="1"/>
      <c r="X741" s="1"/>
      <c r="Y741" s="1"/>
      <c r="Z741" s="1"/>
    </row>
    <row r="742" ht="12.0" customHeight="1">
      <c r="A742" s="1"/>
      <c r="B742" s="1"/>
      <c r="C742" s="2"/>
      <c r="D742" s="3"/>
      <c r="E742" s="4"/>
      <c r="F742" s="2"/>
      <c r="G742" s="2"/>
      <c r="H742" s="3"/>
      <c r="I742" s="3"/>
      <c r="J742" s="1"/>
      <c r="K742" s="1"/>
      <c r="L742" s="1"/>
      <c r="M742" s="1"/>
      <c r="N742" s="1"/>
      <c r="O742" s="1"/>
      <c r="P742" s="1"/>
      <c r="Q742" s="1"/>
      <c r="R742" s="1"/>
      <c r="S742" s="1"/>
      <c r="T742" s="1"/>
      <c r="U742" s="1"/>
      <c r="V742" s="1"/>
      <c r="W742" s="1"/>
      <c r="X742" s="1"/>
      <c r="Y742" s="1"/>
      <c r="Z742" s="1"/>
    </row>
    <row r="743" ht="12.0" customHeight="1">
      <c r="A743" s="1"/>
      <c r="B743" s="1"/>
      <c r="C743" s="2"/>
      <c r="D743" s="3"/>
      <c r="E743" s="4"/>
      <c r="F743" s="2"/>
      <c r="G743" s="2"/>
      <c r="H743" s="3"/>
      <c r="I743" s="3"/>
      <c r="J743" s="1"/>
      <c r="K743" s="1"/>
      <c r="L743" s="1"/>
      <c r="M743" s="1"/>
      <c r="N743" s="1"/>
      <c r="O743" s="1"/>
      <c r="P743" s="1"/>
      <c r="Q743" s="1"/>
      <c r="R743" s="1"/>
      <c r="S743" s="1"/>
      <c r="T743" s="1"/>
      <c r="U743" s="1"/>
      <c r="V743" s="1"/>
      <c r="W743" s="1"/>
      <c r="X743" s="1"/>
      <c r="Y743" s="1"/>
      <c r="Z743" s="1"/>
    </row>
    <row r="744" ht="12.0" customHeight="1">
      <c r="A744" s="1"/>
      <c r="B744" s="1"/>
      <c r="C744" s="2"/>
      <c r="D744" s="3"/>
      <c r="E744" s="4"/>
      <c r="F744" s="2"/>
      <c r="G744" s="2"/>
      <c r="H744" s="3"/>
      <c r="I744" s="3"/>
      <c r="J744" s="1"/>
      <c r="K744" s="1"/>
      <c r="L744" s="1"/>
      <c r="M744" s="1"/>
      <c r="N744" s="1"/>
      <c r="O744" s="1"/>
      <c r="P744" s="1"/>
      <c r="Q744" s="1"/>
      <c r="R744" s="1"/>
      <c r="S744" s="1"/>
      <c r="T744" s="1"/>
      <c r="U744" s="1"/>
      <c r="V744" s="1"/>
      <c r="W744" s="1"/>
      <c r="X744" s="1"/>
      <c r="Y744" s="1"/>
      <c r="Z744" s="1"/>
    </row>
    <row r="745" ht="12.0" customHeight="1">
      <c r="A745" s="1"/>
      <c r="B745" s="1"/>
      <c r="C745" s="2"/>
      <c r="D745" s="3"/>
      <c r="E745" s="4"/>
      <c r="F745" s="2"/>
      <c r="G745" s="2"/>
      <c r="H745" s="3"/>
      <c r="I745" s="3"/>
      <c r="J745" s="1"/>
      <c r="K745" s="1"/>
      <c r="L745" s="1"/>
      <c r="M745" s="1"/>
      <c r="N745" s="1"/>
      <c r="O745" s="1"/>
      <c r="P745" s="1"/>
      <c r="Q745" s="1"/>
      <c r="R745" s="1"/>
      <c r="S745" s="1"/>
      <c r="T745" s="1"/>
      <c r="U745" s="1"/>
      <c r="V745" s="1"/>
      <c r="W745" s="1"/>
      <c r="X745" s="1"/>
      <c r="Y745" s="1"/>
      <c r="Z745" s="1"/>
    </row>
    <row r="746" ht="12.0" customHeight="1">
      <c r="A746" s="1"/>
      <c r="B746" s="1"/>
      <c r="C746" s="2"/>
      <c r="D746" s="3"/>
      <c r="E746" s="4"/>
      <c r="F746" s="2"/>
      <c r="G746" s="2"/>
      <c r="H746" s="3"/>
      <c r="I746" s="3"/>
      <c r="J746" s="1"/>
      <c r="K746" s="1"/>
      <c r="L746" s="1"/>
      <c r="M746" s="1"/>
      <c r="N746" s="1"/>
      <c r="O746" s="1"/>
      <c r="P746" s="1"/>
      <c r="Q746" s="1"/>
      <c r="R746" s="1"/>
      <c r="S746" s="1"/>
      <c r="T746" s="1"/>
      <c r="U746" s="1"/>
      <c r="V746" s="1"/>
      <c r="W746" s="1"/>
      <c r="X746" s="1"/>
      <c r="Y746" s="1"/>
      <c r="Z746" s="1"/>
    </row>
    <row r="747" ht="12.0" customHeight="1">
      <c r="A747" s="1"/>
      <c r="B747" s="1"/>
      <c r="C747" s="2"/>
      <c r="D747" s="3"/>
      <c r="E747" s="4"/>
      <c r="F747" s="2"/>
      <c r="G747" s="2"/>
      <c r="H747" s="3"/>
      <c r="I747" s="3"/>
      <c r="J747" s="1"/>
      <c r="K747" s="1"/>
      <c r="L747" s="1"/>
      <c r="M747" s="1"/>
      <c r="N747" s="1"/>
      <c r="O747" s="1"/>
      <c r="P747" s="1"/>
      <c r="Q747" s="1"/>
      <c r="R747" s="1"/>
      <c r="S747" s="1"/>
      <c r="T747" s="1"/>
      <c r="U747" s="1"/>
      <c r="V747" s="1"/>
      <c r="W747" s="1"/>
      <c r="X747" s="1"/>
      <c r="Y747" s="1"/>
      <c r="Z747" s="1"/>
    </row>
    <row r="748" ht="12.0" customHeight="1">
      <c r="A748" s="1"/>
      <c r="B748" s="1"/>
      <c r="C748" s="2"/>
      <c r="D748" s="3"/>
      <c r="E748" s="4"/>
      <c r="F748" s="2"/>
      <c r="G748" s="2"/>
      <c r="H748" s="3"/>
      <c r="I748" s="3"/>
      <c r="J748" s="1"/>
      <c r="K748" s="1"/>
      <c r="L748" s="1"/>
      <c r="M748" s="1"/>
      <c r="N748" s="1"/>
      <c r="O748" s="1"/>
      <c r="P748" s="1"/>
      <c r="Q748" s="1"/>
      <c r="R748" s="1"/>
      <c r="S748" s="1"/>
      <c r="T748" s="1"/>
      <c r="U748" s="1"/>
      <c r="V748" s="1"/>
      <c r="W748" s="1"/>
      <c r="X748" s="1"/>
      <c r="Y748" s="1"/>
      <c r="Z748" s="1"/>
    </row>
    <row r="749" ht="12.0" customHeight="1">
      <c r="A749" s="1"/>
      <c r="B749" s="1"/>
      <c r="C749" s="2"/>
      <c r="D749" s="3"/>
      <c r="E749" s="4"/>
      <c r="F749" s="2"/>
      <c r="G749" s="2"/>
      <c r="H749" s="3"/>
      <c r="I749" s="3"/>
      <c r="J749" s="1"/>
      <c r="K749" s="1"/>
      <c r="L749" s="1"/>
      <c r="M749" s="1"/>
      <c r="N749" s="1"/>
      <c r="O749" s="1"/>
      <c r="P749" s="1"/>
      <c r="Q749" s="1"/>
      <c r="R749" s="1"/>
      <c r="S749" s="1"/>
      <c r="T749" s="1"/>
      <c r="U749" s="1"/>
      <c r="V749" s="1"/>
      <c r="W749" s="1"/>
      <c r="X749" s="1"/>
      <c r="Y749" s="1"/>
      <c r="Z749" s="1"/>
    </row>
    <row r="750" ht="12.0" customHeight="1">
      <c r="A750" s="1"/>
      <c r="B750" s="1"/>
      <c r="C750" s="2"/>
      <c r="D750" s="3"/>
      <c r="E750" s="4"/>
      <c r="F750" s="2"/>
      <c r="G750" s="2"/>
      <c r="H750" s="3"/>
      <c r="I750" s="3"/>
      <c r="J750" s="1"/>
      <c r="K750" s="1"/>
      <c r="L750" s="1"/>
      <c r="M750" s="1"/>
      <c r="N750" s="1"/>
      <c r="O750" s="1"/>
      <c r="P750" s="1"/>
      <c r="Q750" s="1"/>
      <c r="R750" s="1"/>
      <c r="S750" s="1"/>
      <c r="T750" s="1"/>
      <c r="U750" s="1"/>
      <c r="V750" s="1"/>
      <c r="W750" s="1"/>
      <c r="X750" s="1"/>
      <c r="Y750" s="1"/>
      <c r="Z750" s="1"/>
    </row>
    <row r="751" ht="12.0" customHeight="1">
      <c r="A751" s="1"/>
      <c r="B751" s="1"/>
      <c r="C751" s="2"/>
      <c r="D751" s="3"/>
      <c r="E751" s="4"/>
      <c r="F751" s="2"/>
      <c r="G751" s="2"/>
      <c r="H751" s="3"/>
      <c r="I751" s="3"/>
      <c r="J751" s="1"/>
      <c r="K751" s="1"/>
      <c r="L751" s="1"/>
      <c r="M751" s="1"/>
      <c r="N751" s="1"/>
      <c r="O751" s="1"/>
      <c r="P751" s="1"/>
      <c r="Q751" s="1"/>
      <c r="R751" s="1"/>
      <c r="S751" s="1"/>
      <c r="T751" s="1"/>
      <c r="U751" s="1"/>
      <c r="V751" s="1"/>
      <c r="W751" s="1"/>
      <c r="X751" s="1"/>
      <c r="Y751" s="1"/>
      <c r="Z751" s="1"/>
    </row>
    <row r="752" ht="12.0" customHeight="1">
      <c r="A752" s="1"/>
      <c r="B752" s="1"/>
      <c r="C752" s="2"/>
      <c r="D752" s="3"/>
      <c r="E752" s="4"/>
      <c r="F752" s="2"/>
      <c r="G752" s="2"/>
      <c r="H752" s="3"/>
      <c r="I752" s="3"/>
      <c r="J752" s="1"/>
      <c r="K752" s="1"/>
      <c r="L752" s="1"/>
      <c r="M752" s="1"/>
      <c r="N752" s="1"/>
      <c r="O752" s="1"/>
      <c r="P752" s="1"/>
      <c r="Q752" s="1"/>
      <c r="R752" s="1"/>
      <c r="S752" s="1"/>
      <c r="T752" s="1"/>
      <c r="U752" s="1"/>
      <c r="V752" s="1"/>
      <c r="W752" s="1"/>
      <c r="X752" s="1"/>
      <c r="Y752" s="1"/>
      <c r="Z752" s="1"/>
    </row>
    <row r="753" ht="12.0" customHeight="1">
      <c r="A753" s="1"/>
      <c r="B753" s="1"/>
      <c r="C753" s="2"/>
      <c r="D753" s="3"/>
      <c r="E753" s="4"/>
      <c r="F753" s="2"/>
      <c r="G753" s="2"/>
      <c r="H753" s="3"/>
      <c r="I753" s="3"/>
      <c r="J753" s="1"/>
      <c r="K753" s="1"/>
      <c r="L753" s="1"/>
      <c r="M753" s="1"/>
      <c r="N753" s="1"/>
      <c r="O753" s="1"/>
      <c r="P753" s="1"/>
      <c r="Q753" s="1"/>
      <c r="R753" s="1"/>
      <c r="S753" s="1"/>
      <c r="T753" s="1"/>
      <c r="U753" s="1"/>
      <c r="V753" s="1"/>
      <c r="W753" s="1"/>
      <c r="X753" s="1"/>
      <c r="Y753" s="1"/>
      <c r="Z753" s="1"/>
    </row>
    <row r="754" ht="12.0" customHeight="1">
      <c r="A754" s="1"/>
      <c r="B754" s="1"/>
      <c r="C754" s="2"/>
      <c r="D754" s="3"/>
      <c r="E754" s="4"/>
      <c r="F754" s="2"/>
      <c r="G754" s="2"/>
      <c r="H754" s="3"/>
      <c r="I754" s="3"/>
      <c r="J754" s="1"/>
      <c r="K754" s="1"/>
      <c r="L754" s="1"/>
      <c r="M754" s="1"/>
      <c r="N754" s="1"/>
      <c r="O754" s="1"/>
      <c r="P754" s="1"/>
      <c r="Q754" s="1"/>
      <c r="R754" s="1"/>
      <c r="S754" s="1"/>
      <c r="T754" s="1"/>
      <c r="U754" s="1"/>
      <c r="V754" s="1"/>
      <c r="W754" s="1"/>
      <c r="X754" s="1"/>
      <c r="Y754" s="1"/>
      <c r="Z754" s="1"/>
    </row>
    <row r="755" ht="12.0" customHeight="1">
      <c r="A755" s="1"/>
      <c r="B755" s="1"/>
      <c r="C755" s="2"/>
      <c r="D755" s="3"/>
      <c r="E755" s="4"/>
      <c r="F755" s="2"/>
      <c r="G755" s="2"/>
      <c r="H755" s="3"/>
      <c r="I755" s="3"/>
      <c r="J755" s="1"/>
      <c r="K755" s="1"/>
      <c r="L755" s="1"/>
      <c r="M755" s="1"/>
      <c r="N755" s="1"/>
      <c r="O755" s="1"/>
      <c r="P755" s="1"/>
      <c r="Q755" s="1"/>
      <c r="R755" s="1"/>
      <c r="S755" s="1"/>
      <c r="T755" s="1"/>
      <c r="U755" s="1"/>
      <c r="V755" s="1"/>
      <c r="W755" s="1"/>
      <c r="X755" s="1"/>
      <c r="Y755" s="1"/>
      <c r="Z755" s="1"/>
    </row>
    <row r="756" ht="12.0" customHeight="1">
      <c r="A756" s="1"/>
      <c r="B756" s="1"/>
      <c r="C756" s="2"/>
      <c r="D756" s="3"/>
      <c r="E756" s="4"/>
      <c r="F756" s="2"/>
      <c r="G756" s="2"/>
      <c r="H756" s="3"/>
      <c r="I756" s="3"/>
      <c r="J756" s="1"/>
      <c r="K756" s="1"/>
      <c r="L756" s="1"/>
      <c r="M756" s="1"/>
      <c r="N756" s="1"/>
      <c r="O756" s="1"/>
      <c r="P756" s="1"/>
      <c r="Q756" s="1"/>
      <c r="R756" s="1"/>
      <c r="S756" s="1"/>
      <c r="T756" s="1"/>
      <c r="U756" s="1"/>
      <c r="V756" s="1"/>
      <c r="W756" s="1"/>
      <c r="X756" s="1"/>
      <c r="Y756" s="1"/>
      <c r="Z756" s="1"/>
    </row>
    <row r="757" ht="12.0" customHeight="1">
      <c r="A757" s="1"/>
      <c r="B757" s="1"/>
      <c r="C757" s="2"/>
      <c r="D757" s="3"/>
      <c r="E757" s="4"/>
      <c r="F757" s="2"/>
      <c r="G757" s="2"/>
      <c r="H757" s="3"/>
      <c r="I757" s="3"/>
      <c r="J757" s="1"/>
      <c r="K757" s="1"/>
      <c r="L757" s="1"/>
      <c r="M757" s="1"/>
      <c r="N757" s="1"/>
      <c r="O757" s="1"/>
      <c r="P757" s="1"/>
      <c r="Q757" s="1"/>
      <c r="R757" s="1"/>
      <c r="S757" s="1"/>
      <c r="T757" s="1"/>
      <c r="U757" s="1"/>
      <c r="V757" s="1"/>
      <c r="W757" s="1"/>
      <c r="X757" s="1"/>
      <c r="Y757" s="1"/>
      <c r="Z757" s="1"/>
    </row>
    <row r="758" ht="12.0" customHeight="1">
      <c r="A758" s="1"/>
      <c r="B758" s="1"/>
      <c r="C758" s="2"/>
      <c r="D758" s="3"/>
      <c r="E758" s="4"/>
      <c r="F758" s="2"/>
      <c r="G758" s="2"/>
      <c r="H758" s="3"/>
      <c r="I758" s="3"/>
      <c r="J758" s="1"/>
      <c r="K758" s="1"/>
      <c r="L758" s="1"/>
      <c r="M758" s="1"/>
      <c r="N758" s="1"/>
      <c r="O758" s="1"/>
      <c r="P758" s="1"/>
      <c r="Q758" s="1"/>
      <c r="R758" s="1"/>
      <c r="S758" s="1"/>
      <c r="T758" s="1"/>
      <c r="U758" s="1"/>
      <c r="V758" s="1"/>
      <c r="W758" s="1"/>
      <c r="X758" s="1"/>
      <c r="Y758" s="1"/>
      <c r="Z758" s="1"/>
    </row>
    <row r="759" ht="12.0" customHeight="1">
      <c r="A759" s="1"/>
      <c r="B759" s="1"/>
      <c r="C759" s="2"/>
      <c r="D759" s="3"/>
      <c r="E759" s="4"/>
      <c r="F759" s="2"/>
      <c r="G759" s="2"/>
      <c r="H759" s="3"/>
      <c r="I759" s="3"/>
      <c r="J759" s="1"/>
      <c r="K759" s="1"/>
      <c r="L759" s="1"/>
      <c r="M759" s="1"/>
      <c r="N759" s="1"/>
      <c r="O759" s="1"/>
      <c r="P759" s="1"/>
      <c r="Q759" s="1"/>
      <c r="R759" s="1"/>
      <c r="S759" s="1"/>
      <c r="T759" s="1"/>
      <c r="U759" s="1"/>
      <c r="V759" s="1"/>
      <c r="W759" s="1"/>
      <c r="X759" s="1"/>
      <c r="Y759" s="1"/>
      <c r="Z759" s="1"/>
    </row>
    <row r="760" ht="12.0" customHeight="1">
      <c r="A760" s="1"/>
      <c r="B760" s="1"/>
      <c r="C760" s="2"/>
      <c r="D760" s="3"/>
      <c r="E760" s="4"/>
      <c r="F760" s="2"/>
      <c r="G760" s="2"/>
      <c r="H760" s="3"/>
      <c r="I760" s="3"/>
      <c r="J760" s="1"/>
      <c r="K760" s="1"/>
      <c r="L760" s="1"/>
      <c r="M760" s="1"/>
      <c r="N760" s="1"/>
      <c r="O760" s="1"/>
      <c r="P760" s="1"/>
      <c r="Q760" s="1"/>
      <c r="R760" s="1"/>
      <c r="S760" s="1"/>
      <c r="T760" s="1"/>
      <c r="U760" s="1"/>
      <c r="V760" s="1"/>
      <c r="W760" s="1"/>
      <c r="X760" s="1"/>
      <c r="Y760" s="1"/>
      <c r="Z760" s="1"/>
    </row>
    <row r="761" ht="12.0" customHeight="1">
      <c r="A761" s="1"/>
      <c r="B761" s="1"/>
      <c r="C761" s="2"/>
      <c r="D761" s="3"/>
      <c r="E761" s="4"/>
      <c r="F761" s="2"/>
      <c r="G761" s="2"/>
      <c r="H761" s="3"/>
      <c r="I761" s="3"/>
      <c r="J761" s="1"/>
      <c r="K761" s="1"/>
      <c r="L761" s="1"/>
      <c r="M761" s="1"/>
      <c r="N761" s="1"/>
      <c r="O761" s="1"/>
      <c r="P761" s="1"/>
      <c r="Q761" s="1"/>
      <c r="R761" s="1"/>
      <c r="S761" s="1"/>
      <c r="T761" s="1"/>
      <c r="U761" s="1"/>
      <c r="V761" s="1"/>
      <c r="W761" s="1"/>
      <c r="X761" s="1"/>
      <c r="Y761" s="1"/>
      <c r="Z761" s="1"/>
    </row>
    <row r="762" ht="12.0" customHeight="1">
      <c r="A762" s="1"/>
      <c r="B762" s="1"/>
      <c r="C762" s="2"/>
      <c r="D762" s="3"/>
      <c r="E762" s="4"/>
      <c r="F762" s="2"/>
      <c r="G762" s="2"/>
      <c r="H762" s="3"/>
      <c r="I762" s="3"/>
      <c r="J762" s="1"/>
      <c r="K762" s="1"/>
      <c r="L762" s="1"/>
      <c r="M762" s="1"/>
      <c r="N762" s="1"/>
      <c r="O762" s="1"/>
      <c r="P762" s="1"/>
      <c r="Q762" s="1"/>
      <c r="R762" s="1"/>
      <c r="S762" s="1"/>
      <c r="T762" s="1"/>
      <c r="U762" s="1"/>
      <c r="V762" s="1"/>
      <c r="W762" s="1"/>
      <c r="X762" s="1"/>
      <c r="Y762" s="1"/>
      <c r="Z762" s="1"/>
    </row>
    <row r="763" ht="12.0" customHeight="1">
      <c r="A763" s="1"/>
      <c r="B763" s="1"/>
      <c r="C763" s="2"/>
      <c r="D763" s="3"/>
      <c r="E763" s="4"/>
      <c r="F763" s="2"/>
      <c r="G763" s="2"/>
      <c r="H763" s="3"/>
      <c r="I763" s="3"/>
      <c r="J763" s="1"/>
      <c r="K763" s="1"/>
      <c r="L763" s="1"/>
      <c r="M763" s="1"/>
      <c r="N763" s="1"/>
      <c r="O763" s="1"/>
      <c r="P763" s="1"/>
      <c r="Q763" s="1"/>
      <c r="R763" s="1"/>
      <c r="S763" s="1"/>
      <c r="T763" s="1"/>
      <c r="U763" s="1"/>
      <c r="V763" s="1"/>
      <c r="W763" s="1"/>
      <c r="X763" s="1"/>
      <c r="Y763" s="1"/>
      <c r="Z763" s="1"/>
    </row>
    <row r="764" ht="12.0" customHeight="1">
      <c r="A764" s="1"/>
      <c r="B764" s="1"/>
      <c r="C764" s="2"/>
      <c r="D764" s="3"/>
      <c r="E764" s="4"/>
      <c r="F764" s="2"/>
      <c r="G764" s="2"/>
      <c r="H764" s="3"/>
      <c r="I764" s="3"/>
      <c r="J764" s="1"/>
      <c r="K764" s="1"/>
      <c r="L764" s="1"/>
      <c r="M764" s="1"/>
      <c r="N764" s="1"/>
      <c r="O764" s="1"/>
      <c r="P764" s="1"/>
      <c r="Q764" s="1"/>
      <c r="R764" s="1"/>
      <c r="S764" s="1"/>
      <c r="T764" s="1"/>
      <c r="U764" s="1"/>
      <c r="V764" s="1"/>
      <c r="W764" s="1"/>
      <c r="X764" s="1"/>
      <c r="Y764" s="1"/>
      <c r="Z764" s="1"/>
    </row>
    <row r="765" ht="12.0" customHeight="1">
      <c r="A765" s="1"/>
      <c r="B765" s="1"/>
      <c r="C765" s="2"/>
      <c r="D765" s="3"/>
      <c r="E765" s="4"/>
      <c r="F765" s="2"/>
      <c r="G765" s="2"/>
      <c r="H765" s="3"/>
      <c r="I765" s="3"/>
      <c r="J765" s="1"/>
      <c r="K765" s="1"/>
      <c r="L765" s="1"/>
      <c r="M765" s="1"/>
      <c r="N765" s="1"/>
      <c r="O765" s="1"/>
      <c r="P765" s="1"/>
      <c r="Q765" s="1"/>
      <c r="R765" s="1"/>
      <c r="S765" s="1"/>
      <c r="T765" s="1"/>
      <c r="U765" s="1"/>
      <c r="V765" s="1"/>
      <c r="W765" s="1"/>
      <c r="X765" s="1"/>
      <c r="Y765" s="1"/>
      <c r="Z765" s="1"/>
    </row>
    <row r="766" ht="12.0" customHeight="1">
      <c r="A766" s="1"/>
      <c r="B766" s="1"/>
      <c r="C766" s="2"/>
      <c r="D766" s="3"/>
      <c r="E766" s="4"/>
      <c r="F766" s="2"/>
      <c r="G766" s="2"/>
      <c r="H766" s="3"/>
      <c r="I766" s="3"/>
      <c r="J766" s="1"/>
      <c r="K766" s="1"/>
      <c r="L766" s="1"/>
      <c r="M766" s="1"/>
      <c r="N766" s="1"/>
      <c r="O766" s="1"/>
      <c r="P766" s="1"/>
      <c r="Q766" s="1"/>
      <c r="R766" s="1"/>
      <c r="S766" s="1"/>
      <c r="T766" s="1"/>
      <c r="U766" s="1"/>
      <c r="V766" s="1"/>
      <c r="W766" s="1"/>
      <c r="X766" s="1"/>
      <c r="Y766" s="1"/>
      <c r="Z766" s="1"/>
    </row>
    <row r="767" ht="12.0" customHeight="1">
      <c r="A767" s="1"/>
      <c r="B767" s="1"/>
      <c r="C767" s="2"/>
      <c r="D767" s="3"/>
      <c r="E767" s="4"/>
      <c r="F767" s="2"/>
      <c r="G767" s="2"/>
      <c r="H767" s="3"/>
      <c r="I767" s="3"/>
      <c r="J767" s="1"/>
      <c r="K767" s="1"/>
      <c r="L767" s="1"/>
      <c r="M767" s="1"/>
      <c r="N767" s="1"/>
      <c r="O767" s="1"/>
      <c r="P767" s="1"/>
      <c r="Q767" s="1"/>
      <c r="R767" s="1"/>
      <c r="S767" s="1"/>
      <c r="T767" s="1"/>
      <c r="U767" s="1"/>
      <c r="V767" s="1"/>
      <c r="W767" s="1"/>
      <c r="X767" s="1"/>
      <c r="Y767" s="1"/>
      <c r="Z767" s="1"/>
    </row>
    <row r="768" ht="12.0" customHeight="1">
      <c r="A768" s="1"/>
      <c r="B768" s="1"/>
      <c r="C768" s="2"/>
      <c r="D768" s="3"/>
      <c r="E768" s="4"/>
      <c r="F768" s="2"/>
      <c r="G768" s="2"/>
      <c r="H768" s="3"/>
      <c r="I768" s="3"/>
      <c r="J768" s="1"/>
      <c r="K768" s="1"/>
      <c r="L768" s="1"/>
      <c r="M768" s="1"/>
      <c r="N768" s="1"/>
      <c r="O768" s="1"/>
      <c r="P768" s="1"/>
      <c r="Q768" s="1"/>
      <c r="R768" s="1"/>
      <c r="S768" s="1"/>
      <c r="T768" s="1"/>
      <c r="U768" s="1"/>
      <c r="V768" s="1"/>
      <c r="W768" s="1"/>
      <c r="X768" s="1"/>
      <c r="Y768" s="1"/>
      <c r="Z768" s="1"/>
    </row>
    <row r="769" ht="12.0" customHeight="1">
      <c r="A769" s="1"/>
      <c r="B769" s="1"/>
      <c r="C769" s="2"/>
      <c r="D769" s="3"/>
      <c r="E769" s="4"/>
      <c r="F769" s="2"/>
      <c r="G769" s="2"/>
      <c r="H769" s="3"/>
      <c r="I769" s="3"/>
      <c r="J769" s="1"/>
      <c r="K769" s="1"/>
      <c r="L769" s="1"/>
      <c r="M769" s="1"/>
      <c r="N769" s="1"/>
      <c r="O769" s="1"/>
      <c r="P769" s="1"/>
      <c r="Q769" s="1"/>
      <c r="R769" s="1"/>
      <c r="S769" s="1"/>
      <c r="T769" s="1"/>
      <c r="U769" s="1"/>
      <c r="V769" s="1"/>
      <c r="W769" s="1"/>
      <c r="X769" s="1"/>
      <c r="Y769" s="1"/>
      <c r="Z769" s="1"/>
    </row>
    <row r="770" ht="12.0" customHeight="1">
      <c r="A770" s="1"/>
      <c r="B770" s="1"/>
      <c r="C770" s="2"/>
      <c r="D770" s="3"/>
      <c r="E770" s="4"/>
      <c r="F770" s="2"/>
      <c r="G770" s="2"/>
      <c r="H770" s="3"/>
      <c r="I770" s="3"/>
      <c r="J770" s="1"/>
      <c r="K770" s="1"/>
      <c r="L770" s="1"/>
      <c r="M770" s="1"/>
      <c r="N770" s="1"/>
      <c r="O770" s="1"/>
      <c r="P770" s="1"/>
      <c r="Q770" s="1"/>
      <c r="R770" s="1"/>
      <c r="S770" s="1"/>
      <c r="T770" s="1"/>
      <c r="U770" s="1"/>
      <c r="V770" s="1"/>
      <c r="W770" s="1"/>
      <c r="X770" s="1"/>
      <c r="Y770" s="1"/>
      <c r="Z770" s="1"/>
    </row>
    <row r="771" ht="12.0" customHeight="1">
      <c r="A771" s="1"/>
      <c r="B771" s="1"/>
      <c r="C771" s="2"/>
      <c r="D771" s="3"/>
      <c r="E771" s="4"/>
      <c r="F771" s="2"/>
      <c r="G771" s="2"/>
      <c r="H771" s="3"/>
      <c r="I771" s="3"/>
      <c r="J771" s="1"/>
      <c r="K771" s="1"/>
      <c r="L771" s="1"/>
      <c r="M771" s="1"/>
      <c r="N771" s="1"/>
      <c r="O771" s="1"/>
      <c r="P771" s="1"/>
      <c r="Q771" s="1"/>
      <c r="R771" s="1"/>
      <c r="S771" s="1"/>
      <c r="T771" s="1"/>
      <c r="U771" s="1"/>
      <c r="V771" s="1"/>
      <c r="W771" s="1"/>
      <c r="X771" s="1"/>
      <c r="Y771" s="1"/>
      <c r="Z771" s="1"/>
    </row>
    <row r="772" ht="12.0" customHeight="1">
      <c r="A772" s="1"/>
      <c r="B772" s="1"/>
      <c r="C772" s="2"/>
      <c r="D772" s="3"/>
      <c r="E772" s="4"/>
      <c r="F772" s="2"/>
      <c r="G772" s="2"/>
      <c r="H772" s="3"/>
      <c r="I772" s="3"/>
      <c r="J772" s="1"/>
      <c r="K772" s="1"/>
      <c r="L772" s="1"/>
      <c r="M772" s="1"/>
      <c r="N772" s="1"/>
      <c r="O772" s="1"/>
      <c r="P772" s="1"/>
      <c r="Q772" s="1"/>
      <c r="R772" s="1"/>
      <c r="S772" s="1"/>
      <c r="T772" s="1"/>
      <c r="U772" s="1"/>
      <c r="V772" s="1"/>
      <c r="W772" s="1"/>
      <c r="X772" s="1"/>
      <c r="Y772" s="1"/>
      <c r="Z772" s="1"/>
    </row>
    <row r="773" ht="12.0" customHeight="1">
      <c r="A773" s="1"/>
      <c r="B773" s="1"/>
      <c r="C773" s="2"/>
      <c r="D773" s="3"/>
      <c r="E773" s="4"/>
      <c r="F773" s="2"/>
      <c r="G773" s="2"/>
      <c r="H773" s="3"/>
      <c r="I773" s="3"/>
      <c r="J773" s="1"/>
      <c r="K773" s="1"/>
      <c r="L773" s="1"/>
      <c r="M773" s="1"/>
      <c r="N773" s="1"/>
      <c r="O773" s="1"/>
      <c r="P773" s="1"/>
      <c r="Q773" s="1"/>
      <c r="R773" s="1"/>
      <c r="S773" s="1"/>
      <c r="T773" s="1"/>
      <c r="U773" s="1"/>
      <c r="V773" s="1"/>
      <c r="W773" s="1"/>
      <c r="X773" s="1"/>
      <c r="Y773" s="1"/>
      <c r="Z773" s="1"/>
    </row>
    <row r="774" ht="12.0" customHeight="1">
      <c r="A774" s="1"/>
      <c r="B774" s="1"/>
      <c r="C774" s="2"/>
      <c r="D774" s="3"/>
      <c r="E774" s="4"/>
      <c r="F774" s="2"/>
      <c r="G774" s="2"/>
      <c r="H774" s="3"/>
      <c r="I774" s="3"/>
      <c r="J774" s="1"/>
      <c r="K774" s="1"/>
      <c r="L774" s="1"/>
      <c r="M774" s="1"/>
      <c r="N774" s="1"/>
      <c r="O774" s="1"/>
      <c r="P774" s="1"/>
      <c r="Q774" s="1"/>
      <c r="R774" s="1"/>
      <c r="S774" s="1"/>
      <c r="T774" s="1"/>
      <c r="U774" s="1"/>
      <c r="V774" s="1"/>
      <c r="W774" s="1"/>
      <c r="X774" s="1"/>
      <c r="Y774" s="1"/>
      <c r="Z774" s="1"/>
    </row>
    <row r="775" ht="12.0" customHeight="1">
      <c r="A775" s="1"/>
      <c r="B775" s="1"/>
      <c r="C775" s="2"/>
      <c r="D775" s="3"/>
      <c r="E775" s="4"/>
      <c r="F775" s="2"/>
      <c r="G775" s="2"/>
      <c r="H775" s="3"/>
      <c r="I775" s="3"/>
      <c r="J775" s="1"/>
      <c r="K775" s="1"/>
      <c r="L775" s="1"/>
      <c r="M775" s="1"/>
      <c r="N775" s="1"/>
      <c r="O775" s="1"/>
      <c r="P775" s="1"/>
      <c r="Q775" s="1"/>
      <c r="R775" s="1"/>
      <c r="S775" s="1"/>
      <c r="T775" s="1"/>
      <c r="U775" s="1"/>
      <c r="V775" s="1"/>
      <c r="W775" s="1"/>
      <c r="X775" s="1"/>
      <c r="Y775" s="1"/>
      <c r="Z775" s="1"/>
    </row>
    <row r="776" ht="12.0" customHeight="1">
      <c r="A776" s="1"/>
      <c r="B776" s="1"/>
      <c r="C776" s="2"/>
      <c r="D776" s="3"/>
      <c r="E776" s="4"/>
      <c r="F776" s="2"/>
      <c r="G776" s="2"/>
      <c r="H776" s="3"/>
      <c r="I776" s="3"/>
      <c r="J776" s="1"/>
      <c r="K776" s="1"/>
      <c r="L776" s="1"/>
      <c r="M776" s="1"/>
      <c r="N776" s="1"/>
      <c r="O776" s="1"/>
      <c r="P776" s="1"/>
      <c r="Q776" s="1"/>
      <c r="R776" s="1"/>
      <c r="S776" s="1"/>
      <c r="T776" s="1"/>
      <c r="U776" s="1"/>
      <c r="V776" s="1"/>
      <c r="W776" s="1"/>
      <c r="X776" s="1"/>
      <c r="Y776" s="1"/>
      <c r="Z776" s="1"/>
    </row>
    <row r="777" ht="12.0" customHeight="1">
      <c r="A777" s="1"/>
      <c r="B777" s="1"/>
      <c r="C777" s="2"/>
      <c r="D777" s="3"/>
      <c r="E777" s="4"/>
      <c r="F777" s="2"/>
      <c r="G777" s="2"/>
      <c r="H777" s="3"/>
      <c r="I777" s="3"/>
      <c r="J777" s="1"/>
      <c r="K777" s="1"/>
      <c r="L777" s="1"/>
      <c r="M777" s="1"/>
      <c r="N777" s="1"/>
      <c r="O777" s="1"/>
      <c r="P777" s="1"/>
      <c r="Q777" s="1"/>
      <c r="R777" s="1"/>
      <c r="S777" s="1"/>
      <c r="T777" s="1"/>
      <c r="U777" s="1"/>
      <c r="V777" s="1"/>
      <c r="W777" s="1"/>
      <c r="X777" s="1"/>
      <c r="Y777" s="1"/>
      <c r="Z777" s="1"/>
    </row>
    <row r="778" ht="12.0" customHeight="1">
      <c r="A778" s="1"/>
      <c r="B778" s="1"/>
      <c r="C778" s="2"/>
      <c r="D778" s="3"/>
      <c r="E778" s="4"/>
      <c r="F778" s="2"/>
      <c r="G778" s="2"/>
      <c r="H778" s="3"/>
      <c r="I778" s="3"/>
      <c r="J778" s="1"/>
      <c r="K778" s="1"/>
      <c r="L778" s="1"/>
      <c r="M778" s="1"/>
      <c r="N778" s="1"/>
      <c r="O778" s="1"/>
      <c r="P778" s="1"/>
      <c r="Q778" s="1"/>
      <c r="R778" s="1"/>
      <c r="S778" s="1"/>
      <c r="T778" s="1"/>
      <c r="U778" s="1"/>
      <c r="V778" s="1"/>
      <c r="W778" s="1"/>
      <c r="X778" s="1"/>
      <c r="Y778" s="1"/>
      <c r="Z778" s="1"/>
    </row>
    <row r="779" ht="12.0" customHeight="1">
      <c r="A779" s="1"/>
      <c r="B779" s="1"/>
      <c r="C779" s="2"/>
      <c r="D779" s="3"/>
      <c r="E779" s="4"/>
      <c r="F779" s="2"/>
      <c r="G779" s="2"/>
      <c r="H779" s="3"/>
      <c r="I779" s="3"/>
      <c r="J779" s="1"/>
      <c r="K779" s="1"/>
      <c r="L779" s="1"/>
      <c r="M779" s="1"/>
      <c r="N779" s="1"/>
      <c r="O779" s="1"/>
      <c r="P779" s="1"/>
      <c r="Q779" s="1"/>
      <c r="R779" s="1"/>
      <c r="S779" s="1"/>
      <c r="T779" s="1"/>
      <c r="U779" s="1"/>
      <c r="V779" s="1"/>
      <c r="W779" s="1"/>
      <c r="X779" s="1"/>
      <c r="Y779" s="1"/>
      <c r="Z779" s="1"/>
    </row>
    <row r="780" ht="12.0" customHeight="1">
      <c r="A780" s="1"/>
      <c r="B780" s="1"/>
      <c r="C780" s="2"/>
      <c r="D780" s="3"/>
      <c r="E780" s="4"/>
      <c r="F780" s="2"/>
      <c r="G780" s="2"/>
      <c r="H780" s="3"/>
      <c r="I780" s="3"/>
      <c r="J780" s="1"/>
      <c r="K780" s="1"/>
      <c r="L780" s="1"/>
      <c r="M780" s="1"/>
      <c r="N780" s="1"/>
      <c r="O780" s="1"/>
      <c r="P780" s="1"/>
      <c r="Q780" s="1"/>
      <c r="R780" s="1"/>
      <c r="S780" s="1"/>
      <c r="T780" s="1"/>
      <c r="U780" s="1"/>
      <c r="V780" s="1"/>
      <c r="W780" s="1"/>
      <c r="X780" s="1"/>
      <c r="Y780" s="1"/>
      <c r="Z780" s="1"/>
    </row>
    <row r="781" ht="12.0" customHeight="1">
      <c r="A781" s="1"/>
      <c r="B781" s="1"/>
      <c r="C781" s="2"/>
      <c r="D781" s="3"/>
      <c r="E781" s="4"/>
      <c r="F781" s="2"/>
      <c r="G781" s="2"/>
      <c r="H781" s="3"/>
      <c r="I781" s="3"/>
      <c r="J781" s="1"/>
      <c r="K781" s="1"/>
      <c r="L781" s="1"/>
      <c r="M781" s="1"/>
      <c r="N781" s="1"/>
      <c r="O781" s="1"/>
      <c r="P781" s="1"/>
      <c r="Q781" s="1"/>
      <c r="R781" s="1"/>
      <c r="S781" s="1"/>
      <c r="T781" s="1"/>
      <c r="U781" s="1"/>
      <c r="V781" s="1"/>
      <c r="W781" s="1"/>
      <c r="X781" s="1"/>
      <c r="Y781" s="1"/>
      <c r="Z781" s="1"/>
    </row>
    <row r="782" ht="12.0" customHeight="1">
      <c r="A782" s="1"/>
      <c r="B782" s="1"/>
      <c r="C782" s="2"/>
      <c r="D782" s="3"/>
      <c r="E782" s="4"/>
      <c r="F782" s="2"/>
      <c r="G782" s="2"/>
      <c r="H782" s="3"/>
      <c r="I782" s="3"/>
      <c r="J782" s="1"/>
      <c r="K782" s="1"/>
      <c r="L782" s="1"/>
      <c r="M782" s="1"/>
      <c r="N782" s="1"/>
      <c r="O782" s="1"/>
      <c r="P782" s="1"/>
      <c r="Q782" s="1"/>
      <c r="R782" s="1"/>
      <c r="S782" s="1"/>
      <c r="T782" s="1"/>
      <c r="U782" s="1"/>
      <c r="V782" s="1"/>
      <c r="W782" s="1"/>
      <c r="X782" s="1"/>
      <c r="Y782" s="1"/>
      <c r="Z782" s="1"/>
    </row>
    <row r="783" ht="12.0" customHeight="1">
      <c r="A783" s="1"/>
      <c r="B783" s="1"/>
      <c r="C783" s="2"/>
      <c r="D783" s="3"/>
      <c r="E783" s="4"/>
      <c r="F783" s="2"/>
      <c r="G783" s="2"/>
      <c r="H783" s="3"/>
      <c r="I783" s="3"/>
      <c r="J783" s="1"/>
      <c r="K783" s="1"/>
      <c r="L783" s="1"/>
      <c r="M783" s="1"/>
      <c r="N783" s="1"/>
      <c r="O783" s="1"/>
      <c r="P783" s="1"/>
      <c r="Q783" s="1"/>
      <c r="R783" s="1"/>
      <c r="S783" s="1"/>
      <c r="T783" s="1"/>
      <c r="U783" s="1"/>
      <c r="V783" s="1"/>
      <c r="W783" s="1"/>
      <c r="X783" s="1"/>
      <c r="Y783" s="1"/>
      <c r="Z783" s="1"/>
    </row>
    <row r="784" ht="12.0" customHeight="1">
      <c r="A784" s="1"/>
      <c r="B784" s="1"/>
      <c r="C784" s="2"/>
      <c r="D784" s="3"/>
      <c r="E784" s="4"/>
      <c r="F784" s="2"/>
      <c r="G784" s="2"/>
      <c r="H784" s="3"/>
      <c r="I784" s="3"/>
      <c r="J784" s="1"/>
      <c r="K784" s="1"/>
      <c r="L784" s="1"/>
      <c r="M784" s="1"/>
      <c r="N784" s="1"/>
      <c r="O784" s="1"/>
      <c r="P784" s="1"/>
      <c r="Q784" s="1"/>
      <c r="R784" s="1"/>
      <c r="S784" s="1"/>
      <c r="T784" s="1"/>
      <c r="U784" s="1"/>
      <c r="V784" s="1"/>
      <c r="W784" s="1"/>
      <c r="X784" s="1"/>
      <c r="Y784" s="1"/>
      <c r="Z784" s="1"/>
    </row>
    <row r="785" ht="12.0" customHeight="1">
      <c r="A785" s="1"/>
      <c r="B785" s="1"/>
      <c r="C785" s="2"/>
      <c r="D785" s="3"/>
      <c r="E785" s="4"/>
      <c r="F785" s="2"/>
      <c r="G785" s="2"/>
      <c r="H785" s="3"/>
      <c r="I785" s="3"/>
      <c r="J785" s="1"/>
      <c r="K785" s="1"/>
      <c r="L785" s="1"/>
      <c r="M785" s="1"/>
      <c r="N785" s="1"/>
      <c r="O785" s="1"/>
      <c r="P785" s="1"/>
      <c r="Q785" s="1"/>
      <c r="R785" s="1"/>
      <c r="S785" s="1"/>
      <c r="T785" s="1"/>
      <c r="U785" s="1"/>
      <c r="V785" s="1"/>
      <c r="W785" s="1"/>
      <c r="X785" s="1"/>
      <c r="Y785" s="1"/>
      <c r="Z785" s="1"/>
    </row>
    <row r="786" ht="12.0" customHeight="1">
      <c r="A786" s="1"/>
      <c r="B786" s="1"/>
      <c r="C786" s="2"/>
      <c r="D786" s="3"/>
      <c r="E786" s="4"/>
      <c r="F786" s="2"/>
      <c r="G786" s="2"/>
      <c r="H786" s="3"/>
      <c r="I786" s="3"/>
      <c r="J786" s="1"/>
      <c r="K786" s="1"/>
      <c r="L786" s="1"/>
      <c r="M786" s="1"/>
      <c r="N786" s="1"/>
      <c r="O786" s="1"/>
      <c r="P786" s="1"/>
      <c r="Q786" s="1"/>
      <c r="R786" s="1"/>
      <c r="S786" s="1"/>
      <c r="T786" s="1"/>
      <c r="U786" s="1"/>
      <c r="V786" s="1"/>
      <c r="W786" s="1"/>
      <c r="X786" s="1"/>
      <c r="Y786" s="1"/>
      <c r="Z786" s="1"/>
    </row>
    <row r="787" ht="12.0" customHeight="1">
      <c r="A787" s="1"/>
      <c r="B787" s="1"/>
      <c r="C787" s="2"/>
      <c r="D787" s="3"/>
      <c r="E787" s="4"/>
      <c r="F787" s="2"/>
      <c r="G787" s="2"/>
      <c r="H787" s="3"/>
      <c r="I787" s="3"/>
      <c r="J787" s="1"/>
      <c r="K787" s="1"/>
      <c r="L787" s="1"/>
      <c r="M787" s="1"/>
      <c r="N787" s="1"/>
      <c r="O787" s="1"/>
      <c r="P787" s="1"/>
      <c r="Q787" s="1"/>
      <c r="R787" s="1"/>
      <c r="S787" s="1"/>
      <c r="T787" s="1"/>
      <c r="U787" s="1"/>
      <c r="V787" s="1"/>
      <c r="W787" s="1"/>
      <c r="X787" s="1"/>
      <c r="Y787" s="1"/>
      <c r="Z787" s="1"/>
    </row>
    <row r="788" ht="12.0" customHeight="1">
      <c r="A788" s="1"/>
      <c r="B788" s="1"/>
      <c r="C788" s="2"/>
      <c r="D788" s="3"/>
      <c r="E788" s="4"/>
      <c r="F788" s="2"/>
      <c r="G788" s="2"/>
      <c r="H788" s="3"/>
      <c r="I788" s="3"/>
      <c r="J788" s="1"/>
      <c r="K788" s="1"/>
      <c r="L788" s="1"/>
      <c r="M788" s="1"/>
      <c r="N788" s="1"/>
      <c r="O788" s="1"/>
      <c r="P788" s="1"/>
      <c r="Q788" s="1"/>
      <c r="R788" s="1"/>
      <c r="S788" s="1"/>
      <c r="T788" s="1"/>
      <c r="U788" s="1"/>
      <c r="V788" s="1"/>
      <c r="W788" s="1"/>
      <c r="X788" s="1"/>
      <c r="Y788" s="1"/>
      <c r="Z788" s="1"/>
    </row>
    <row r="789" ht="12.0" customHeight="1">
      <c r="A789" s="1"/>
      <c r="B789" s="1"/>
      <c r="C789" s="2"/>
      <c r="D789" s="3"/>
      <c r="E789" s="4"/>
      <c r="F789" s="2"/>
      <c r="G789" s="2"/>
      <c r="H789" s="3"/>
      <c r="I789" s="3"/>
      <c r="J789" s="1"/>
      <c r="K789" s="1"/>
      <c r="L789" s="1"/>
      <c r="M789" s="1"/>
      <c r="N789" s="1"/>
      <c r="O789" s="1"/>
      <c r="P789" s="1"/>
      <c r="Q789" s="1"/>
      <c r="R789" s="1"/>
      <c r="S789" s="1"/>
      <c r="T789" s="1"/>
      <c r="U789" s="1"/>
      <c r="V789" s="1"/>
      <c r="W789" s="1"/>
      <c r="X789" s="1"/>
      <c r="Y789" s="1"/>
      <c r="Z789" s="1"/>
    </row>
    <row r="790" ht="12.0" customHeight="1">
      <c r="A790" s="1"/>
      <c r="B790" s="1"/>
      <c r="C790" s="2"/>
      <c r="D790" s="3"/>
      <c r="E790" s="4"/>
      <c r="F790" s="2"/>
      <c r="G790" s="2"/>
      <c r="H790" s="3"/>
      <c r="I790" s="3"/>
      <c r="J790" s="1"/>
      <c r="K790" s="1"/>
      <c r="L790" s="1"/>
      <c r="M790" s="1"/>
      <c r="N790" s="1"/>
      <c r="O790" s="1"/>
      <c r="P790" s="1"/>
      <c r="Q790" s="1"/>
      <c r="R790" s="1"/>
      <c r="S790" s="1"/>
      <c r="T790" s="1"/>
      <c r="U790" s="1"/>
      <c r="V790" s="1"/>
      <c r="W790" s="1"/>
      <c r="X790" s="1"/>
      <c r="Y790" s="1"/>
      <c r="Z790" s="1"/>
    </row>
    <row r="791" ht="12.0" customHeight="1">
      <c r="A791" s="1"/>
      <c r="B791" s="1"/>
      <c r="C791" s="2"/>
      <c r="D791" s="3"/>
      <c r="E791" s="4"/>
      <c r="F791" s="2"/>
      <c r="G791" s="2"/>
      <c r="H791" s="3"/>
      <c r="I791" s="3"/>
      <c r="J791" s="1"/>
      <c r="K791" s="1"/>
      <c r="L791" s="1"/>
      <c r="M791" s="1"/>
      <c r="N791" s="1"/>
      <c r="O791" s="1"/>
      <c r="P791" s="1"/>
      <c r="Q791" s="1"/>
      <c r="R791" s="1"/>
      <c r="S791" s="1"/>
      <c r="T791" s="1"/>
      <c r="U791" s="1"/>
      <c r="V791" s="1"/>
      <c r="W791" s="1"/>
      <c r="X791" s="1"/>
      <c r="Y791" s="1"/>
      <c r="Z791" s="1"/>
    </row>
    <row r="792" ht="12.0" customHeight="1">
      <c r="A792" s="1"/>
      <c r="B792" s="1"/>
      <c r="C792" s="2"/>
      <c r="D792" s="3"/>
      <c r="E792" s="4"/>
      <c r="F792" s="2"/>
      <c r="G792" s="2"/>
      <c r="H792" s="3"/>
      <c r="I792" s="3"/>
      <c r="J792" s="1"/>
      <c r="K792" s="1"/>
      <c r="L792" s="1"/>
      <c r="M792" s="1"/>
      <c r="N792" s="1"/>
      <c r="O792" s="1"/>
      <c r="P792" s="1"/>
      <c r="Q792" s="1"/>
      <c r="R792" s="1"/>
      <c r="S792" s="1"/>
      <c r="T792" s="1"/>
      <c r="U792" s="1"/>
      <c r="V792" s="1"/>
      <c r="W792" s="1"/>
      <c r="X792" s="1"/>
      <c r="Y792" s="1"/>
      <c r="Z792" s="1"/>
    </row>
    <row r="793" ht="12.0" customHeight="1">
      <c r="A793" s="1"/>
      <c r="B793" s="1"/>
      <c r="C793" s="2"/>
      <c r="D793" s="3"/>
      <c r="E793" s="4"/>
      <c r="F793" s="2"/>
      <c r="G793" s="2"/>
      <c r="H793" s="3"/>
      <c r="I793" s="3"/>
      <c r="J793" s="1"/>
      <c r="K793" s="1"/>
      <c r="L793" s="1"/>
      <c r="M793" s="1"/>
      <c r="N793" s="1"/>
      <c r="O793" s="1"/>
      <c r="P793" s="1"/>
      <c r="Q793" s="1"/>
      <c r="R793" s="1"/>
      <c r="S793" s="1"/>
      <c r="T793" s="1"/>
      <c r="U793" s="1"/>
      <c r="V793" s="1"/>
      <c r="W793" s="1"/>
      <c r="X793" s="1"/>
      <c r="Y793" s="1"/>
      <c r="Z793" s="1"/>
    </row>
    <row r="794" ht="12.0" customHeight="1">
      <c r="A794" s="1"/>
      <c r="B794" s="1"/>
      <c r="C794" s="2"/>
      <c r="D794" s="3"/>
      <c r="E794" s="4"/>
      <c r="F794" s="2"/>
      <c r="G794" s="2"/>
      <c r="H794" s="3"/>
      <c r="I794" s="3"/>
      <c r="J794" s="1"/>
      <c r="K794" s="1"/>
      <c r="L794" s="1"/>
      <c r="M794" s="1"/>
      <c r="N794" s="1"/>
      <c r="O794" s="1"/>
      <c r="P794" s="1"/>
      <c r="Q794" s="1"/>
      <c r="R794" s="1"/>
      <c r="S794" s="1"/>
      <c r="T794" s="1"/>
      <c r="U794" s="1"/>
      <c r="V794" s="1"/>
      <c r="W794" s="1"/>
      <c r="X794" s="1"/>
      <c r="Y794" s="1"/>
      <c r="Z794" s="1"/>
    </row>
    <row r="795" ht="12.0" customHeight="1">
      <c r="A795" s="1"/>
      <c r="B795" s="1"/>
      <c r="C795" s="2"/>
      <c r="D795" s="3"/>
      <c r="E795" s="4"/>
      <c r="F795" s="2"/>
      <c r="G795" s="2"/>
      <c r="H795" s="3"/>
      <c r="I795" s="3"/>
      <c r="J795" s="1"/>
      <c r="K795" s="1"/>
      <c r="L795" s="1"/>
      <c r="M795" s="1"/>
      <c r="N795" s="1"/>
      <c r="O795" s="1"/>
      <c r="P795" s="1"/>
      <c r="Q795" s="1"/>
      <c r="R795" s="1"/>
      <c r="S795" s="1"/>
      <c r="T795" s="1"/>
      <c r="U795" s="1"/>
      <c r="V795" s="1"/>
      <c r="W795" s="1"/>
      <c r="X795" s="1"/>
      <c r="Y795" s="1"/>
      <c r="Z795" s="1"/>
    </row>
    <row r="796" ht="12.0" customHeight="1">
      <c r="A796" s="1"/>
      <c r="B796" s="1"/>
      <c r="C796" s="2"/>
      <c r="D796" s="3"/>
      <c r="E796" s="4"/>
      <c r="F796" s="2"/>
      <c r="G796" s="2"/>
      <c r="H796" s="3"/>
      <c r="I796" s="3"/>
      <c r="J796" s="1"/>
      <c r="K796" s="1"/>
      <c r="L796" s="1"/>
      <c r="M796" s="1"/>
      <c r="N796" s="1"/>
      <c r="O796" s="1"/>
      <c r="P796" s="1"/>
      <c r="Q796" s="1"/>
      <c r="R796" s="1"/>
      <c r="S796" s="1"/>
      <c r="T796" s="1"/>
      <c r="U796" s="1"/>
      <c r="V796" s="1"/>
      <c r="W796" s="1"/>
      <c r="X796" s="1"/>
      <c r="Y796" s="1"/>
      <c r="Z796" s="1"/>
    </row>
    <row r="797" ht="12.0" customHeight="1">
      <c r="A797" s="1"/>
      <c r="B797" s="1"/>
      <c r="C797" s="2"/>
      <c r="D797" s="3"/>
      <c r="E797" s="4"/>
      <c r="F797" s="2"/>
      <c r="G797" s="2"/>
      <c r="H797" s="3"/>
      <c r="I797" s="3"/>
      <c r="J797" s="1"/>
      <c r="K797" s="1"/>
      <c r="L797" s="1"/>
      <c r="M797" s="1"/>
      <c r="N797" s="1"/>
      <c r="O797" s="1"/>
      <c r="P797" s="1"/>
      <c r="Q797" s="1"/>
      <c r="R797" s="1"/>
      <c r="S797" s="1"/>
      <c r="T797" s="1"/>
      <c r="U797" s="1"/>
      <c r="V797" s="1"/>
      <c r="W797" s="1"/>
      <c r="X797" s="1"/>
      <c r="Y797" s="1"/>
      <c r="Z797" s="1"/>
    </row>
    <row r="798" ht="12.0" customHeight="1">
      <c r="A798" s="1"/>
      <c r="B798" s="1"/>
      <c r="C798" s="2"/>
      <c r="D798" s="3"/>
      <c r="E798" s="4"/>
      <c r="F798" s="2"/>
      <c r="G798" s="2"/>
      <c r="H798" s="3"/>
      <c r="I798" s="3"/>
      <c r="J798" s="1"/>
      <c r="K798" s="1"/>
      <c r="L798" s="1"/>
      <c r="M798" s="1"/>
      <c r="N798" s="1"/>
      <c r="O798" s="1"/>
      <c r="P798" s="1"/>
      <c r="Q798" s="1"/>
      <c r="R798" s="1"/>
      <c r="S798" s="1"/>
      <c r="T798" s="1"/>
      <c r="U798" s="1"/>
      <c r="V798" s="1"/>
      <c r="W798" s="1"/>
      <c r="X798" s="1"/>
      <c r="Y798" s="1"/>
      <c r="Z798" s="1"/>
    </row>
    <row r="799" ht="12.0" customHeight="1">
      <c r="A799" s="1"/>
      <c r="B799" s="1"/>
      <c r="C799" s="2"/>
      <c r="D799" s="3"/>
      <c r="E799" s="4"/>
      <c r="F799" s="2"/>
      <c r="G799" s="2"/>
      <c r="H799" s="3"/>
      <c r="I799" s="3"/>
      <c r="J799" s="1"/>
      <c r="K799" s="1"/>
      <c r="L799" s="1"/>
      <c r="M799" s="1"/>
      <c r="N799" s="1"/>
      <c r="O799" s="1"/>
      <c r="P799" s="1"/>
      <c r="Q799" s="1"/>
      <c r="R799" s="1"/>
      <c r="S799" s="1"/>
      <c r="T799" s="1"/>
      <c r="U799" s="1"/>
      <c r="V799" s="1"/>
      <c r="W799" s="1"/>
      <c r="X799" s="1"/>
      <c r="Y799" s="1"/>
      <c r="Z799" s="1"/>
    </row>
    <row r="800" ht="12.0" customHeight="1">
      <c r="A800" s="1"/>
      <c r="B800" s="1"/>
      <c r="C800" s="2"/>
      <c r="D800" s="3"/>
      <c r="E800" s="4"/>
      <c r="F800" s="2"/>
      <c r="G800" s="2"/>
      <c r="H800" s="3"/>
      <c r="I800" s="3"/>
      <c r="J800" s="1"/>
      <c r="K800" s="1"/>
      <c r="L800" s="1"/>
      <c r="M800" s="1"/>
      <c r="N800" s="1"/>
      <c r="O800" s="1"/>
      <c r="P800" s="1"/>
      <c r="Q800" s="1"/>
      <c r="R800" s="1"/>
      <c r="S800" s="1"/>
      <c r="T800" s="1"/>
      <c r="U800" s="1"/>
      <c r="V800" s="1"/>
      <c r="W800" s="1"/>
      <c r="X800" s="1"/>
      <c r="Y800" s="1"/>
      <c r="Z800" s="1"/>
    </row>
    <row r="801" ht="12.0" customHeight="1">
      <c r="A801" s="1"/>
      <c r="B801" s="1"/>
      <c r="C801" s="2"/>
      <c r="D801" s="3"/>
      <c r="E801" s="4"/>
      <c r="F801" s="2"/>
      <c r="G801" s="2"/>
      <c r="H801" s="3"/>
      <c r="I801" s="3"/>
      <c r="J801" s="1"/>
      <c r="K801" s="1"/>
      <c r="L801" s="1"/>
      <c r="M801" s="1"/>
      <c r="N801" s="1"/>
      <c r="O801" s="1"/>
      <c r="P801" s="1"/>
      <c r="Q801" s="1"/>
      <c r="R801" s="1"/>
      <c r="S801" s="1"/>
      <c r="T801" s="1"/>
      <c r="U801" s="1"/>
      <c r="V801" s="1"/>
      <c r="W801" s="1"/>
      <c r="X801" s="1"/>
      <c r="Y801" s="1"/>
      <c r="Z801" s="1"/>
    </row>
    <row r="802" ht="12.0" customHeight="1">
      <c r="A802" s="1"/>
      <c r="B802" s="1"/>
      <c r="C802" s="2"/>
      <c r="D802" s="3"/>
      <c r="E802" s="4"/>
      <c r="F802" s="2"/>
      <c r="G802" s="2"/>
      <c r="H802" s="3"/>
      <c r="I802" s="3"/>
      <c r="J802" s="1"/>
      <c r="K802" s="1"/>
      <c r="L802" s="1"/>
      <c r="M802" s="1"/>
      <c r="N802" s="1"/>
      <c r="O802" s="1"/>
      <c r="P802" s="1"/>
      <c r="Q802" s="1"/>
      <c r="R802" s="1"/>
      <c r="S802" s="1"/>
      <c r="T802" s="1"/>
      <c r="U802" s="1"/>
      <c r="V802" s="1"/>
      <c r="W802" s="1"/>
      <c r="X802" s="1"/>
      <c r="Y802" s="1"/>
      <c r="Z802" s="1"/>
    </row>
    <row r="803" ht="12.0" customHeight="1">
      <c r="A803" s="1"/>
      <c r="B803" s="1"/>
      <c r="C803" s="2"/>
      <c r="D803" s="3"/>
      <c r="E803" s="4"/>
      <c r="F803" s="2"/>
      <c r="G803" s="2"/>
      <c r="H803" s="3"/>
      <c r="I803" s="3"/>
      <c r="J803" s="1"/>
      <c r="K803" s="1"/>
      <c r="L803" s="1"/>
      <c r="M803" s="1"/>
      <c r="N803" s="1"/>
      <c r="O803" s="1"/>
      <c r="P803" s="1"/>
      <c r="Q803" s="1"/>
      <c r="R803" s="1"/>
      <c r="S803" s="1"/>
      <c r="T803" s="1"/>
      <c r="U803" s="1"/>
      <c r="V803" s="1"/>
      <c r="W803" s="1"/>
      <c r="X803" s="1"/>
      <c r="Y803" s="1"/>
      <c r="Z803" s="1"/>
    </row>
    <row r="804" ht="12.0" customHeight="1">
      <c r="A804" s="1"/>
      <c r="B804" s="1"/>
      <c r="C804" s="2"/>
      <c r="D804" s="3"/>
      <c r="E804" s="4"/>
      <c r="F804" s="2"/>
      <c r="G804" s="2"/>
      <c r="H804" s="3"/>
      <c r="I804" s="3"/>
      <c r="J804" s="1"/>
      <c r="K804" s="1"/>
      <c r="L804" s="1"/>
      <c r="M804" s="1"/>
      <c r="N804" s="1"/>
      <c r="O804" s="1"/>
      <c r="P804" s="1"/>
      <c r="Q804" s="1"/>
      <c r="R804" s="1"/>
      <c r="S804" s="1"/>
      <c r="T804" s="1"/>
      <c r="U804" s="1"/>
      <c r="V804" s="1"/>
      <c r="W804" s="1"/>
      <c r="X804" s="1"/>
      <c r="Y804" s="1"/>
      <c r="Z804" s="1"/>
    </row>
    <row r="805" ht="12.0" customHeight="1">
      <c r="A805" s="1"/>
      <c r="B805" s="1"/>
      <c r="C805" s="2"/>
      <c r="D805" s="3"/>
      <c r="E805" s="4"/>
      <c r="F805" s="2"/>
      <c r="G805" s="2"/>
      <c r="H805" s="3"/>
      <c r="I805" s="3"/>
      <c r="J805" s="1"/>
      <c r="K805" s="1"/>
      <c r="L805" s="1"/>
      <c r="M805" s="1"/>
      <c r="N805" s="1"/>
      <c r="O805" s="1"/>
      <c r="P805" s="1"/>
      <c r="Q805" s="1"/>
      <c r="R805" s="1"/>
      <c r="S805" s="1"/>
      <c r="T805" s="1"/>
      <c r="U805" s="1"/>
      <c r="V805" s="1"/>
      <c r="W805" s="1"/>
      <c r="X805" s="1"/>
      <c r="Y805" s="1"/>
      <c r="Z805" s="1"/>
    </row>
    <row r="806" ht="12.0" customHeight="1">
      <c r="A806" s="1"/>
      <c r="B806" s="1"/>
      <c r="C806" s="2"/>
      <c r="D806" s="3"/>
      <c r="E806" s="4"/>
      <c r="F806" s="2"/>
      <c r="G806" s="2"/>
      <c r="H806" s="3"/>
      <c r="I806" s="3"/>
      <c r="J806" s="1"/>
      <c r="K806" s="1"/>
      <c r="L806" s="1"/>
      <c r="M806" s="1"/>
      <c r="N806" s="1"/>
      <c r="O806" s="1"/>
      <c r="P806" s="1"/>
      <c r="Q806" s="1"/>
      <c r="R806" s="1"/>
      <c r="S806" s="1"/>
      <c r="T806" s="1"/>
      <c r="U806" s="1"/>
      <c r="V806" s="1"/>
      <c r="W806" s="1"/>
      <c r="X806" s="1"/>
      <c r="Y806" s="1"/>
      <c r="Z806" s="1"/>
    </row>
    <row r="807" ht="12.0" customHeight="1">
      <c r="A807" s="1"/>
      <c r="B807" s="1"/>
      <c r="C807" s="2"/>
      <c r="D807" s="3"/>
      <c r="E807" s="4"/>
      <c r="F807" s="2"/>
      <c r="G807" s="2"/>
      <c r="H807" s="3"/>
      <c r="I807" s="3"/>
      <c r="J807" s="1"/>
      <c r="K807" s="1"/>
      <c r="L807" s="1"/>
      <c r="M807" s="1"/>
      <c r="N807" s="1"/>
      <c r="O807" s="1"/>
      <c r="P807" s="1"/>
      <c r="Q807" s="1"/>
      <c r="R807" s="1"/>
      <c r="S807" s="1"/>
      <c r="T807" s="1"/>
      <c r="U807" s="1"/>
      <c r="V807" s="1"/>
      <c r="W807" s="1"/>
      <c r="X807" s="1"/>
      <c r="Y807" s="1"/>
      <c r="Z807" s="1"/>
    </row>
    <row r="808" ht="12.0" customHeight="1">
      <c r="A808" s="1"/>
      <c r="B808" s="1"/>
      <c r="C808" s="2"/>
      <c r="D808" s="3"/>
      <c r="E808" s="4"/>
      <c r="F808" s="2"/>
      <c r="G808" s="2"/>
      <c r="H808" s="3"/>
      <c r="I808" s="3"/>
      <c r="J808" s="1"/>
      <c r="K808" s="1"/>
      <c r="L808" s="1"/>
      <c r="M808" s="1"/>
      <c r="N808" s="1"/>
      <c r="O808" s="1"/>
      <c r="P808" s="1"/>
      <c r="Q808" s="1"/>
      <c r="R808" s="1"/>
      <c r="S808" s="1"/>
      <c r="T808" s="1"/>
      <c r="U808" s="1"/>
      <c r="V808" s="1"/>
      <c r="W808" s="1"/>
      <c r="X808" s="1"/>
      <c r="Y808" s="1"/>
      <c r="Z808" s="1"/>
    </row>
    <row r="809" ht="12.0" customHeight="1">
      <c r="A809" s="1"/>
      <c r="B809" s="1"/>
      <c r="C809" s="2"/>
      <c r="D809" s="3"/>
      <c r="E809" s="4"/>
      <c r="F809" s="2"/>
      <c r="G809" s="2"/>
      <c r="H809" s="3"/>
      <c r="I809" s="3"/>
      <c r="J809" s="1"/>
      <c r="K809" s="1"/>
      <c r="L809" s="1"/>
      <c r="M809" s="1"/>
      <c r="N809" s="1"/>
      <c r="O809" s="1"/>
      <c r="P809" s="1"/>
      <c r="Q809" s="1"/>
      <c r="R809" s="1"/>
      <c r="S809" s="1"/>
      <c r="T809" s="1"/>
      <c r="U809" s="1"/>
      <c r="V809" s="1"/>
      <c r="W809" s="1"/>
      <c r="X809" s="1"/>
      <c r="Y809" s="1"/>
      <c r="Z809" s="1"/>
    </row>
    <row r="810" ht="12.0" customHeight="1">
      <c r="A810" s="1"/>
      <c r="B810" s="1"/>
      <c r="C810" s="2"/>
      <c r="D810" s="3"/>
      <c r="E810" s="4"/>
      <c r="F810" s="2"/>
      <c r="G810" s="2"/>
      <c r="H810" s="3"/>
      <c r="I810" s="3"/>
      <c r="J810" s="1"/>
      <c r="K810" s="1"/>
      <c r="L810" s="1"/>
      <c r="M810" s="1"/>
      <c r="N810" s="1"/>
      <c r="O810" s="1"/>
      <c r="P810" s="1"/>
      <c r="Q810" s="1"/>
      <c r="R810" s="1"/>
      <c r="S810" s="1"/>
      <c r="T810" s="1"/>
      <c r="U810" s="1"/>
      <c r="V810" s="1"/>
      <c r="W810" s="1"/>
      <c r="X810" s="1"/>
      <c r="Y810" s="1"/>
      <c r="Z810" s="1"/>
    </row>
    <row r="811" ht="12.0" customHeight="1">
      <c r="A811" s="1"/>
      <c r="B811" s="1"/>
      <c r="C811" s="2"/>
      <c r="D811" s="3"/>
      <c r="E811" s="4"/>
      <c r="F811" s="2"/>
      <c r="G811" s="2"/>
      <c r="H811" s="3"/>
      <c r="I811" s="3"/>
      <c r="J811" s="1"/>
      <c r="K811" s="1"/>
      <c r="L811" s="1"/>
      <c r="M811" s="1"/>
      <c r="N811" s="1"/>
      <c r="O811" s="1"/>
      <c r="P811" s="1"/>
      <c r="Q811" s="1"/>
      <c r="R811" s="1"/>
      <c r="S811" s="1"/>
      <c r="T811" s="1"/>
      <c r="U811" s="1"/>
      <c r="V811" s="1"/>
      <c r="W811" s="1"/>
      <c r="X811" s="1"/>
      <c r="Y811" s="1"/>
      <c r="Z811" s="1"/>
    </row>
    <row r="812" ht="12.0" customHeight="1">
      <c r="A812" s="1"/>
      <c r="B812" s="1"/>
      <c r="C812" s="2"/>
      <c r="D812" s="3"/>
      <c r="E812" s="4"/>
      <c r="F812" s="2"/>
      <c r="G812" s="2"/>
      <c r="H812" s="3"/>
      <c r="I812" s="3"/>
      <c r="J812" s="1"/>
      <c r="K812" s="1"/>
      <c r="L812" s="1"/>
      <c r="M812" s="1"/>
      <c r="N812" s="1"/>
      <c r="O812" s="1"/>
      <c r="P812" s="1"/>
      <c r="Q812" s="1"/>
      <c r="R812" s="1"/>
      <c r="S812" s="1"/>
      <c r="T812" s="1"/>
      <c r="U812" s="1"/>
      <c r="V812" s="1"/>
      <c r="W812" s="1"/>
      <c r="X812" s="1"/>
      <c r="Y812" s="1"/>
      <c r="Z812" s="1"/>
    </row>
    <row r="813" ht="12.0" customHeight="1">
      <c r="A813" s="1"/>
      <c r="B813" s="1"/>
      <c r="C813" s="2"/>
      <c r="D813" s="3"/>
      <c r="E813" s="4"/>
      <c r="F813" s="2"/>
      <c r="G813" s="2"/>
      <c r="H813" s="3"/>
      <c r="I813" s="3"/>
      <c r="J813" s="1"/>
      <c r="K813" s="1"/>
      <c r="L813" s="1"/>
      <c r="M813" s="1"/>
      <c r="N813" s="1"/>
      <c r="O813" s="1"/>
      <c r="P813" s="1"/>
      <c r="Q813" s="1"/>
      <c r="R813" s="1"/>
      <c r="S813" s="1"/>
      <c r="T813" s="1"/>
      <c r="U813" s="1"/>
      <c r="V813" s="1"/>
      <c r="W813" s="1"/>
      <c r="X813" s="1"/>
      <c r="Y813" s="1"/>
      <c r="Z813" s="1"/>
    </row>
    <row r="814" ht="12.0" customHeight="1">
      <c r="A814" s="1"/>
      <c r="B814" s="1"/>
      <c r="C814" s="2"/>
      <c r="D814" s="3"/>
      <c r="E814" s="4"/>
      <c r="F814" s="2"/>
      <c r="G814" s="2"/>
      <c r="H814" s="3"/>
      <c r="I814" s="3"/>
      <c r="J814" s="1"/>
      <c r="K814" s="1"/>
      <c r="L814" s="1"/>
      <c r="M814" s="1"/>
      <c r="N814" s="1"/>
      <c r="O814" s="1"/>
      <c r="P814" s="1"/>
      <c r="Q814" s="1"/>
      <c r="R814" s="1"/>
      <c r="S814" s="1"/>
      <c r="T814" s="1"/>
      <c r="U814" s="1"/>
      <c r="V814" s="1"/>
      <c r="W814" s="1"/>
      <c r="X814" s="1"/>
      <c r="Y814" s="1"/>
      <c r="Z814" s="1"/>
    </row>
    <row r="815" ht="12.0" customHeight="1">
      <c r="A815" s="1"/>
      <c r="B815" s="1"/>
      <c r="C815" s="2"/>
      <c r="D815" s="3"/>
      <c r="E815" s="4"/>
      <c r="F815" s="2"/>
      <c r="G815" s="2"/>
      <c r="H815" s="3"/>
      <c r="I815" s="3"/>
      <c r="J815" s="1"/>
      <c r="K815" s="1"/>
      <c r="L815" s="1"/>
      <c r="M815" s="1"/>
      <c r="N815" s="1"/>
      <c r="O815" s="1"/>
      <c r="P815" s="1"/>
      <c r="Q815" s="1"/>
      <c r="R815" s="1"/>
      <c r="S815" s="1"/>
      <c r="T815" s="1"/>
      <c r="U815" s="1"/>
      <c r="V815" s="1"/>
      <c r="W815" s="1"/>
      <c r="X815" s="1"/>
      <c r="Y815" s="1"/>
      <c r="Z815" s="1"/>
    </row>
    <row r="816" ht="12.0" customHeight="1">
      <c r="A816" s="1"/>
      <c r="B816" s="1"/>
      <c r="C816" s="2"/>
      <c r="D816" s="3"/>
      <c r="E816" s="4"/>
      <c r="F816" s="2"/>
      <c r="G816" s="2"/>
      <c r="H816" s="3"/>
      <c r="I816" s="3"/>
      <c r="J816" s="1"/>
      <c r="K816" s="1"/>
      <c r="L816" s="1"/>
      <c r="M816" s="1"/>
      <c r="N816" s="1"/>
      <c r="O816" s="1"/>
      <c r="P816" s="1"/>
      <c r="Q816" s="1"/>
      <c r="R816" s="1"/>
      <c r="S816" s="1"/>
      <c r="T816" s="1"/>
      <c r="U816" s="1"/>
      <c r="V816" s="1"/>
      <c r="W816" s="1"/>
      <c r="X816" s="1"/>
      <c r="Y816" s="1"/>
      <c r="Z816" s="1"/>
    </row>
    <row r="817" ht="12.0" customHeight="1">
      <c r="A817" s="1"/>
      <c r="B817" s="1"/>
      <c r="C817" s="2"/>
      <c r="D817" s="3"/>
      <c r="E817" s="4"/>
      <c r="F817" s="2"/>
      <c r="G817" s="2"/>
      <c r="H817" s="3"/>
      <c r="I817" s="3"/>
      <c r="J817" s="1"/>
      <c r="K817" s="1"/>
      <c r="L817" s="1"/>
      <c r="M817" s="1"/>
      <c r="N817" s="1"/>
      <c r="O817" s="1"/>
      <c r="P817" s="1"/>
      <c r="Q817" s="1"/>
      <c r="R817" s="1"/>
      <c r="S817" s="1"/>
      <c r="T817" s="1"/>
      <c r="U817" s="1"/>
      <c r="V817" s="1"/>
      <c r="W817" s="1"/>
      <c r="X817" s="1"/>
      <c r="Y817" s="1"/>
      <c r="Z817" s="1"/>
    </row>
    <row r="818" ht="12.0" customHeight="1">
      <c r="A818" s="1"/>
      <c r="B818" s="1"/>
      <c r="C818" s="2"/>
      <c r="D818" s="3"/>
      <c r="E818" s="4"/>
      <c r="F818" s="2"/>
      <c r="G818" s="2"/>
      <c r="H818" s="3"/>
      <c r="I818" s="3"/>
      <c r="J818" s="1"/>
      <c r="K818" s="1"/>
      <c r="L818" s="1"/>
      <c r="M818" s="1"/>
      <c r="N818" s="1"/>
      <c r="O818" s="1"/>
      <c r="P818" s="1"/>
      <c r="Q818" s="1"/>
      <c r="R818" s="1"/>
      <c r="S818" s="1"/>
      <c r="T818" s="1"/>
      <c r="U818" s="1"/>
      <c r="V818" s="1"/>
      <c r="W818" s="1"/>
      <c r="X818" s="1"/>
      <c r="Y818" s="1"/>
      <c r="Z818" s="1"/>
    </row>
    <row r="819" ht="12.0" customHeight="1">
      <c r="A819" s="1"/>
      <c r="B819" s="1"/>
      <c r="C819" s="2"/>
      <c r="D819" s="3"/>
      <c r="E819" s="4"/>
      <c r="F819" s="2"/>
      <c r="G819" s="2"/>
      <c r="H819" s="3"/>
      <c r="I819" s="3"/>
      <c r="J819" s="1"/>
      <c r="K819" s="1"/>
      <c r="L819" s="1"/>
      <c r="M819" s="1"/>
      <c r="N819" s="1"/>
      <c r="O819" s="1"/>
      <c r="P819" s="1"/>
      <c r="Q819" s="1"/>
      <c r="R819" s="1"/>
      <c r="S819" s="1"/>
      <c r="T819" s="1"/>
      <c r="U819" s="1"/>
      <c r="V819" s="1"/>
      <c r="W819" s="1"/>
      <c r="X819" s="1"/>
      <c r="Y819" s="1"/>
      <c r="Z819" s="1"/>
    </row>
    <row r="820" ht="12.0" customHeight="1">
      <c r="A820" s="1"/>
      <c r="B820" s="1"/>
      <c r="C820" s="2"/>
      <c r="D820" s="3"/>
      <c r="E820" s="4"/>
      <c r="F820" s="2"/>
      <c r="G820" s="2"/>
      <c r="H820" s="3"/>
      <c r="I820" s="3"/>
      <c r="J820" s="1"/>
      <c r="K820" s="1"/>
      <c r="L820" s="1"/>
      <c r="M820" s="1"/>
      <c r="N820" s="1"/>
      <c r="O820" s="1"/>
      <c r="P820" s="1"/>
      <c r="Q820" s="1"/>
      <c r="R820" s="1"/>
      <c r="S820" s="1"/>
      <c r="T820" s="1"/>
      <c r="U820" s="1"/>
      <c r="V820" s="1"/>
      <c r="W820" s="1"/>
      <c r="X820" s="1"/>
      <c r="Y820" s="1"/>
      <c r="Z820" s="1"/>
    </row>
    <row r="821" ht="12.0" customHeight="1">
      <c r="A821" s="1"/>
      <c r="B821" s="1"/>
      <c r="C821" s="2"/>
      <c r="D821" s="3"/>
      <c r="E821" s="4"/>
      <c r="F821" s="2"/>
      <c r="G821" s="2"/>
      <c r="H821" s="3"/>
      <c r="I821" s="3"/>
      <c r="J821" s="1"/>
      <c r="K821" s="1"/>
      <c r="L821" s="1"/>
      <c r="M821" s="1"/>
      <c r="N821" s="1"/>
      <c r="O821" s="1"/>
      <c r="P821" s="1"/>
      <c r="Q821" s="1"/>
      <c r="R821" s="1"/>
      <c r="S821" s="1"/>
      <c r="T821" s="1"/>
      <c r="U821" s="1"/>
      <c r="V821" s="1"/>
      <c r="W821" s="1"/>
      <c r="X821" s="1"/>
      <c r="Y821" s="1"/>
      <c r="Z821" s="1"/>
    </row>
    <row r="822" ht="12.0" customHeight="1">
      <c r="A822" s="1"/>
      <c r="B822" s="1"/>
      <c r="C822" s="2"/>
      <c r="D822" s="3"/>
      <c r="E822" s="4"/>
      <c r="F822" s="2"/>
      <c r="G822" s="2"/>
      <c r="H822" s="3"/>
      <c r="I822" s="3"/>
      <c r="J822" s="1"/>
      <c r="K822" s="1"/>
      <c r="L822" s="1"/>
      <c r="M822" s="1"/>
      <c r="N822" s="1"/>
      <c r="O822" s="1"/>
      <c r="P822" s="1"/>
      <c r="Q822" s="1"/>
      <c r="R822" s="1"/>
      <c r="S822" s="1"/>
      <c r="T822" s="1"/>
      <c r="U822" s="1"/>
      <c r="V822" s="1"/>
      <c r="W822" s="1"/>
      <c r="X822" s="1"/>
      <c r="Y822" s="1"/>
      <c r="Z822" s="1"/>
    </row>
    <row r="823" ht="12.0" customHeight="1">
      <c r="A823" s="1"/>
      <c r="B823" s="1"/>
      <c r="C823" s="2"/>
      <c r="D823" s="3"/>
      <c r="E823" s="4"/>
      <c r="F823" s="2"/>
      <c r="G823" s="2"/>
      <c r="H823" s="3"/>
      <c r="I823" s="3"/>
      <c r="J823" s="1"/>
      <c r="K823" s="1"/>
      <c r="L823" s="1"/>
      <c r="M823" s="1"/>
      <c r="N823" s="1"/>
      <c r="O823" s="1"/>
      <c r="P823" s="1"/>
      <c r="Q823" s="1"/>
      <c r="R823" s="1"/>
      <c r="S823" s="1"/>
      <c r="T823" s="1"/>
      <c r="U823" s="1"/>
      <c r="V823" s="1"/>
      <c r="W823" s="1"/>
      <c r="X823" s="1"/>
      <c r="Y823" s="1"/>
      <c r="Z823" s="1"/>
    </row>
    <row r="824" ht="12.0" customHeight="1">
      <c r="A824" s="1"/>
      <c r="B824" s="1"/>
      <c r="C824" s="2"/>
      <c r="D824" s="3"/>
      <c r="E824" s="4"/>
      <c r="F824" s="2"/>
      <c r="G824" s="2"/>
      <c r="H824" s="3"/>
      <c r="I824" s="3"/>
      <c r="J824" s="1"/>
      <c r="K824" s="1"/>
      <c r="L824" s="1"/>
      <c r="M824" s="1"/>
      <c r="N824" s="1"/>
      <c r="O824" s="1"/>
      <c r="P824" s="1"/>
      <c r="Q824" s="1"/>
      <c r="R824" s="1"/>
      <c r="S824" s="1"/>
      <c r="T824" s="1"/>
      <c r="U824" s="1"/>
      <c r="V824" s="1"/>
      <c r="W824" s="1"/>
      <c r="X824" s="1"/>
      <c r="Y824" s="1"/>
      <c r="Z824" s="1"/>
    </row>
    <row r="825" ht="12.0" customHeight="1">
      <c r="A825" s="1"/>
      <c r="B825" s="1"/>
      <c r="C825" s="2"/>
      <c r="D825" s="3"/>
      <c r="E825" s="4"/>
      <c r="F825" s="2"/>
      <c r="G825" s="2"/>
      <c r="H825" s="3"/>
      <c r="I825" s="3"/>
      <c r="J825" s="1"/>
      <c r="K825" s="1"/>
      <c r="L825" s="1"/>
      <c r="M825" s="1"/>
      <c r="N825" s="1"/>
      <c r="O825" s="1"/>
      <c r="P825" s="1"/>
      <c r="Q825" s="1"/>
      <c r="R825" s="1"/>
      <c r="S825" s="1"/>
      <c r="T825" s="1"/>
      <c r="U825" s="1"/>
      <c r="V825" s="1"/>
      <c r="W825" s="1"/>
      <c r="X825" s="1"/>
      <c r="Y825" s="1"/>
      <c r="Z825" s="1"/>
    </row>
    <row r="826" ht="12.0" customHeight="1">
      <c r="A826" s="1"/>
      <c r="B826" s="1"/>
      <c r="C826" s="2"/>
      <c r="D826" s="3"/>
      <c r="E826" s="4"/>
      <c r="F826" s="2"/>
      <c r="G826" s="2"/>
      <c r="H826" s="3"/>
      <c r="I826" s="3"/>
      <c r="J826" s="1"/>
      <c r="K826" s="1"/>
      <c r="L826" s="1"/>
      <c r="M826" s="1"/>
      <c r="N826" s="1"/>
      <c r="O826" s="1"/>
      <c r="P826" s="1"/>
      <c r="Q826" s="1"/>
      <c r="R826" s="1"/>
      <c r="S826" s="1"/>
      <c r="T826" s="1"/>
      <c r="U826" s="1"/>
      <c r="V826" s="1"/>
      <c r="W826" s="1"/>
      <c r="X826" s="1"/>
      <c r="Y826" s="1"/>
      <c r="Z826" s="1"/>
    </row>
    <row r="827" ht="12.0" customHeight="1">
      <c r="A827" s="1"/>
      <c r="B827" s="1"/>
      <c r="C827" s="2"/>
      <c r="D827" s="3"/>
      <c r="E827" s="4"/>
      <c r="F827" s="2"/>
      <c r="G827" s="2"/>
      <c r="H827" s="3"/>
      <c r="I827" s="3"/>
      <c r="J827" s="1"/>
      <c r="K827" s="1"/>
      <c r="L827" s="1"/>
      <c r="M827" s="1"/>
      <c r="N827" s="1"/>
      <c r="O827" s="1"/>
      <c r="P827" s="1"/>
      <c r="Q827" s="1"/>
      <c r="R827" s="1"/>
      <c r="S827" s="1"/>
      <c r="T827" s="1"/>
      <c r="U827" s="1"/>
      <c r="V827" s="1"/>
      <c r="W827" s="1"/>
      <c r="X827" s="1"/>
      <c r="Y827" s="1"/>
      <c r="Z827" s="1"/>
    </row>
    <row r="828" ht="12.0" customHeight="1">
      <c r="A828" s="1"/>
      <c r="B828" s="1"/>
      <c r="C828" s="2"/>
      <c r="D828" s="3"/>
      <c r="E828" s="4"/>
      <c r="F828" s="2"/>
      <c r="G828" s="2"/>
      <c r="H828" s="3"/>
      <c r="I828" s="3"/>
      <c r="J828" s="1"/>
      <c r="K828" s="1"/>
      <c r="L828" s="1"/>
      <c r="M828" s="1"/>
      <c r="N828" s="1"/>
      <c r="O828" s="1"/>
      <c r="P828" s="1"/>
      <c r="Q828" s="1"/>
      <c r="R828" s="1"/>
      <c r="S828" s="1"/>
      <c r="T828" s="1"/>
      <c r="U828" s="1"/>
      <c r="V828" s="1"/>
      <c r="W828" s="1"/>
      <c r="X828" s="1"/>
      <c r="Y828" s="1"/>
      <c r="Z828" s="1"/>
    </row>
    <row r="829" ht="12.0" customHeight="1">
      <c r="A829" s="1"/>
      <c r="B829" s="1"/>
      <c r="C829" s="2"/>
      <c r="D829" s="3"/>
      <c r="E829" s="4"/>
      <c r="F829" s="2"/>
      <c r="G829" s="2"/>
      <c r="H829" s="3"/>
      <c r="I829" s="3"/>
      <c r="J829" s="1"/>
      <c r="K829" s="1"/>
      <c r="L829" s="1"/>
      <c r="M829" s="1"/>
      <c r="N829" s="1"/>
      <c r="O829" s="1"/>
      <c r="P829" s="1"/>
      <c r="Q829" s="1"/>
      <c r="R829" s="1"/>
      <c r="S829" s="1"/>
      <c r="T829" s="1"/>
      <c r="U829" s="1"/>
      <c r="V829" s="1"/>
      <c r="W829" s="1"/>
      <c r="X829" s="1"/>
      <c r="Y829" s="1"/>
      <c r="Z829" s="1"/>
    </row>
    <row r="830" ht="12.0" customHeight="1">
      <c r="A830" s="1"/>
      <c r="B830" s="1"/>
      <c r="C830" s="2"/>
      <c r="D830" s="3"/>
      <c r="E830" s="4"/>
      <c r="F830" s="2"/>
      <c r="G830" s="2"/>
      <c r="H830" s="3"/>
      <c r="I830" s="3"/>
      <c r="J830" s="1"/>
      <c r="K830" s="1"/>
      <c r="L830" s="1"/>
      <c r="M830" s="1"/>
      <c r="N830" s="1"/>
      <c r="O830" s="1"/>
      <c r="P830" s="1"/>
      <c r="Q830" s="1"/>
      <c r="R830" s="1"/>
      <c r="S830" s="1"/>
      <c r="T830" s="1"/>
      <c r="U830" s="1"/>
      <c r="V830" s="1"/>
      <c r="W830" s="1"/>
      <c r="X830" s="1"/>
      <c r="Y830" s="1"/>
      <c r="Z830" s="1"/>
    </row>
    <row r="831" ht="12.0" customHeight="1">
      <c r="A831" s="1"/>
      <c r="B831" s="1"/>
      <c r="C831" s="2"/>
      <c r="D831" s="3"/>
      <c r="E831" s="4"/>
      <c r="F831" s="2"/>
      <c r="G831" s="2"/>
      <c r="H831" s="3"/>
      <c r="I831" s="3"/>
      <c r="J831" s="1"/>
      <c r="K831" s="1"/>
      <c r="L831" s="1"/>
      <c r="M831" s="1"/>
      <c r="N831" s="1"/>
      <c r="O831" s="1"/>
      <c r="P831" s="1"/>
      <c r="Q831" s="1"/>
      <c r="R831" s="1"/>
      <c r="S831" s="1"/>
      <c r="T831" s="1"/>
      <c r="U831" s="1"/>
      <c r="V831" s="1"/>
      <c r="W831" s="1"/>
      <c r="X831" s="1"/>
      <c r="Y831" s="1"/>
      <c r="Z831" s="1"/>
    </row>
    <row r="832" ht="12.0" customHeight="1">
      <c r="A832" s="1"/>
      <c r="B832" s="1"/>
      <c r="C832" s="2"/>
      <c r="D832" s="3"/>
      <c r="E832" s="4"/>
      <c r="F832" s="2"/>
      <c r="G832" s="2"/>
      <c r="H832" s="3"/>
      <c r="I832" s="3"/>
      <c r="J832" s="1"/>
      <c r="K832" s="1"/>
      <c r="L832" s="1"/>
      <c r="M832" s="1"/>
      <c r="N832" s="1"/>
      <c r="O832" s="1"/>
      <c r="P832" s="1"/>
      <c r="Q832" s="1"/>
      <c r="R832" s="1"/>
      <c r="S832" s="1"/>
      <c r="T832" s="1"/>
      <c r="U832" s="1"/>
      <c r="V832" s="1"/>
      <c r="W832" s="1"/>
      <c r="X832" s="1"/>
      <c r="Y832" s="1"/>
      <c r="Z832" s="1"/>
    </row>
    <row r="833" ht="12.0" customHeight="1">
      <c r="A833" s="1"/>
      <c r="B833" s="1"/>
      <c r="C833" s="2"/>
      <c r="D833" s="3"/>
      <c r="E833" s="4"/>
      <c r="F833" s="2"/>
      <c r="G833" s="2"/>
      <c r="H833" s="3"/>
      <c r="I833" s="3"/>
      <c r="J833" s="1"/>
      <c r="K833" s="1"/>
      <c r="L833" s="1"/>
      <c r="M833" s="1"/>
      <c r="N833" s="1"/>
      <c r="O833" s="1"/>
      <c r="P833" s="1"/>
      <c r="Q833" s="1"/>
      <c r="R833" s="1"/>
      <c r="S833" s="1"/>
      <c r="T833" s="1"/>
      <c r="U833" s="1"/>
      <c r="V833" s="1"/>
      <c r="W833" s="1"/>
      <c r="X833" s="1"/>
      <c r="Y833" s="1"/>
      <c r="Z833" s="1"/>
    </row>
    <row r="834" ht="12.0" customHeight="1">
      <c r="A834" s="1"/>
      <c r="B834" s="1"/>
      <c r="C834" s="2"/>
      <c r="D834" s="3"/>
      <c r="E834" s="4"/>
      <c r="F834" s="2"/>
      <c r="G834" s="2"/>
      <c r="H834" s="3"/>
      <c r="I834" s="3"/>
      <c r="J834" s="1"/>
      <c r="K834" s="1"/>
      <c r="L834" s="1"/>
      <c r="M834" s="1"/>
      <c r="N834" s="1"/>
      <c r="O834" s="1"/>
      <c r="P834" s="1"/>
      <c r="Q834" s="1"/>
      <c r="R834" s="1"/>
      <c r="S834" s="1"/>
      <c r="T834" s="1"/>
      <c r="U834" s="1"/>
      <c r="V834" s="1"/>
      <c r="W834" s="1"/>
      <c r="X834" s="1"/>
      <c r="Y834" s="1"/>
      <c r="Z834" s="1"/>
    </row>
    <row r="835" ht="12.0" customHeight="1">
      <c r="A835" s="1"/>
      <c r="B835" s="1"/>
      <c r="C835" s="2"/>
      <c r="D835" s="3"/>
      <c r="E835" s="4"/>
      <c r="F835" s="2"/>
      <c r="G835" s="2"/>
      <c r="H835" s="3"/>
      <c r="I835" s="3"/>
      <c r="J835" s="1"/>
      <c r="K835" s="1"/>
      <c r="L835" s="1"/>
      <c r="M835" s="1"/>
      <c r="N835" s="1"/>
      <c r="O835" s="1"/>
      <c r="P835" s="1"/>
      <c r="Q835" s="1"/>
      <c r="R835" s="1"/>
      <c r="S835" s="1"/>
      <c r="T835" s="1"/>
      <c r="U835" s="1"/>
      <c r="V835" s="1"/>
      <c r="W835" s="1"/>
      <c r="X835" s="1"/>
      <c r="Y835" s="1"/>
      <c r="Z835" s="1"/>
    </row>
    <row r="836" ht="12.0" customHeight="1">
      <c r="A836" s="1"/>
      <c r="B836" s="1"/>
      <c r="C836" s="2"/>
      <c r="D836" s="3"/>
      <c r="E836" s="4"/>
      <c r="F836" s="2"/>
      <c r="G836" s="2"/>
      <c r="H836" s="3"/>
      <c r="I836" s="3"/>
      <c r="J836" s="1"/>
      <c r="K836" s="1"/>
      <c r="L836" s="1"/>
      <c r="M836" s="1"/>
      <c r="N836" s="1"/>
      <c r="O836" s="1"/>
      <c r="P836" s="1"/>
      <c r="Q836" s="1"/>
      <c r="R836" s="1"/>
      <c r="S836" s="1"/>
      <c r="T836" s="1"/>
      <c r="U836" s="1"/>
      <c r="V836" s="1"/>
      <c r="W836" s="1"/>
      <c r="X836" s="1"/>
      <c r="Y836" s="1"/>
      <c r="Z836" s="1"/>
    </row>
    <row r="837" ht="12.0" customHeight="1">
      <c r="A837" s="1"/>
      <c r="B837" s="1"/>
      <c r="C837" s="2"/>
      <c r="D837" s="3"/>
      <c r="E837" s="4"/>
      <c r="F837" s="2"/>
      <c r="G837" s="2"/>
      <c r="H837" s="3"/>
      <c r="I837" s="3"/>
      <c r="J837" s="1"/>
      <c r="K837" s="1"/>
      <c r="L837" s="1"/>
      <c r="M837" s="1"/>
      <c r="N837" s="1"/>
      <c r="O837" s="1"/>
      <c r="P837" s="1"/>
      <c r="Q837" s="1"/>
      <c r="R837" s="1"/>
      <c r="S837" s="1"/>
      <c r="T837" s="1"/>
      <c r="U837" s="1"/>
      <c r="V837" s="1"/>
      <c r="W837" s="1"/>
      <c r="X837" s="1"/>
      <c r="Y837" s="1"/>
      <c r="Z837" s="1"/>
    </row>
    <row r="838" ht="12.0" customHeight="1">
      <c r="A838" s="1"/>
      <c r="B838" s="1"/>
      <c r="C838" s="2"/>
      <c r="D838" s="3"/>
      <c r="E838" s="4"/>
      <c r="F838" s="2"/>
      <c r="G838" s="2"/>
      <c r="H838" s="3"/>
      <c r="I838" s="3"/>
      <c r="J838" s="1"/>
      <c r="K838" s="1"/>
      <c r="L838" s="1"/>
      <c r="M838" s="1"/>
      <c r="N838" s="1"/>
      <c r="O838" s="1"/>
      <c r="P838" s="1"/>
      <c r="Q838" s="1"/>
      <c r="R838" s="1"/>
      <c r="S838" s="1"/>
      <c r="T838" s="1"/>
      <c r="U838" s="1"/>
      <c r="V838" s="1"/>
      <c r="W838" s="1"/>
      <c r="X838" s="1"/>
      <c r="Y838" s="1"/>
      <c r="Z838" s="1"/>
    </row>
    <row r="839" ht="12.0" customHeight="1">
      <c r="A839" s="1"/>
      <c r="B839" s="1"/>
      <c r="C839" s="2"/>
      <c r="D839" s="3"/>
      <c r="E839" s="4"/>
      <c r="F839" s="2"/>
      <c r="G839" s="2"/>
      <c r="H839" s="3"/>
      <c r="I839" s="3"/>
      <c r="J839" s="1"/>
      <c r="K839" s="1"/>
      <c r="L839" s="1"/>
      <c r="M839" s="1"/>
      <c r="N839" s="1"/>
      <c r="O839" s="1"/>
      <c r="P839" s="1"/>
      <c r="Q839" s="1"/>
      <c r="R839" s="1"/>
      <c r="S839" s="1"/>
      <c r="T839" s="1"/>
      <c r="U839" s="1"/>
      <c r="V839" s="1"/>
      <c r="W839" s="1"/>
      <c r="X839" s="1"/>
      <c r="Y839" s="1"/>
      <c r="Z839" s="1"/>
    </row>
    <row r="840" ht="12.0" customHeight="1">
      <c r="A840" s="1"/>
      <c r="B840" s="1"/>
      <c r="C840" s="2"/>
      <c r="D840" s="3"/>
      <c r="E840" s="4"/>
      <c r="F840" s="2"/>
      <c r="G840" s="2"/>
      <c r="H840" s="3"/>
      <c r="I840" s="3"/>
      <c r="J840" s="1"/>
      <c r="K840" s="1"/>
      <c r="L840" s="1"/>
      <c r="M840" s="1"/>
      <c r="N840" s="1"/>
      <c r="O840" s="1"/>
      <c r="P840" s="1"/>
      <c r="Q840" s="1"/>
      <c r="R840" s="1"/>
      <c r="S840" s="1"/>
      <c r="T840" s="1"/>
      <c r="U840" s="1"/>
      <c r="V840" s="1"/>
      <c r="W840" s="1"/>
      <c r="X840" s="1"/>
      <c r="Y840" s="1"/>
      <c r="Z840" s="1"/>
    </row>
    <row r="841" ht="12.0" customHeight="1">
      <c r="A841" s="1"/>
      <c r="B841" s="1"/>
      <c r="C841" s="2"/>
      <c r="D841" s="3"/>
      <c r="E841" s="4"/>
      <c r="F841" s="2"/>
      <c r="G841" s="2"/>
      <c r="H841" s="3"/>
      <c r="I841" s="3"/>
      <c r="J841" s="1"/>
      <c r="K841" s="1"/>
      <c r="L841" s="1"/>
      <c r="M841" s="1"/>
      <c r="N841" s="1"/>
      <c r="O841" s="1"/>
      <c r="P841" s="1"/>
      <c r="Q841" s="1"/>
      <c r="R841" s="1"/>
      <c r="S841" s="1"/>
      <c r="T841" s="1"/>
      <c r="U841" s="1"/>
      <c r="V841" s="1"/>
      <c r="W841" s="1"/>
      <c r="X841" s="1"/>
      <c r="Y841" s="1"/>
      <c r="Z841" s="1"/>
    </row>
    <row r="842" ht="12.0" customHeight="1">
      <c r="A842" s="1"/>
      <c r="B842" s="1"/>
      <c r="C842" s="2"/>
      <c r="D842" s="3"/>
      <c r="E842" s="4"/>
      <c r="F842" s="2"/>
      <c r="G842" s="2"/>
      <c r="H842" s="3"/>
      <c r="I842" s="3"/>
      <c r="J842" s="1"/>
      <c r="K842" s="1"/>
      <c r="L842" s="1"/>
      <c r="M842" s="1"/>
      <c r="N842" s="1"/>
      <c r="O842" s="1"/>
      <c r="P842" s="1"/>
      <c r="Q842" s="1"/>
      <c r="R842" s="1"/>
      <c r="S842" s="1"/>
      <c r="T842" s="1"/>
      <c r="U842" s="1"/>
      <c r="V842" s="1"/>
      <c r="W842" s="1"/>
      <c r="X842" s="1"/>
      <c r="Y842" s="1"/>
      <c r="Z842" s="1"/>
    </row>
    <row r="843" ht="12.0" customHeight="1">
      <c r="A843" s="1"/>
      <c r="B843" s="1"/>
      <c r="C843" s="2"/>
      <c r="D843" s="3"/>
      <c r="E843" s="4"/>
      <c r="F843" s="2"/>
      <c r="G843" s="2"/>
      <c r="H843" s="3"/>
      <c r="I843" s="3"/>
      <c r="J843" s="1"/>
      <c r="K843" s="1"/>
      <c r="L843" s="1"/>
      <c r="M843" s="1"/>
      <c r="N843" s="1"/>
      <c r="O843" s="1"/>
      <c r="P843" s="1"/>
      <c r="Q843" s="1"/>
      <c r="R843" s="1"/>
      <c r="S843" s="1"/>
      <c r="T843" s="1"/>
      <c r="U843" s="1"/>
      <c r="V843" s="1"/>
      <c r="W843" s="1"/>
      <c r="X843" s="1"/>
      <c r="Y843" s="1"/>
      <c r="Z843" s="1"/>
    </row>
    <row r="844" ht="12.0" customHeight="1">
      <c r="A844" s="1"/>
      <c r="B844" s="1"/>
      <c r="C844" s="2"/>
      <c r="D844" s="3"/>
      <c r="E844" s="4"/>
      <c r="F844" s="2"/>
      <c r="G844" s="2"/>
      <c r="H844" s="3"/>
      <c r="I844" s="3"/>
      <c r="J844" s="1"/>
      <c r="K844" s="1"/>
      <c r="L844" s="1"/>
      <c r="M844" s="1"/>
      <c r="N844" s="1"/>
      <c r="O844" s="1"/>
      <c r="P844" s="1"/>
      <c r="Q844" s="1"/>
      <c r="R844" s="1"/>
      <c r="S844" s="1"/>
      <c r="T844" s="1"/>
      <c r="U844" s="1"/>
      <c r="V844" s="1"/>
      <c r="W844" s="1"/>
      <c r="X844" s="1"/>
      <c r="Y844" s="1"/>
      <c r="Z844" s="1"/>
    </row>
    <row r="845" ht="12.0" customHeight="1">
      <c r="A845" s="1"/>
      <c r="B845" s="1"/>
      <c r="C845" s="2"/>
      <c r="D845" s="3"/>
      <c r="E845" s="4"/>
      <c r="F845" s="2"/>
      <c r="G845" s="2"/>
      <c r="H845" s="3"/>
      <c r="I845" s="3"/>
      <c r="J845" s="1"/>
      <c r="K845" s="1"/>
      <c r="L845" s="1"/>
      <c r="M845" s="1"/>
      <c r="N845" s="1"/>
      <c r="O845" s="1"/>
      <c r="P845" s="1"/>
      <c r="Q845" s="1"/>
      <c r="R845" s="1"/>
      <c r="S845" s="1"/>
      <c r="T845" s="1"/>
      <c r="U845" s="1"/>
      <c r="V845" s="1"/>
      <c r="W845" s="1"/>
      <c r="X845" s="1"/>
      <c r="Y845" s="1"/>
      <c r="Z845" s="1"/>
    </row>
    <row r="846" ht="12.0" customHeight="1">
      <c r="A846" s="1"/>
      <c r="B846" s="1"/>
      <c r="C846" s="2"/>
      <c r="D846" s="3"/>
      <c r="E846" s="4"/>
      <c r="F846" s="2"/>
      <c r="G846" s="2"/>
      <c r="H846" s="3"/>
      <c r="I846" s="3"/>
      <c r="J846" s="1"/>
      <c r="K846" s="1"/>
      <c r="L846" s="1"/>
      <c r="M846" s="1"/>
      <c r="N846" s="1"/>
      <c r="O846" s="1"/>
      <c r="P846" s="1"/>
      <c r="Q846" s="1"/>
      <c r="R846" s="1"/>
      <c r="S846" s="1"/>
      <c r="T846" s="1"/>
      <c r="U846" s="1"/>
      <c r="V846" s="1"/>
      <c r="W846" s="1"/>
      <c r="X846" s="1"/>
      <c r="Y846" s="1"/>
      <c r="Z846" s="1"/>
    </row>
    <row r="847" ht="12.0" customHeight="1">
      <c r="A847" s="1"/>
      <c r="B847" s="1"/>
      <c r="C847" s="2"/>
      <c r="D847" s="3"/>
      <c r="E847" s="4"/>
      <c r="F847" s="2"/>
      <c r="G847" s="2"/>
      <c r="H847" s="3"/>
      <c r="I847" s="3"/>
      <c r="J847" s="1"/>
      <c r="K847" s="1"/>
      <c r="L847" s="1"/>
      <c r="M847" s="1"/>
      <c r="N847" s="1"/>
      <c r="O847" s="1"/>
      <c r="P847" s="1"/>
      <c r="Q847" s="1"/>
      <c r="R847" s="1"/>
      <c r="S847" s="1"/>
      <c r="T847" s="1"/>
      <c r="U847" s="1"/>
      <c r="V847" s="1"/>
      <c r="W847" s="1"/>
      <c r="X847" s="1"/>
      <c r="Y847" s="1"/>
      <c r="Z847" s="1"/>
    </row>
    <row r="848" ht="12.0" customHeight="1">
      <c r="A848" s="1"/>
      <c r="B848" s="1"/>
      <c r="C848" s="2"/>
      <c r="D848" s="3"/>
      <c r="E848" s="4"/>
      <c r="F848" s="2"/>
      <c r="G848" s="2"/>
      <c r="H848" s="3"/>
      <c r="I848" s="3"/>
      <c r="J848" s="1"/>
      <c r="K848" s="1"/>
      <c r="L848" s="1"/>
      <c r="M848" s="1"/>
      <c r="N848" s="1"/>
      <c r="O848" s="1"/>
      <c r="P848" s="1"/>
      <c r="Q848" s="1"/>
      <c r="R848" s="1"/>
      <c r="S848" s="1"/>
      <c r="T848" s="1"/>
      <c r="U848" s="1"/>
      <c r="V848" s="1"/>
      <c r="W848" s="1"/>
      <c r="X848" s="1"/>
      <c r="Y848" s="1"/>
      <c r="Z848" s="1"/>
    </row>
    <row r="849" ht="12.0" customHeight="1">
      <c r="A849" s="1"/>
      <c r="B849" s="1"/>
      <c r="C849" s="2"/>
      <c r="D849" s="3"/>
      <c r="E849" s="4"/>
      <c r="F849" s="2"/>
      <c r="G849" s="2"/>
      <c r="H849" s="3"/>
      <c r="I849" s="3"/>
      <c r="J849" s="1"/>
      <c r="K849" s="1"/>
      <c r="L849" s="1"/>
      <c r="M849" s="1"/>
      <c r="N849" s="1"/>
      <c r="O849" s="1"/>
      <c r="P849" s="1"/>
      <c r="Q849" s="1"/>
      <c r="R849" s="1"/>
      <c r="S849" s="1"/>
      <c r="T849" s="1"/>
      <c r="U849" s="1"/>
      <c r="V849" s="1"/>
      <c r="W849" s="1"/>
      <c r="X849" s="1"/>
      <c r="Y849" s="1"/>
      <c r="Z849" s="1"/>
    </row>
    <row r="850" ht="12.0" customHeight="1">
      <c r="A850" s="1"/>
      <c r="B850" s="1"/>
      <c r="C850" s="2"/>
      <c r="D850" s="3"/>
      <c r="E850" s="4"/>
      <c r="F850" s="2"/>
      <c r="G850" s="2"/>
      <c r="H850" s="3"/>
      <c r="I850" s="3"/>
      <c r="J850" s="1"/>
      <c r="K850" s="1"/>
      <c r="L850" s="1"/>
      <c r="M850" s="1"/>
      <c r="N850" s="1"/>
      <c r="O850" s="1"/>
      <c r="P850" s="1"/>
      <c r="Q850" s="1"/>
      <c r="R850" s="1"/>
      <c r="S850" s="1"/>
      <c r="T850" s="1"/>
      <c r="U850" s="1"/>
      <c r="V850" s="1"/>
      <c r="W850" s="1"/>
      <c r="X850" s="1"/>
      <c r="Y850" s="1"/>
      <c r="Z850" s="1"/>
    </row>
    <row r="851" ht="12.0" customHeight="1">
      <c r="A851" s="1"/>
      <c r="B851" s="1"/>
      <c r="C851" s="2"/>
      <c r="D851" s="3"/>
      <c r="E851" s="4"/>
      <c r="F851" s="2"/>
      <c r="G851" s="2"/>
      <c r="H851" s="3"/>
      <c r="I851" s="3"/>
      <c r="J851" s="1"/>
      <c r="K851" s="1"/>
      <c r="L851" s="1"/>
      <c r="M851" s="1"/>
      <c r="N851" s="1"/>
      <c r="O851" s="1"/>
      <c r="P851" s="1"/>
      <c r="Q851" s="1"/>
      <c r="R851" s="1"/>
      <c r="S851" s="1"/>
      <c r="T851" s="1"/>
      <c r="U851" s="1"/>
      <c r="V851" s="1"/>
      <c r="W851" s="1"/>
      <c r="X851" s="1"/>
      <c r="Y851" s="1"/>
      <c r="Z851" s="1"/>
    </row>
    <row r="852" ht="12.0" customHeight="1">
      <c r="A852" s="1"/>
      <c r="B852" s="1"/>
      <c r="C852" s="2"/>
      <c r="D852" s="3"/>
      <c r="E852" s="4"/>
      <c r="F852" s="2"/>
      <c r="G852" s="2"/>
      <c r="H852" s="3"/>
      <c r="I852" s="3"/>
      <c r="J852" s="1"/>
      <c r="K852" s="1"/>
      <c r="L852" s="1"/>
      <c r="M852" s="1"/>
      <c r="N852" s="1"/>
      <c r="O852" s="1"/>
      <c r="P852" s="1"/>
      <c r="Q852" s="1"/>
      <c r="R852" s="1"/>
      <c r="S852" s="1"/>
      <c r="T852" s="1"/>
      <c r="U852" s="1"/>
      <c r="V852" s="1"/>
      <c r="W852" s="1"/>
      <c r="X852" s="1"/>
      <c r="Y852" s="1"/>
      <c r="Z852" s="1"/>
    </row>
    <row r="853" ht="12.0" customHeight="1">
      <c r="A853" s="1"/>
      <c r="B853" s="1"/>
      <c r="C853" s="2"/>
      <c r="D853" s="3"/>
      <c r="E853" s="4"/>
      <c r="F853" s="2"/>
      <c r="G853" s="2"/>
      <c r="H853" s="3"/>
      <c r="I853" s="3"/>
      <c r="J853" s="1"/>
      <c r="K853" s="1"/>
      <c r="L853" s="1"/>
      <c r="M853" s="1"/>
      <c r="N853" s="1"/>
      <c r="O853" s="1"/>
      <c r="P853" s="1"/>
      <c r="Q853" s="1"/>
      <c r="R853" s="1"/>
      <c r="S853" s="1"/>
      <c r="T853" s="1"/>
      <c r="U853" s="1"/>
      <c r="V853" s="1"/>
      <c r="W853" s="1"/>
      <c r="X853" s="1"/>
      <c r="Y853" s="1"/>
      <c r="Z853" s="1"/>
    </row>
    <row r="854" ht="12.0" customHeight="1">
      <c r="A854" s="1"/>
      <c r="B854" s="1"/>
      <c r="C854" s="2"/>
      <c r="D854" s="3"/>
      <c r="E854" s="4"/>
      <c r="F854" s="2"/>
      <c r="G854" s="2"/>
      <c r="H854" s="3"/>
      <c r="I854" s="3"/>
      <c r="J854" s="1"/>
      <c r="K854" s="1"/>
      <c r="L854" s="1"/>
      <c r="M854" s="1"/>
      <c r="N854" s="1"/>
      <c r="O854" s="1"/>
      <c r="P854" s="1"/>
      <c r="Q854" s="1"/>
      <c r="R854" s="1"/>
      <c r="S854" s="1"/>
      <c r="T854" s="1"/>
      <c r="U854" s="1"/>
      <c r="V854" s="1"/>
      <c r="W854" s="1"/>
      <c r="X854" s="1"/>
      <c r="Y854" s="1"/>
      <c r="Z854" s="1"/>
    </row>
    <row r="855" ht="12.0" customHeight="1">
      <c r="A855" s="1"/>
      <c r="B855" s="1"/>
      <c r="C855" s="2"/>
      <c r="D855" s="3"/>
      <c r="E855" s="4"/>
      <c r="F855" s="2"/>
      <c r="G855" s="2"/>
      <c r="H855" s="3"/>
      <c r="I855" s="3"/>
      <c r="J855" s="1"/>
      <c r="K855" s="1"/>
      <c r="L855" s="1"/>
      <c r="M855" s="1"/>
      <c r="N855" s="1"/>
      <c r="O855" s="1"/>
      <c r="P855" s="1"/>
      <c r="Q855" s="1"/>
      <c r="R855" s="1"/>
      <c r="S855" s="1"/>
      <c r="T855" s="1"/>
      <c r="U855" s="1"/>
      <c r="V855" s="1"/>
      <c r="W855" s="1"/>
      <c r="X855" s="1"/>
      <c r="Y855" s="1"/>
      <c r="Z855" s="1"/>
    </row>
    <row r="856" ht="12.0" customHeight="1">
      <c r="A856" s="1"/>
      <c r="B856" s="1"/>
      <c r="C856" s="2"/>
      <c r="D856" s="3"/>
      <c r="E856" s="4"/>
      <c r="F856" s="2"/>
      <c r="G856" s="2"/>
      <c r="H856" s="3"/>
      <c r="I856" s="3"/>
      <c r="J856" s="1"/>
      <c r="K856" s="1"/>
      <c r="L856" s="1"/>
      <c r="M856" s="1"/>
      <c r="N856" s="1"/>
      <c r="O856" s="1"/>
      <c r="P856" s="1"/>
      <c r="Q856" s="1"/>
      <c r="R856" s="1"/>
      <c r="S856" s="1"/>
      <c r="T856" s="1"/>
      <c r="U856" s="1"/>
      <c r="V856" s="1"/>
      <c r="W856" s="1"/>
      <c r="X856" s="1"/>
      <c r="Y856" s="1"/>
      <c r="Z856" s="1"/>
    </row>
    <row r="857" ht="12.0" customHeight="1">
      <c r="A857" s="1"/>
      <c r="B857" s="1"/>
      <c r="C857" s="2"/>
      <c r="D857" s="3"/>
      <c r="E857" s="4"/>
      <c r="F857" s="2"/>
      <c r="G857" s="2"/>
      <c r="H857" s="3"/>
      <c r="I857" s="3"/>
      <c r="J857" s="1"/>
      <c r="K857" s="1"/>
      <c r="L857" s="1"/>
      <c r="M857" s="1"/>
      <c r="N857" s="1"/>
      <c r="O857" s="1"/>
      <c r="P857" s="1"/>
      <c r="Q857" s="1"/>
      <c r="R857" s="1"/>
      <c r="S857" s="1"/>
      <c r="T857" s="1"/>
      <c r="U857" s="1"/>
      <c r="V857" s="1"/>
      <c r="W857" s="1"/>
      <c r="X857" s="1"/>
      <c r="Y857" s="1"/>
      <c r="Z857" s="1"/>
    </row>
    <row r="858" ht="12.0" customHeight="1">
      <c r="A858" s="1"/>
      <c r="B858" s="1"/>
      <c r="C858" s="2"/>
      <c r="D858" s="3"/>
      <c r="E858" s="4"/>
      <c r="F858" s="2"/>
      <c r="G858" s="2"/>
      <c r="H858" s="3"/>
      <c r="I858" s="3"/>
      <c r="J858" s="1"/>
      <c r="K858" s="1"/>
      <c r="L858" s="1"/>
      <c r="M858" s="1"/>
      <c r="N858" s="1"/>
      <c r="O858" s="1"/>
      <c r="P858" s="1"/>
      <c r="Q858" s="1"/>
      <c r="R858" s="1"/>
      <c r="S858" s="1"/>
      <c r="T858" s="1"/>
      <c r="U858" s="1"/>
      <c r="V858" s="1"/>
      <c r="W858" s="1"/>
      <c r="X858" s="1"/>
      <c r="Y858" s="1"/>
      <c r="Z858" s="1"/>
    </row>
    <row r="859" ht="12.0" customHeight="1">
      <c r="A859" s="1"/>
      <c r="B859" s="1"/>
      <c r="C859" s="2"/>
      <c r="D859" s="3"/>
      <c r="E859" s="4"/>
      <c r="F859" s="2"/>
      <c r="G859" s="2"/>
      <c r="H859" s="3"/>
      <c r="I859" s="3"/>
      <c r="J859" s="1"/>
      <c r="K859" s="1"/>
      <c r="L859" s="1"/>
      <c r="M859" s="1"/>
      <c r="N859" s="1"/>
      <c r="O859" s="1"/>
      <c r="P859" s="1"/>
      <c r="Q859" s="1"/>
      <c r="R859" s="1"/>
      <c r="S859" s="1"/>
      <c r="T859" s="1"/>
      <c r="U859" s="1"/>
      <c r="V859" s="1"/>
      <c r="W859" s="1"/>
      <c r="X859" s="1"/>
      <c r="Y859" s="1"/>
      <c r="Z859" s="1"/>
    </row>
    <row r="860" ht="12.0" customHeight="1">
      <c r="A860" s="1"/>
      <c r="B860" s="1"/>
      <c r="C860" s="2"/>
      <c r="D860" s="3"/>
      <c r="E860" s="4"/>
      <c r="F860" s="2"/>
      <c r="G860" s="2"/>
      <c r="H860" s="3"/>
      <c r="I860" s="3"/>
      <c r="J860" s="1"/>
      <c r="K860" s="1"/>
      <c r="L860" s="1"/>
      <c r="M860" s="1"/>
      <c r="N860" s="1"/>
      <c r="O860" s="1"/>
      <c r="P860" s="1"/>
      <c r="Q860" s="1"/>
      <c r="R860" s="1"/>
      <c r="S860" s="1"/>
      <c r="T860" s="1"/>
      <c r="U860" s="1"/>
      <c r="V860" s="1"/>
      <c r="W860" s="1"/>
      <c r="X860" s="1"/>
      <c r="Y860" s="1"/>
      <c r="Z860" s="1"/>
    </row>
    <row r="861" ht="12.0" customHeight="1">
      <c r="A861" s="1"/>
      <c r="B861" s="1"/>
      <c r="C861" s="2"/>
      <c r="D861" s="3"/>
      <c r="E861" s="4"/>
      <c r="F861" s="2"/>
      <c r="G861" s="2"/>
      <c r="H861" s="3"/>
      <c r="I861" s="3"/>
      <c r="J861" s="1"/>
      <c r="K861" s="1"/>
      <c r="L861" s="1"/>
      <c r="M861" s="1"/>
      <c r="N861" s="1"/>
      <c r="O861" s="1"/>
      <c r="P861" s="1"/>
      <c r="Q861" s="1"/>
      <c r="R861" s="1"/>
      <c r="S861" s="1"/>
      <c r="T861" s="1"/>
      <c r="U861" s="1"/>
      <c r="V861" s="1"/>
      <c r="W861" s="1"/>
      <c r="X861" s="1"/>
      <c r="Y861" s="1"/>
      <c r="Z861" s="1"/>
    </row>
    <row r="862" ht="12.0" customHeight="1">
      <c r="A862" s="1"/>
      <c r="B862" s="1"/>
      <c r="C862" s="2"/>
      <c r="D862" s="3"/>
      <c r="E862" s="4"/>
      <c r="F862" s="2"/>
      <c r="G862" s="2"/>
      <c r="H862" s="3"/>
      <c r="I862" s="3"/>
      <c r="J862" s="1"/>
      <c r="K862" s="1"/>
      <c r="L862" s="1"/>
      <c r="M862" s="1"/>
      <c r="N862" s="1"/>
      <c r="O862" s="1"/>
      <c r="P862" s="1"/>
      <c r="Q862" s="1"/>
      <c r="R862" s="1"/>
      <c r="S862" s="1"/>
      <c r="T862" s="1"/>
      <c r="U862" s="1"/>
      <c r="V862" s="1"/>
      <c r="W862" s="1"/>
      <c r="X862" s="1"/>
      <c r="Y862" s="1"/>
      <c r="Z862" s="1"/>
    </row>
    <row r="863" ht="12.0" customHeight="1">
      <c r="A863" s="1"/>
      <c r="B863" s="1"/>
      <c r="C863" s="2"/>
      <c r="D863" s="3"/>
      <c r="E863" s="4"/>
      <c r="F863" s="2"/>
      <c r="G863" s="2"/>
      <c r="H863" s="3"/>
      <c r="I863" s="3"/>
      <c r="J863" s="1"/>
      <c r="K863" s="1"/>
      <c r="L863" s="1"/>
      <c r="M863" s="1"/>
      <c r="N863" s="1"/>
      <c r="O863" s="1"/>
      <c r="P863" s="1"/>
      <c r="Q863" s="1"/>
      <c r="R863" s="1"/>
      <c r="S863" s="1"/>
      <c r="T863" s="1"/>
      <c r="U863" s="1"/>
      <c r="V863" s="1"/>
      <c r="W863" s="1"/>
      <c r="X863" s="1"/>
      <c r="Y863" s="1"/>
      <c r="Z863" s="1"/>
    </row>
    <row r="864" ht="12.0" customHeight="1">
      <c r="A864" s="1"/>
      <c r="B864" s="1"/>
      <c r="C864" s="2"/>
      <c r="D864" s="3"/>
      <c r="E864" s="4"/>
      <c r="F864" s="2"/>
      <c r="G864" s="2"/>
      <c r="H864" s="3"/>
      <c r="I864" s="3"/>
      <c r="J864" s="1"/>
      <c r="K864" s="1"/>
      <c r="L864" s="1"/>
      <c r="M864" s="1"/>
      <c r="N864" s="1"/>
      <c r="O864" s="1"/>
      <c r="P864" s="1"/>
      <c r="Q864" s="1"/>
      <c r="R864" s="1"/>
      <c r="S864" s="1"/>
      <c r="T864" s="1"/>
      <c r="U864" s="1"/>
      <c r="V864" s="1"/>
      <c r="W864" s="1"/>
      <c r="X864" s="1"/>
      <c r="Y864" s="1"/>
      <c r="Z864" s="1"/>
    </row>
    <row r="865" ht="12.0" customHeight="1">
      <c r="A865" s="1"/>
      <c r="B865" s="1"/>
      <c r="C865" s="2"/>
      <c r="D865" s="3"/>
      <c r="E865" s="4"/>
      <c r="F865" s="2"/>
      <c r="G865" s="2"/>
      <c r="H865" s="3"/>
      <c r="I865" s="3"/>
      <c r="J865" s="1"/>
      <c r="K865" s="1"/>
      <c r="L865" s="1"/>
      <c r="M865" s="1"/>
      <c r="N865" s="1"/>
      <c r="O865" s="1"/>
      <c r="P865" s="1"/>
      <c r="Q865" s="1"/>
      <c r="R865" s="1"/>
      <c r="S865" s="1"/>
      <c r="T865" s="1"/>
      <c r="U865" s="1"/>
      <c r="V865" s="1"/>
      <c r="W865" s="1"/>
      <c r="X865" s="1"/>
      <c r="Y865" s="1"/>
      <c r="Z865" s="1"/>
    </row>
    <row r="866" ht="12.0" customHeight="1">
      <c r="A866" s="1"/>
      <c r="B866" s="1"/>
      <c r="C866" s="2"/>
      <c r="D866" s="3"/>
      <c r="E866" s="4"/>
      <c r="F866" s="2"/>
      <c r="G866" s="2"/>
      <c r="H866" s="3"/>
      <c r="I866" s="3"/>
      <c r="J866" s="1"/>
      <c r="K866" s="1"/>
      <c r="L866" s="1"/>
      <c r="M866" s="1"/>
      <c r="N866" s="1"/>
      <c r="O866" s="1"/>
      <c r="P866" s="1"/>
      <c r="Q866" s="1"/>
      <c r="R866" s="1"/>
      <c r="S866" s="1"/>
      <c r="T866" s="1"/>
      <c r="U866" s="1"/>
      <c r="V866" s="1"/>
      <c r="W866" s="1"/>
      <c r="X866" s="1"/>
      <c r="Y866" s="1"/>
      <c r="Z866" s="1"/>
    </row>
    <row r="867" ht="12.0" customHeight="1">
      <c r="A867" s="1"/>
      <c r="B867" s="1"/>
      <c r="C867" s="2"/>
      <c r="D867" s="3"/>
      <c r="E867" s="4"/>
      <c r="F867" s="2"/>
      <c r="G867" s="2"/>
      <c r="H867" s="3"/>
      <c r="I867" s="3"/>
      <c r="J867" s="1"/>
      <c r="K867" s="1"/>
      <c r="L867" s="1"/>
      <c r="M867" s="1"/>
      <c r="N867" s="1"/>
      <c r="O867" s="1"/>
      <c r="P867" s="1"/>
      <c r="Q867" s="1"/>
      <c r="R867" s="1"/>
      <c r="S867" s="1"/>
      <c r="T867" s="1"/>
      <c r="U867" s="1"/>
      <c r="V867" s="1"/>
      <c r="W867" s="1"/>
      <c r="X867" s="1"/>
      <c r="Y867" s="1"/>
      <c r="Z867" s="1"/>
    </row>
    <row r="868" ht="12.0" customHeight="1">
      <c r="A868" s="1"/>
      <c r="B868" s="1"/>
      <c r="C868" s="2"/>
      <c r="D868" s="3"/>
      <c r="E868" s="4"/>
      <c r="F868" s="2"/>
      <c r="G868" s="2"/>
      <c r="H868" s="3"/>
      <c r="I868" s="3"/>
      <c r="J868" s="1"/>
      <c r="K868" s="1"/>
      <c r="L868" s="1"/>
      <c r="M868" s="1"/>
      <c r="N868" s="1"/>
      <c r="O868" s="1"/>
      <c r="P868" s="1"/>
      <c r="Q868" s="1"/>
      <c r="R868" s="1"/>
      <c r="S868" s="1"/>
      <c r="T868" s="1"/>
      <c r="U868" s="1"/>
      <c r="V868" s="1"/>
      <c r="W868" s="1"/>
      <c r="X868" s="1"/>
      <c r="Y868" s="1"/>
      <c r="Z868" s="1"/>
    </row>
    <row r="869" ht="12.0" customHeight="1">
      <c r="A869" s="1"/>
      <c r="B869" s="1"/>
      <c r="C869" s="2"/>
      <c r="D869" s="3"/>
      <c r="E869" s="4"/>
      <c r="F869" s="2"/>
      <c r="G869" s="2"/>
      <c r="H869" s="3"/>
      <c r="I869" s="3"/>
      <c r="J869" s="1"/>
      <c r="K869" s="1"/>
      <c r="L869" s="1"/>
      <c r="M869" s="1"/>
      <c r="N869" s="1"/>
      <c r="O869" s="1"/>
      <c r="P869" s="1"/>
      <c r="Q869" s="1"/>
      <c r="R869" s="1"/>
      <c r="S869" s="1"/>
      <c r="T869" s="1"/>
      <c r="U869" s="1"/>
      <c r="V869" s="1"/>
      <c r="W869" s="1"/>
      <c r="X869" s="1"/>
      <c r="Y869" s="1"/>
      <c r="Z869" s="1"/>
    </row>
    <row r="870" ht="12.0" customHeight="1">
      <c r="A870" s="1"/>
      <c r="B870" s="1"/>
      <c r="C870" s="2"/>
      <c r="D870" s="3"/>
      <c r="E870" s="4"/>
      <c r="F870" s="2"/>
      <c r="G870" s="2"/>
      <c r="H870" s="3"/>
      <c r="I870" s="3"/>
      <c r="J870" s="1"/>
      <c r="K870" s="1"/>
      <c r="L870" s="1"/>
      <c r="M870" s="1"/>
      <c r="N870" s="1"/>
      <c r="O870" s="1"/>
      <c r="P870" s="1"/>
      <c r="Q870" s="1"/>
      <c r="R870" s="1"/>
      <c r="S870" s="1"/>
      <c r="T870" s="1"/>
      <c r="U870" s="1"/>
      <c r="V870" s="1"/>
      <c r="W870" s="1"/>
      <c r="X870" s="1"/>
      <c r="Y870" s="1"/>
      <c r="Z870" s="1"/>
    </row>
    <row r="871" ht="12.0" customHeight="1">
      <c r="A871" s="1"/>
      <c r="B871" s="1"/>
      <c r="C871" s="2"/>
      <c r="D871" s="3"/>
      <c r="E871" s="4"/>
      <c r="F871" s="2"/>
      <c r="G871" s="2"/>
      <c r="H871" s="3"/>
      <c r="I871" s="3"/>
      <c r="J871" s="1"/>
      <c r="K871" s="1"/>
      <c r="L871" s="1"/>
      <c r="M871" s="1"/>
      <c r="N871" s="1"/>
      <c r="O871" s="1"/>
      <c r="P871" s="1"/>
      <c r="Q871" s="1"/>
      <c r="R871" s="1"/>
      <c r="S871" s="1"/>
      <c r="T871" s="1"/>
      <c r="U871" s="1"/>
      <c r="V871" s="1"/>
      <c r="W871" s="1"/>
      <c r="X871" s="1"/>
      <c r="Y871" s="1"/>
      <c r="Z871" s="1"/>
    </row>
    <row r="872" ht="12.0" customHeight="1">
      <c r="A872" s="1"/>
      <c r="B872" s="1"/>
      <c r="C872" s="2"/>
      <c r="D872" s="3"/>
      <c r="E872" s="4"/>
      <c r="F872" s="2"/>
      <c r="G872" s="2"/>
      <c r="H872" s="3"/>
      <c r="I872" s="3"/>
      <c r="J872" s="1"/>
      <c r="K872" s="1"/>
      <c r="L872" s="1"/>
      <c r="M872" s="1"/>
      <c r="N872" s="1"/>
      <c r="O872" s="1"/>
      <c r="P872" s="1"/>
      <c r="Q872" s="1"/>
      <c r="R872" s="1"/>
      <c r="S872" s="1"/>
      <c r="T872" s="1"/>
      <c r="U872" s="1"/>
      <c r="V872" s="1"/>
      <c r="W872" s="1"/>
      <c r="X872" s="1"/>
      <c r="Y872" s="1"/>
      <c r="Z872" s="1"/>
    </row>
    <row r="873" ht="12.0" customHeight="1">
      <c r="A873" s="1"/>
      <c r="B873" s="1"/>
      <c r="C873" s="2"/>
      <c r="D873" s="3"/>
      <c r="E873" s="4"/>
      <c r="F873" s="2"/>
      <c r="G873" s="2"/>
      <c r="H873" s="3"/>
      <c r="I873" s="3"/>
      <c r="J873" s="1"/>
      <c r="K873" s="1"/>
      <c r="L873" s="1"/>
      <c r="M873" s="1"/>
      <c r="N873" s="1"/>
      <c r="O873" s="1"/>
      <c r="P873" s="1"/>
      <c r="Q873" s="1"/>
      <c r="R873" s="1"/>
      <c r="S873" s="1"/>
      <c r="T873" s="1"/>
      <c r="U873" s="1"/>
      <c r="V873" s="1"/>
      <c r="W873" s="1"/>
      <c r="X873" s="1"/>
      <c r="Y873" s="1"/>
      <c r="Z873" s="1"/>
    </row>
    <row r="874" ht="12.0" customHeight="1">
      <c r="A874" s="1"/>
      <c r="B874" s="1"/>
      <c r="C874" s="2"/>
      <c r="D874" s="3"/>
      <c r="E874" s="4"/>
      <c r="F874" s="2"/>
      <c r="G874" s="2"/>
      <c r="H874" s="3"/>
      <c r="I874" s="3"/>
      <c r="J874" s="1"/>
      <c r="K874" s="1"/>
      <c r="L874" s="1"/>
      <c r="M874" s="1"/>
      <c r="N874" s="1"/>
      <c r="O874" s="1"/>
      <c r="P874" s="1"/>
      <c r="Q874" s="1"/>
      <c r="R874" s="1"/>
      <c r="S874" s="1"/>
      <c r="T874" s="1"/>
      <c r="U874" s="1"/>
      <c r="V874" s="1"/>
      <c r="W874" s="1"/>
      <c r="X874" s="1"/>
      <c r="Y874" s="1"/>
      <c r="Z874" s="1"/>
    </row>
    <row r="875" ht="12.0" customHeight="1">
      <c r="A875" s="1"/>
      <c r="B875" s="1"/>
      <c r="C875" s="2"/>
      <c r="D875" s="3"/>
      <c r="E875" s="4"/>
      <c r="F875" s="2"/>
      <c r="G875" s="2"/>
      <c r="H875" s="3"/>
      <c r="I875" s="3"/>
      <c r="J875" s="1"/>
      <c r="K875" s="1"/>
      <c r="L875" s="1"/>
      <c r="M875" s="1"/>
      <c r="N875" s="1"/>
      <c r="O875" s="1"/>
      <c r="P875" s="1"/>
      <c r="Q875" s="1"/>
      <c r="R875" s="1"/>
      <c r="S875" s="1"/>
      <c r="T875" s="1"/>
      <c r="U875" s="1"/>
      <c r="V875" s="1"/>
      <c r="W875" s="1"/>
      <c r="X875" s="1"/>
      <c r="Y875" s="1"/>
      <c r="Z875" s="1"/>
    </row>
    <row r="876" ht="12.0" customHeight="1">
      <c r="A876" s="1"/>
      <c r="B876" s="1"/>
      <c r="C876" s="2"/>
      <c r="D876" s="3"/>
      <c r="E876" s="4"/>
      <c r="F876" s="2"/>
      <c r="G876" s="2"/>
      <c r="H876" s="3"/>
      <c r="I876" s="3"/>
      <c r="J876" s="1"/>
      <c r="K876" s="1"/>
      <c r="L876" s="1"/>
      <c r="M876" s="1"/>
      <c r="N876" s="1"/>
      <c r="O876" s="1"/>
      <c r="P876" s="1"/>
      <c r="Q876" s="1"/>
      <c r="R876" s="1"/>
      <c r="S876" s="1"/>
      <c r="T876" s="1"/>
      <c r="U876" s="1"/>
      <c r="V876" s="1"/>
      <c r="W876" s="1"/>
      <c r="X876" s="1"/>
      <c r="Y876" s="1"/>
      <c r="Z876" s="1"/>
    </row>
    <row r="877" ht="12.0" customHeight="1">
      <c r="A877" s="1"/>
      <c r="B877" s="1"/>
      <c r="C877" s="2"/>
      <c r="D877" s="3"/>
      <c r="E877" s="4"/>
      <c r="F877" s="2"/>
      <c r="G877" s="2"/>
      <c r="H877" s="3"/>
      <c r="I877" s="3"/>
      <c r="J877" s="1"/>
      <c r="K877" s="1"/>
      <c r="L877" s="1"/>
      <c r="M877" s="1"/>
      <c r="N877" s="1"/>
      <c r="O877" s="1"/>
      <c r="P877" s="1"/>
      <c r="Q877" s="1"/>
      <c r="R877" s="1"/>
      <c r="S877" s="1"/>
      <c r="T877" s="1"/>
      <c r="U877" s="1"/>
      <c r="V877" s="1"/>
      <c r="W877" s="1"/>
      <c r="X877" s="1"/>
      <c r="Y877" s="1"/>
      <c r="Z877" s="1"/>
    </row>
    <row r="878" ht="12.0" customHeight="1">
      <c r="A878" s="1"/>
      <c r="B878" s="1"/>
      <c r="C878" s="2"/>
      <c r="D878" s="3"/>
      <c r="E878" s="4"/>
      <c r="F878" s="2"/>
      <c r="G878" s="2"/>
      <c r="H878" s="3"/>
      <c r="I878" s="3"/>
      <c r="J878" s="1"/>
      <c r="K878" s="1"/>
      <c r="L878" s="1"/>
      <c r="M878" s="1"/>
      <c r="N878" s="1"/>
      <c r="O878" s="1"/>
      <c r="P878" s="1"/>
      <c r="Q878" s="1"/>
      <c r="R878" s="1"/>
      <c r="S878" s="1"/>
      <c r="T878" s="1"/>
      <c r="U878" s="1"/>
      <c r="V878" s="1"/>
      <c r="W878" s="1"/>
      <c r="X878" s="1"/>
      <c r="Y878" s="1"/>
      <c r="Z878" s="1"/>
    </row>
    <row r="879" ht="12.0" customHeight="1">
      <c r="A879" s="1"/>
      <c r="B879" s="1"/>
      <c r="C879" s="2"/>
      <c r="D879" s="3"/>
      <c r="E879" s="4"/>
      <c r="F879" s="2"/>
      <c r="G879" s="2"/>
      <c r="H879" s="3"/>
      <c r="I879" s="3"/>
      <c r="J879" s="1"/>
      <c r="K879" s="1"/>
      <c r="L879" s="1"/>
      <c r="M879" s="1"/>
      <c r="N879" s="1"/>
      <c r="O879" s="1"/>
      <c r="P879" s="1"/>
      <c r="Q879" s="1"/>
      <c r="R879" s="1"/>
      <c r="S879" s="1"/>
      <c r="T879" s="1"/>
      <c r="U879" s="1"/>
      <c r="V879" s="1"/>
      <c r="W879" s="1"/>
      <c r="X879" s="1"/>
      <c r="Y879" s="1"/>
      <c r="Z879" s="1"/>
    </row>
    <row r="880" ht="12.0" customHeight="1">
      <c r="A880" s="1"/>
      <c r="B880" s="1"/>
      <c r="C880" s="2"/>
      <c r="D880" s="3"/>
      <c r="E880" s="4"/>
      <c r="F880" s="2"/>
      <c r="G880" s="2"/>
      <c r="H880" s="3"/>
      <c r="I880" s="3"/>
      <c r="J880" s="1"/>
      <c r="K880" s="1"/>
      <c r="L880" s="1"/>
      <c r="M880" s="1"/>
      <c r="N880" s="1"/>
      <c r="O880" s="1"/>
      <c r="P880" s="1"/>
      <c r="Q880" s="1"/>
      <c r="R880" s="1"/>
      <c r="S880" s="1"/>
      <c r="T880" s="1"/>
      <c r="U880" s="1"/>
      <c r="V880" s="1"/>
      <c r="W880" s="1"/>
      <c r="X880" s="1"/>
      <c r="Y880" s="1"/>
      <c r="Z880" s="1"/>
    </row>
    <row r="881" ht="12.0" customHeight="1">
      <c r="A881" s="1"/>
      <c r="B881" s="1"/>
      <c r="C881" s="2"/>
      <c r="D881" s="3"/>
      <c r="E881" s="4"/>
      <c r="F881" s="2"/>
      <c r="G881" s="2"/>
      <c r="H881" s="3"/>
      <c r="I881" s="3"/>
      <c r="J881" s="1"/>
      <c r="K881" s="1"/>
      <c r="L881" s="1"/>
      <c r="M881" s="1"/>
      <c r="N881" s="1"/>
      <c r="O881" s="1"/>
      <c r="P881" s="1"/>
      <c r="Q881" s="1"/>
      <c r="R881" s="1"/>
      <c r="S881" s="1"/>
      <c r="T881" s="1"/>
      <c r="U881" s="1"/>
      <c r="V881" s="1"/>
      <c r="W881" s="1"/>
      <c r="X881" s="1"/>
      <c r="Y881" s="1"/>
      <c r="Z881" s="1"/>
    </row>
    <row r="882" ht="12.0" customHeight="1">
      <c r="A882" s="1"/>
      <c r="B882" s="1"/>
      <c r="C882" s="2"/>
      <c r="D882" s="3"/>
      <c r="E882" s="4"/>
      <c r="F882" s="2"/>
      <c r="G882" s="2"/>
      <c r="H882" s="3"/>
      <c r="I882" s="3"/>
      <c r="J882" s="1"/>
      <c r="K882" s="1"/>
      <c r="L882" s="1"/>
      <c r="M882" s="1"/>
      <c r="N882" s="1"/>
      <c r="O882" s="1"/>
      <c r="P882" s="1"/>
      <c r="Q882" s="1"/>
      <c r="R882" s="1"/>
      <c r="S882" s="1"/>
      <c r="T882" s="1"/>
      <c r="U882" s="1"/>
      <c r="V882" s="1"/>
      <c r="W882" s="1"/>
      <c r="X882" s="1"/>
      <c r="Y882" s="1"/>
      <c r="Z882" s="1"/>
    </row>
    <row r="883" ht="12.0" customHeight="1">
      <c r="A883" s="1"/>
      <c r="B883" s="1"/>
      <c r="C883" s="2"/>
      <c r="D883" s="3"/>
      <c r="E883" s="4"/>
      <c r="F883" s="2"/>
      <c r="G883" s="2"/>
      <c r="H883" s="3"/>
      <c r="I883" s="3"/>
      <c r="J883" s="1"/>
      <c r="K883" s="1"/>
      <c r="L883" s="1"/>
      <c r="M883" s="1"/>
      <c r="N883" s="1"/>
      <c r="O883" s="1"/>
      <c r="P883" s="1"/>
      <c r="Q883" s="1"/>
      <c r="R883" s="1"/>
      <c r="S883" s="1"/>
      <c r="T883" s="1"/>
      <c r="U883" s="1"/>
      <c r="V883" s="1"/>
      <c r="W883" s="1"/>
      <c r="X883" s="1"/>
      <c r="Y883" s="1"/>
      <c r="Z883" s="1"/>
    </row>
    <row r="884" ht="12.0" customHeight="1">
      <c r="A884" s="1"/>
      <c r="B884" s="1"/>
      <c r="C884" s="2"/>
      <c r="D884" s="3"/>
      <c r="E884" s="4"/>
      <c r="F884" s="2"/>
      <c r="G884" s="2"/>
      <c r="H884" s="3"/>
      <c r="I884" s="3"/>
      <c r="J884" s="1"/>
      <c r="K884" s="1"/>
      <c r="L884" s="1"/>
      <c r="M884" s="1"/>
      <c r="N884" s="1"/>
      <c r="O884" s="1"/>
      <c r="P884" s="1"/>
      <c r="Q884" s="1"/>
      <c r="R884" s="1"/>
      <c r="S884" s="1"/>
      <c r="T884" s="1"/>
      <c r="U884" s="1"/>
      <c r="V884" s="1"/>
      <c r="W884" s="1"/>
      <c r="X884" s="1"/>
      <c r="Y884" s="1"/>
      <c r="Z884" s="1"/>
    </row>
    <row r="885" ht="12.0" customHeight="1">
      <c r="A885" s="1"/>
      <c r="B885" s="1"/>
      <c r="C885" s="2"/>
      <c r="D885" s="3"/>
      <c r="E885" s="4"/>
      <c r="F885" s="2"/>
      <c r="G885" s="2"/>
      <c r="H885" s="3"/>
      <c r="I885" s="3"/>
      <c r="J885" s="1"/>
      <c r="K885" s="1"/>
      <c r="L885" s="1"/>
      <c r="M885" s="1"/>
      <c r="N885" s="1"/>
      <c r="O885" s="1"/>
      <c r="P885" s="1"/>
      <c r="Q885" s="1"/>
      <c r="R885" s="1"/>
      <c r="S885" s="1"/>
      <c r="T885" s="1"/>
      <c r="U885" s="1"/>
      <c r="V885" s="1"/>
      <c r="W885" s="1"/>
      <c r="X885" s="1"/>
      <c r="Y885" s="1"/>
      <c r="Z885" s="1"/>
    </row>
    <row r="886" ht="12.0" customHeight="1">
      <c r="A886" s="1"/>
      <c r="B886" s="1"/>
      <c r="C886" s="2"/>
      <c r="D886" s="3"/>
      <c r="E886" s="4"/>
      <c r="F886" s="2"/>
      <c r="G886" s="2"/>
      <c r="H886" s="3"/>
      <c r="I886" s="3"/>
      <c r="J886" s="1"/>
      <c r="K886" s="1"/>
      <c r="L886" s="1"/>
      <c r="M886" s="1"/>
      <c r="N886" s="1"/>
      <c r="O886" s="1"/>
      <c r="P886" s="1"/>
      <c r="Q886" s="1"/>
      <c r="R886" s="1"/>
      <c r="S886" s="1"/>
      <c r="T886" s="1"/>
      <c r="U886" s="1"/>
      <c r="V886" s="1"/>
      <c r="W886" s="1"/>
      <c r="X886" s="1"/>
      <c r="Y886" s="1"/>
      <c r="Z886" s="1"/>
    </row>
    <row r="887" ht="12.0" customHeight="1">
      <c r="A887" s="1"/>
      <c r="B887" s="1"/>
      <c r="C887" s="2"/>
      <c r="D887" s="3"/>
      <c r="E887" s="4"/>
      <c r="F887" s="2"/>
      <c r="G887" s="2"/>
      <c r="H887" s="3"/>
      <c r="I887" s="3"/>
      <c r="J887" s="1"/>
      <c r="K887" s="1"/>
      <c r="L887" s="1"/>
      <c r="M887" s="1"/>
      <c r="N887" s="1"/>
      <c r="O887" s="1"/>
      <c r="P887" s="1"/>
      <c r="Q887" s="1"/>
      <c r="R887" s="1"/>
      <c r="S887" s="1"/>
      <c r="T887" s="1"/>
      <c r="U887" s="1"/>
      <c r="V887" s="1"/>
      <c r="W887" s="1"/>
      <c r="X887" s="1"/>
      <c r="Y887" s="1"/>
      <c r="Z887" s="1"/>
    </row>
    <row r="888" ht="12.0" customHeight="1">
      <c r="A888" s="1"/>
      <c r="B888" s="1"/>
      <c r="C888" s="2"/>
      <c r="D888" s="3"/>
      <c r="E888" s="4"/>
      <c r="F888" s="2"/>
      <c r="G888" s="2"/>
      <c r="H888" s="3"/>
      <c r="I888" s="3"/>
      <c r="J888" s="1"/>
      <c r="K888" s="1"/>
      <c r="L888" s="1"/>
      <c r="M888" s="1"/>
      <c r="N888" s="1"/>
      <c r="O888" s="1"/>
      <c r="P888" s="1"/>
      <c r="Q888" s="1"/>
      <c r="R888" s="1"/>
      <c r="S888" s="1"/>
      <c r="T888" s="1"/>
      <c r="U888" s="1"/>
      <c r="V888" s="1"/>
      <c r="W888" s="1"/>
      <c r="X888" s="1"/>
      <c r="Y888" s="1"/>
      <c r="Z888" s="1"/>
    </row>
    <row r="889" ht="12.0" customHeight="1">
      <c r="A889" s="1"/>
      <c r="B889" s="1"/>
      <c r="C889" s="2"/>
      <c r="D889" s="3"/>
      <c r="E889" s="4"/>
      <c r="F889" s="2"/>
      <c r="G889" s="2"/>
      <c r="H889" s="3"/>
      <c r="I889" s="3"/>
      <c r="J889" s="1"/>
      <c r="K889" s="1"/>
      <c r="L889" s="1"/>
      <c r="M889" s="1"/>
      <c r="N889" s="1"/>
      <c r="O889" s="1"/>
      <c r="P889" s="1"/>
      <c r="Q889" s="1"/>
      <c r="R889" s="1"/>
      <c r="S889" s="1"/>
      <c r="T889" s="1"/>
      <c r="U889" s="1"/>
      <c r="V889" s="1"/>
      <c r="W889" s="1"/>
      <c r="X889" s="1"/>
      <c r="Y889" s="1"/>
      <c r="Z889" s="1"/>
    </row>
    <row r="890" ht="12.0" customHeight="1">
      <c r="A890" s="1"/>
      <c r="B890" s="1"/>
      <c r="C890" s="2"/>
      <c r="D890" s="3"/>
      <c r="E890" s="4"/>
      <c r="F890" s="2"/>
      <c r="G890" s="2"/>
      <c r="H890" s="3"/>
      <c r="I890" s="3"/>
      <c r="J890" s="1"/>
      <c r="K890" s="1"/>
      <c r="L890" s="1"/>
      <c r="M890" s="1"/>
      <c r="N890" s="1"/>
      <c r="O890" s="1"/>
      <c r="P890" s="1"/>
      <c r="Q890" s="1"/>
      <c r="R890" s="1"/>
      <c r="S890" s="1"/>
      <c r="T890" s="1"/>
      <c r="U890" s="1"/>
      <c r="V890" s="1"/>
      <c r="W890" s="1"/>
      <c r="X890" s="1"/>
      <c r="Y890" s="1"/>
      <c r="Z890" s="1"/>
    </row>
    <row r="891" ht="12.0" customHeight="1">
      <c r="A891" s="1"/>
      <c r="B891" s="1"/>
      <c r="C891" s="2"/>
      <c r="D891" s="3"/>
      <c r="E891" s="4"/>
      <c r="F891" s="2"/>
      <c r="G891" s="2"/>
      <c r="H891" s="3"/>
      <c r="I891" s="3"/>
      <c r="J891" s="1"/>
      <c r="K891" s="1"/>
      <c r="L891" s="1"/>
      <c r="M891" s="1"/>
      <c r="N891" s="1"/>
      <c r="O891" s="1"/>
      <c r="P891" s="1"/>
      <c r="Q891" s="1"/>
      <c r="R891" s="1"/>
      <c r="S891" s="1"/>
      <c r="T891" s="1"/>
      <c r="U891" s="1"/>
      <c r="V891" s="1"/>
      <c r="W891" s="1"/>
      <c r="X891" s="1"/>
      <c r="Y891" s="1"/>
      <c r="Z891" s="1"/>
    </row>
    <row r="892" ht="12.0" customHeight="1">
      <c r="A892" s="1"/>
      <c r="B892" s="1"/>
      <c r="C892" s="2"/>
      <c r="D892" s="3"/>
      <c r="E892" s="4"/>
      <c r="F892" s="2"/>
      <c r="G892" s="2"/>
      <c r="H892" s="3"/>
      <c r="I892" s="3"/>
      <c r="J892" s="1"/>
      <c r="K892" s="1"/>
      <c r="L892" s="1"/>
      <c r="M892" s="1"/>
      <c r="N892" s="1"/>
      <c r="O892" s="1"/>
      <c r="P892" s="1"/>
      <c r="Q892" s="1"/>
      <c r="R892" s="1"/>
      <c r="S892" s="1"/>
      <c r="T892" s="1"/>
      <c r="U892" s="1"/>
      <c r="V892" s="1"/>
      <c r="W892" s="1"/>
      <c r="X892" s="1"/>
      <c r="Y892" s="1"/>
      <c r="Z892" s="1"/>
    </row>
    <row r="893" ht="12.0" customHeight="1">
      <c r="A893" s="1"/>
      <c r="B893" s="1"/>
      <c r="C893" s="2"/>
      <c r="D893" s="3"/>
      <c r="E893" s="4"/>
      <c r="F893" s="2"/>
      <c r="G893" s="2"/>
      <c r="H893" s="3"/>
      <c r="I893" s="3"/>
      <c r="J893" s="1"/>
      <c r="K893" s="1"/>
      <c r="L893" s="1"/>
      <c r="M893" s="1"/>
      <c r="N893" s="1"/>
      <c r="O893" s="1"/>
      <c r="P893" s="1"/>
      <c r="Q893" s="1"/>
      <c r="R893" s="1"/>
      <c r="S893" s="1"/>
      <c r="T893" s="1"/>
      <c r="U893" s="1"/>
      <c r="V893" s="1"/>
      <c r="W893" s="1"/>
      <c r="X893" s="1"/>
      <c r="Y893" s="1"/>
      <c r="Z893" s="1"/>
    </row>
    <row r="894" ht="12.0" customHeight="1">
      <c r="A894" s="1"/>
      <c r="B894" s="1"/>
      <c r="C894" s="2"/>
      <c r="D894" s="3"/>
      <c r="E894" s="4"/>
      <c r="F894" s="2"/>
      <c r="G894" s="2"/>
      <c r="H894" s="3"/>
      <c r="I894" s="3"/>
      <c r="J894" s="1"/>
      <c r="K894" s="1"/>
      <c r="L894" s="1"/>
      <c r="M894" s="1"/>
      <c r="N894" s="1"/>
      <c r="O894" s="1"/>
      <c r="P894" s="1"/>
      <c r="Q894" s="1"/>
      <c r="R894" s="1"/>
      <c r="S894" s="1"/>
      <c r="T894" s="1"/>
      <c r="U894" s="1"/>
      <c r="V894" s="1"/>
      <c r="W894" s="1"/>
      <c r="X894" s="1"/>
      <c r="Y894" s="1"/>
      <c r="Z894" s="1"/>
    </row>
    <row r="895" ht="12.0" customHeight="1">
      <c r="A895" s="1"/>
      <c r="B895" s="1"/>
      <c r="C895" s="2"/>
      <c r="D895" s="3"/>
      <c r="E895" s="4"/>
      <c r="F895" s="2"/>
      <c r="G895" s="2"/>
      <c r="H895" s="3"/>
      <c r="I895" s="3"/>
      <c r="J895" s="1"/>
      <c r="K895" s="1"/>
      <c r="L895" s="1"/>
      <c r="M895" s="1"/>
      <c r="N895" s="1"/>
      <c r="O895" s="1"/>
      <c r="P895" s="1"/>
      <c r="Q895" s="1"/>
      <c r="R895" s="1"/>
      <c r="S895" s="1"/>
      <c r="T895" s="1"/>
      <c r="U895" s="1"/>
      <c r="V895" s="1"/>
      <c r="W895" s="1"/>
      <c r="X895" s="1"/>
      <c r="Y895" s="1"/>
      <c r="Z895" s="1"/>
    </row>
    <row r="896" ht="12.0" customHeight="1">
      <c r="A896" s="1"/>
      <c r="B896" s="1"/>
      <c r="C896" s="2"/>
      <c r="D896" s="3"/>
      <c r="E896" s="4"/>
      <c r="F896" s="2"/>
      <c r="G896" s="2"/>
      <c r="H896" s="3"/>
      <c r="I896" s="3"/>
      <c r="J896" s="1"/>
      <c r="K896" s="1"/>
      <c r="L896" s="1"/>
      <c r="M896" s="1"/>
      <c r="N896" s="1"/>
      <c r="O896" s="1"/>
      <c r="P896" s="1"/>
      <c r="Q896" s="1"/>
      <c r="R896" s="1"/>
      <c r="S896" s="1"/>
      <c r="T896" s="1"/>
      <c r="U896" s="1"/>
      <c r="V896" s="1"/>
      <c r="W896" s="1"/>
      <c r="X896" s="1"/>
      <c r="Y896" s="1"/>
      <c r="Z896" s="1"/>
    </row>
    <row r="897" ht="12.0" customHeight="1">
      <c r="A897" s="1"/>
      <c r="B897" s="1"/>
      <c r="C897" s="2"/>
      <c r="D897" s="3"/>
      <c r="E897" s="4"/>
      <c r="F897" s="2"/>
      <c r="G897" s="2"/>
      <c r="H897" s="3"/>
      <c r="I897" s="3"/>
      <c r="J897" s="1"/>
      <c r="K897" s="1"/>
      <c r="L897" s="1"/>
      <c r="M897" s="1"/>
      <c r="N897" s="1"/>
      <c r="O897" s="1"/>
      <c r="P897" s="1"/>
      <c r="Q897" s="1"/>
      <c r="R897" s="1"/>
      <c r="S897" s="1"/>
      <c r="T897" s="1"/>
      <c r="U897" s="1"/>
      <c r="V897" s="1"/>
      <c r="W897" s="1"/>
      <c r="X897" s="1"/>
      <c r="Y897" s="1"/>
      <c r="Z897" s="1"/>
    </row>
    <row r="898" ht="12.0" customHeight="1">
      <c r="A898" s="1"/>
      <c r="B898" s="1"/>
      <c r="C898" s="2"/>
      <c r="D898" s="3"/>
      <c r="E898" s="4"/>
      <c r="F898" s="2"/>
      <c r="G898" s="2"/>
      <c r="H898" s="3"/>
      <c r="I898" s="3"/>
      <c r="J898" s="1"/>
      <c r="K898" s="1"/>
      <c r="L898" s="1"/>
      <c r="M898" s="1"/>
      <c r="N898" s="1"/>
      <c r="O898" s="1"/>
      <c r="P898" s="1"/>
      <c r="Q898" s="1"/>
      <c r="R898" s="1"/>
      <c r="S898" s="1"/>
      <c r="T898" s="1"/>
      <c r="U898" s="1"/>
      <c r="V898" s="1"/>
      <c r="W898" s="1"/>
      <c r="X898" s="1"/>
      <c r="Y898" s="1"/>
      <c r="Z898" s="1"/>
    </row>
    <row r="899" ht="12.0" customHeight="1">
      <c r="A899" s="1"/>
      <c r="B899" s="1"/>
      <c r="C899" s="2"/>
      <c r="D899" s="3"/>
      <c r="E899" s="4"/>
      <c r="F899" s="2"/>
      <c r="G899" s="2"/>
      <c r="H899" s="3"/>
      <c r="I899" s="3"/>
      <c r="J899" s="1"/>
      <c r="K899" s="1"/>
      <c r="L899" s="1"/>
      <c r="M899" s="1"/>
      <c r="N899" s="1"/>
      <c r="O899" s="1"/>
      <c r="P899" s="1"/>
      <c r="Q899" s="1"/>
      <c r="R899" s="1"/>
      <c r="S899" s="1"/>
      <c r="T899" s="1"/>
      <c r="U899" s="1"/>
      <c r="V899" s="1"/>
      <c r="W899" s="1"/>
      <c r="X899" s="1"/>
      <c r="Y899" s="1"/>
      <c r="Z899" s="1"/>
    </row>
    <row r="900" ht="12.0" customHeight="1">
      <c r="A900" s="1"/>
      <c r="B900" s="1"/>
      <c r="C900" s="2"/>
      <c r="D900" s="3"/>
      <c r="E900" s="4"/>
      <c r="F900" s="2"/>
      <c r="G900" s="2"/>
      <c r="H900" s="3"/>
      <c r="I900" s="3"/>
      <c r="J900" s="1"/>
      <c r="K900" s="1"/>
      <c r="L900" s="1"/>
      <c r="M900" s="1"/>
      <c r="N900" s="1"/>
      <c r="O900" s="1"/>
      <c r="P900" s="1"/>
      <c r="Q900" s="1"/>
      <c r="R900" s="1"/>
      <c r="S900" s="1"/>
      <c r="T900" s="1"/>
      <c r="U900" s="1"/>
      <c r="V900" s="1"/>
      <c r="W900" s="1"/>
      <c r="X900" s="1"/>
      <c r="Y900" s="1"/>
      <c r="Z900" s="1"/>
    </row>
    <row r="901" ht="12.0" customHeight="1">
      <c r="A901" s="1"/>
      <c r="B901" s="1"/>
      <c r="C901" s="2"/>
      <c r="D901" s="3"/>
      <c r="E901" s="4"/>
      <c r="F901" s="2"/>
      <c r="G901" s="2"/>
      <c r="H901" s="3"/>
      <c r="I901" s="3"/>
      <c r="J901" s="1"/>
      <c r="K901" s="1"/>
      <c r="L901" s="1"/>
      <c r="M901" s="1"/>
      <c r="N901" s="1"/>
      <c r="O901" s="1"/>
      <c r="P901" s="1"/>
      <c r="Q901" s="1"/>
      <c r="R901" s="1"/>
      <c r="S901" s="1"/>
      <c r="T901" s="1"/>
      <c r="U901" s="1"/>
      <c r="V901" s="1"/>
      <c r="W901" s="1"/>
      <c r="X901" s="1"/>
      <c r="Y901" s="1"/>
      <c r="Z901" s="1"/>
    </row>
    <row r="902" ht="12.0" customHeight="1">
      <c r="A902" s="1"/>
      <c r="B902" s="1"/>
      <c r="C902" s="2"/>
      <c r="D902" s="3"/>
      <c r="E902" s="4"/>
      <c r="F902" s="2"/>
      <c r="G902" s="2"/>
      <c r="H902" s="3"/>
      <c r="I902" s="3"/>
      <c r="J902" s="1"/>
      <c r="K902" s="1"/>
      <c r="L902" s="1"/>
      <c r="M902" s="1"/>
      <c r="N902" s="1"/>
      <c r="O902" s="1"/>
      <c r="P902" s="1"/>
      <c r="Q902" s="1"/>
      <c r="R902" s="1"/>
      <c r="S902" s="1"/>
      <c r="T902" s="1"/>
      <c r="U902" s="1"/>
      <c r="V902" s="1"/>
      <c r="W902" s="1"/>
      <c r="X902" s="1"/>
      <c r="Y902" s="1"/>
      <c r="Z902" s="1"/>
    </row>
    <row r="903" ht="12.0" customHeight="1">
      <c r="A903" s="1"/>
      <c r="B903" s="1"/>
      <c r="C903" s="2"/>
      <c r="D903" s="3"/>
      <c r="E903" s="4"/>
      <c r="F903" s="2"/>
      <c r="G903" s="2"/>
      <c r="H903" s="3"/>
      <c r="I903" s="3"/>
      <c r="J903" s="1"/>
      <c r="K903" s="1"/>
      <c r="L903" s="1"/>
      <c r="M903" s="1"/>
      <c r="N903" s="1"/>
      <c r="O903" s="1"/>
      <c r="P903" s="1"/>
      <c r="Q903" s="1"/>
      <c r="R903" s="1"/>
      <c r="S903" s="1"/>
      <c r="T903" s="1"/>
      <c r="U903" s="1"/>
      <c r="V903" s="1"/>
      <c r="W903" s="1"/>
      <c r="X903" s="1"/>
      <c r="Y903" s="1"/>
      <c r="Z903" s="1"/>
    </row>
    <row r="904" ht="12.0" customHeight="1">
      <c r="A904" s="1"/>
      <c r="B904" s="1"/>
      <c r="C904" s="2"/>
      <c r="D904" s="3"/>
      <c r="E904" s="4"/>
      <c r="F904" s="2"/>
      <c r="G904" s="2"/>
      <c r="H904" s="3"/>
      <c r="I904" s="3"/>
      <c r="J904" s="1"/>
      <c r="K904" s="1"/>
      <c r="L904" s="1"/>
      <c r="M904" s="1"/>
      <c r="N904" s="1"/>
      <c r="O904" s="1"/>
      <c r="P904" s="1"/>
      <c r="Q904" s="1"/>
      <c r="R904" s="1"/>
      <c r="S904" s="1"/>
      <c r="T904" s="1"/>
      <c r="U904" s="1"/>
      <c r="V904" s="1"/>
      <c r="W904" s="1"/>
      <c r="X904" s="1"/>
      <c r="Y904" s="1"/>
      <c r="Z904" s="1"/>
    </row>
    <row r="905" ht="12.0" customHeight="1">
      <c r="A905" s="1"/>
      <c r="B905" s="1"/>
      <c r="C905" s="2"/>
      <c r="D905" s="3"/>
      <c r="E905" s="4"/>
      <c r="F905" s="2"/>
      <c r="G905" s="2"/>
      <c r="H905" s="3"/>
      <c r="I905" s="3"/>
      <c r="J905" s="1"/>
      <c r="K905" s="1"/>
      <c r="L905" s="1"/>
      <c r="M905" s="1"/>
      <c r="N905" s="1"/>
      <c r="O905" s="1"/>
      <c r="P905" s="1"/>
      <c r="Q905" s="1"/>
      <c r="R905" s="1"/>
      <c r="S905" s="1"/>
      <c r="T905" s="1"/>
      <c r="U905" s="1"/>
      <c r="V905" s="1"/>
      <c r="W905" s="1"/>
      <c r="X905" s="1"/>
      <c r="Y905" s="1"/>
      <c r="Z905" s="1"/>
    </row>
    <row r="906" ht="12.0" customHeight="1">
      <c r="A906" s="1"/>
      <c r="B906" s="1"/>
      <c r="C906" s="2"/>
      <c r="D906" s="3"/>
      <c r="E906" s="4"/>
      <c r="F906" s="2"/>
      <c r="G906" s="2"/>
      <c r="H906" s="3"/>
      <c r="I906" s="3"/>
      <c r="J906" s="1"/>
      <c r="K906" s="1"/>
      <c r="L906" s="1"/>
      <c r="M906" s="1"/>
      <c r="N906" s="1"/>
      <c r="O906" s="1"/>
      <c r="P906" s="1"/>
      <c r="Q906" s="1"/>
      <c r="R906" s="1"/>
      <c r="S906" s="1"/>
      <c r="T906" s="1"/>
      <c r="U906" s="1"/>
      <c r="V906" s="1"/>
      <c r="W906" s="1"/>
      <c r="X906" s="1"/>
      <c r="Y906" s="1"/>
      <c r="Z906" s="1"/>
    </row>
    <row r="907" ht="12.0" customHeight="1">
      <c r="A907" s="1"/>
      <c r="B907" s="1"/>
      <c r="C907" s="2"/>
      <c r="D907" s="3"/>
      <c r="E907" s="4"/>
      <c r="F907" s="2"/>
      <c r="G907" s="2"/>
      <c r="H907" s="3"/>
      <c r="I907" s="3"/>
      <c r="J907" s="1"/>
      <c r="K907" s="1"/>
      <c r="L907" s="1"/>
      <c r="M907" s="1"/>
      <c r="N907" s="1"/>
      <c r="O907" s="1"/>
      <c r="P907" s="1"/>
      <c r="Q907" s="1"/>
      <c r="R907" s="1"/>
      <c r="S907" s="1"/>
      <c r="T907" s="1"/>
      <c r="U907" s="1"/>
      <c r="V907" s="1"/>
      <c r="W907" s="1"/>
      <c r="X907" s="1"/>
      <c r="Y907" s="1"/>
      <c r="Z907" s="1"/>
    </row>
    <row r="908" ht="12.0" customHeight="1">
      <c r="A908" s="1"/>
      <c r="B908" s="1"/>
      <c r="C908" s="2"/>
      <c r="D908" s="3"/>
      <c r="E908" s="4"/>
      <c r="F908" s="2"/>
      <c r="G908" s="2"/>
      <c r="H908" s="3"/>
      <c r="I908" s="3"/>
      <c r="J908" s="1"/>
      <c r="K908" s="1"/>
      <c r="L908" s="1"/>
      <c r="M908" s="1"/>
      <c r="N908" s="1"/>
      <c r="O908" s="1"/>
      <c r="P908" s="1"/>
      <c r="Q908" s="1"/>
      <c r="R908" s="1"/>
      <c r="S908" s="1"/>
      <c r="T908" s="1"/>
      <c r="U908" s="1"/>
      <c r="V908" s="1"/>
      <c r="W908" s="1"/>
      <c r="X908" s="1"/>
      <c r="Y908" s="1"/>
      <c r="Z908" s="1"/>
    </row>
    <row r="909" ht="12.0" customHeight="1">
      <c r="A909" s="1"/>
      <c r="B909" s="1"/>
      <c r="C909" s="2"/>
      <c r="D909" s="3"/>
      <c r="E909" s="4"/>
      <c r="F909" s="2"/>
      <c r="G909" s="2"/>
      <c r="H909" s="3"/>
      <c r="I909" s="3"/>
      <c r="J909" s="1"/>
      <c r="K909" s="1"/>
      <c r="L909" s="1"/>
      <c r="M909" s="1"/>
      <c r="N909" s="1"/>
      <c r="O909" s="1"/>
      <c r="P909" s="1"/>
      <c r="Q909" s="1"/>
      <c r="R909" s="1"/>
      <c r="S909" s="1"/>
      <c r="T909" s="1"/>
      <c r="U909" s="1"/>
      <c r="V909" s="1"/>
      <c r="W909" s="1"/>
      <c r="X909" s="1"/>
      <c r="Y909" s="1"/>
      <c r="Z909" s="1"/>
    </row>
    <row r="910" ht="12.0" customHeight="1">
      <c r="A910" s="1"/>
      <c r="B910" s="1"/>
      <c r="C910" s="2"/>
      <c r="D910" s="3"/>
      <c r="E910" s="4"/>
      <c r="F910" s="2"/>
      <c r="G910" s="2"/>
      <c r="H910" s="3"/>
      <c r="I910" s="3"/>
      <c r="J910" s="1"/>
      <c r="K910" s="1"/>
      <c r="L910" s="1"/>
      <c r="M910" s="1"/>
      <c r="N910" s="1"/>
      <c r="O910" s="1"/>
      <c r="P910" s="1"/>
      <c r="Q910" s="1"/>
      <c r="R910" s="1"/>
      <c r="S910" s="1"/>
      <c r="T910" s="1"/>
      <c r="U910" s="1"/>
      <c r="V910" s="1"/>
      <c r="W910" s="1"/>
      <c r="X910" s="1"/>
      <c r="Y910" s="1"/>
      <c r="Z910" s="1"/>
    </row>
    <row r="911" ht="12.0" customHeight="1">
      <c r="A911" s="1"/>
      <c r="B911" s="1"/>
      <c r="C911" s="2"/>
      <c r="D911" s="3"/>
      <c r="E911" s="4"/>
      <c r="F911" s="2"/>
      <c r="G911" s="2"/>
      <c r="H911" s="3"/>
      <c r="I911" s="3"/>
      <c r="J911" s="1"/>
      <c r="K911" s="1"/>
      <c r="L911" s="1"/>
      <c r="M911" s="1"/>
      <c r="N911" s="1"/>
      <c r="O911" s="1"/>
      <c r="P911" s="1"/>
      <c r="Q911" s="1"/>
      <c r="R911" s="1"/>
      <c r="S911" s="1"/>
      <c r="T911" s="1"/>
      <c r="U911" s="1"/>
      <c r="V911" s="1"/>
      <c r="W911" s="1"/>
      <c r="X911" s="1"/>
      <c r="Y911" s="1"/>
      <c r="Z911" s="1"/>
    </row>
    <row r="912" ht="12.0" customHeight="1">
      <c r="A912" s="1"/>
      <c r="B912" s="1"/>
      <c r="C912" s="2"/>
      <c r="D912" s="3"/>
      <c r="E912" s="4"/>
      <c r="F912" s="2"/>
      <c r="G912" s="2"/>
      <c r="H912" s="3"/>
      <c r="I912" s="3"/>
      <c r="J912" s="1"/>
      <c r="K912" s="1"/>
      <c r="L912" s="1"/>
      <c r="M912" s="1"/>
      <c r="N912" s="1"/>
      <c r="O912" s="1"/>
      <c r="P912" s="1"/>
      <c r="Q912" s="1"/>
      <c r="R912" s="1"/>
      <c r="S912" s="1"/>
      <c r="T912" s="1"/>
      <c r="U912" s="1"/>
      <c r="V912" s="1"/>
      <c r="W912" s="1"/>
      <c r="X912" s="1"/>
      <c r="Y912" s="1"/>
      <c r="Z912" s="1"/>
    </row>
    <row r="913" ht="12.0" customHeight="1">
      <c r="A913" s="1"/>
      <c r="B913" s="1"/>
      <c r="C913" s="2"/>
      <c r="D913" s="3"/>
      <c r="E913" s="4"/>
      <c r="F913" s="2"/>
      <c r="G913" s="2"/>
      <c r="H913" s="3"/>
      <c r="I913" s="3"/>
      <c r="J913" s="1"/>
      <c r="K913" s="1"/>
      <c r="L913" s="1"/>
      <c r="M913" s="1"/>
      <c r="N913" s="1"/>
      <c r="O913" s="1"/>
      <c r="P913" s="1"/>
      <c r="Q913" s="1"/>
      <c r="R913" s="1"/>
      <c r="S913" s="1"/>
      <c r="T913" s="1"/>
      <c r="U913" s="1"/>
      <c r="V913" s="1"/>
      <c r="W913" s="1"/>
      <c r="X913" s="1"/>
      <c r="Y913" s="1"/>
      <c r="Z913" s="1"/>
    </row>
    <row r="914" ht="12.0" customHeight="1">
      <c r="A914" s="1"/>
      <c r="B914" s="1"/>
      <c r="C914" s="2"/>
      <c r="D914" s="3"/>
      <c r="E914" s="4"/>
      <c r="F914" s="2"/>
      <c r="G914" s="2"/>
      <c r="H914" s="3"/>
      <c r="I914" s="3"/>
      <c r="J914" s="1"/>
      <c r="K914" s="1"/>
      <c r="L914" s="1"/>
      <c r="M914" s="1"/>
      <c r="N914" s="1"/>
      <c r="O914" s="1"/>
      <c r="P914" s="1"/>
      <c r="Q914" s="1"/>
      <c r="R914" s="1"/>
      <c r="S914" s="1"/>
      <c r="T914" s="1"/>
      <c r="U914" s="1"/>
      <c r="V914" s="1"/>
      <c r="W914" s="1"/>
      <c r="X914" s="1"/>
      <c r="Y914" s="1"/>
      <c r="Z914" s="1"/>
    </row>
    <row r="915" ht="12.0" customHeight="1">
      <c r="A915" s="1"/>
      <c r="B915" s="1"/>
      <c r="C915" s="2"/>
      <c r="D915" s="3"/>
      <c r="E915" s="4"/>
      <c r="F915" s="2"/>
      <c r="G915" s="2"/>
      <c r="H915" s="3"/>
      <c r="I915" s="3"/>
      <c r="J915" s="1"/>
      <c r="K915" s="1"/>
      <c r="L915" s="1"/>
      <c r="M915" s="1"/>
      <c r="N915" s="1"/>
      <c r="O915" s="1"/>
      <c r="P915" s="1"/>
      <c r="Q915" s="1"/>
      <c r="R915" s="1"/>
      <c r="S915" s="1"/>
      <c r="T915" s="1"/>
      <c r="U915" s="1"/>
      <c r="V915" s="1"/>
      <c r="W915" s="1"/>
      <c r="X915" s="1"/>
      <c r="Y915" s="1"/>
      <c r="Z915" s="1"/>
    </row>
    <row r="916" ht="12.0" customHeight="1">
      <c r="A916" s="1"/>
      <c r="B916" s="1"/>
      <c r="C916" s="2"/>
      <c r="D916" s="3"/>
      <c r="E916" s="4"/>
      <c r="F916" s="2"/>
      <c r="G916" s="2"/>
      <c r="H916" s="3"/>
      <c r="I916" s="3"/>
      <c r="J916" s="1"/>
      <c r="K916" s="1"/>
      <c r="L916" s="1"/>
      <c r="M916" s="1"/>
      <c r="N916" s="1"/>
      <c r="O916" s="1"/>
      <c r="P916" s="1"/>
      <c r="Q916" s="1"/>
      <c r="R916" s="1"/>
      <c r="S916" s="1"/>
      <c r="T916" s="1"/>
      <c r="U916" s="1"/>
      <c r="V916" s="1"/>
      <c r="W916" s="1"/>
      <c r="X916" s="1"/>
      <c r="Y916" s="1"/>
      <c r="Z916" s="1"/>
    </row>
    <row r="917" ht="12.0" customHeight="1">
      <c r="A917" s="1"/>
      <c r="B917" s="1"/>
      <c r="C917" s="2"/>
      <c r="D917" s="3"/>
      <c r="E917" s="4"/>
      <c r="F917" s="2"/>
      <c r="G917" s="2"/>
      <c r="H917" s="3"/>
      <c r="I917" s="3"/>
      <c r="J917" s="1"/>
      <c r="K917" s="1"/>
      <c r="L917" s="1"/>
      <c r="M917" s="1"/>
      <c r="N917" s="1"/>
      <c r="O917" s="1"/>
      <c r="P917" s="1"/>
      <c r="Q917" s="1"/>
      <c r="R917" s="1"/>
      <c r="S917" s="1"/>
      <c r="T917" s="1"/>
      <c r="U917" s="1"/>
      <c r="V917" s="1"/>
      <c r="W917" s="1"/>
      <c r="X917" s="1"/>
      <c r="Y917" s="1"/>
      <c r="Z917" s="1"/>
    </row>
    <row r="918" ht="12.0" customHeight="1">
      <c r="A918" s="1"/>
      <c r="B918" s="1"/>
      <c r="C918" s="2"/>
      <c r="D918" s="3"/>
      <c r="E918" s="4"/>
      <c r="F918" s="2"/>
      <c r="G918" s="2"/>
      <c r="H918" s="3"/>
      <c r="I918" s="3"/>
      <c r="J918" s="1"/>
      <c r="K918" s="1"/>
      <c r="L918" s="1"/>
      <c r="M918" s="1"/>
      <c r="N918" s="1"/>
      <c r="O918" s="1"/>
      <c r="P918" s="1"/>
      <c r="Q918" s="1"/>
      <c r="R918" s="1"/>
      <c r="S918" s="1"/>
      <c r="T918" s="1"/>
      <c r="U918" s="1"/>
      <c r="V918" s="1"/>
      <c r="W918" s="1"/>
      <c r="X918" s="1"/>
      <c r="Y918" s="1"/>
      <c r="Z918" s="1"/>
    </row>
    <row r="919" ht="12.0" customHeight="1">
      <c r="A919" s="1"/>
      <c r="B919" s="1"/>
      <c r="C919" s="2"/>
      <c r="D919" s="3"/>
      <c r="E919" s="4"/>
      <c r="F919" s="2"/>
      <c r="G919" s="2"/>
      <c r="H919" s="3"/>
      <c r="I919" s="3"/>
      <c r="J919" s="1"/>
      <c r="K919" s="1"/>
      <c r="L919" s="1"/>
      <c r="M919" s="1"/>
      <c r="N919" s="1"/>
      <c r="O919" s="1"/>
      <c r="P919" s="1"/>
      <c r="Q919" s="1"/>
      <c r="R919" s="1"/>
      <c r="S919" s="1"/>
      <c r="T919" s="1"/>
      <c r="U919" s="1"/>
      <c r="V919" s="1"/>
      <c r="W919" s="1"/>
      <c r="X919" s="1"/>
      <c r="Y919" s="1"/>
      <c r="Z919" s="1"/>
    </row>
    <row r="920" ht="12.0" customHeight="1">
      <c r="A920" s="1"/>
      <c r="B920" s="1"/>
      <c r="C920" s="2"/>
      <c r="D920" s="3"/>
      <c r="E920" s="4"/>
      <c r="F920" s="2"/>
      <c r="G920" s="2"/>
      <c r="H920" s="3"/>
      <c r="I920" s="3"/>
      <c r="J920" s="1"/>
      <c r="K920" s="1"/>
      <c r="L920" s="1"/>
      <c r="M920" s="1"/>
      <c r="N920" s="1"/>
      <c r="O920" s="1"/>
      <c r="P920" s="1"/>
      <c r="Q920" s="1"/>
      <c r="R920" s="1"/>
      <c r="S920" s="1"/>
      <c r="T920" s="1"/>
      <c r="U920" s="1"/>
      <c r="V920" s="1"/>
      <c r="W920" s="1"/>
      <c r="X920" s="1"/>
      <c r="Y920" s="1"/>
      <c r="Z920" s="1"/>
    </row>
    <row r="921" ht="12.0" customHeight="1">
      <c r="A921" s="1"/>
      <c r="B921" s="1"/>
      <c r="C921" s="2"/>
      <c r="D921" s="3"/>
      <c r="E921" s="4"/>
      <c r="F921" s="2"/>
      <c r="G921" s="2"/>
      <c r="H921" s="3"/>
      <c r="I921" s="3"/>
      <c r="J921" s="1"/>
      <c r="K921" s="1"/>
      <c r="L921" s="1"/>
      <c r="M921" s="1"/>
      <c r="N921" s="1"/>
      <c r="O921" s="1"/>
      <c r="P921" s="1"/>
      <c r="Q921" s="1"/>
      <c r="R921" s="1"/>
      <c r="S921" s="1"/>
      <c r="T921" s="1"/>
      <c r="U921" s="1"/>
      <c r="V921" s="1"/>
      <c r="W921" s="1"/>
      <c r="X921" s="1"/>
      <c r="Y921" s="1"/>
      <c r="Z921" s="1"/>
    </row>
    <row r="922" ht="12.0" customHeight="1">
      <c r="A922" s="1"/>
      <c r="B922" s="1"/>
      <c r="C922" s="2"/>
      <c r="D922" s="3"/>
      <c r="E922" s="4"/>
      <c r="F922" s="2"/>
      <c r="G922" s="2"/>
      <c r="H922" s="3"/>
      <c r="I922" s="3"/>
      <c r="J922" s="1"/>
      <c r="K922" s="1"/>
      <c r="L922" s="1"/>
      <c r="M922" s="1"/>
      <c r="N922" s="1"/>
      <c r="O922" s="1"/>
      <c r="P922" s="1"/>
      <c r="Q922" s="1"/>
      <c r="R922" s="1"/>
      <c r="S922" s="1"/>
      <c r="T922" s="1"/>
      <c r="U922" s="1"/>
      <c r="V922" s="1"/>
      <c r="W922" s="1"/>
      <c r="X922" s="1"/>
      <c r="Y922" s="1"/>
      <c r="Z922" s="1"/>
    </row>
    <row r="923" ht="12.0" customHeight="1">
      <c r="A923" s="1"/>
      <c r="B923" s="1"/>
      <c r="C923" s="2"/>
      <c r="D923" s="3"/>
      <c r="E923" s="4"/>
      <c r="F923" s="2"/>
      <c r="G923" s="2"/>
      <c r="H923" s="3"/>
      <c r="I923" s="3"/>
      <c r="J923" s="1"/>
      <c r="K923" s="1"/>
      <c r="L923" s="1"/>
      <c r="M923" s="1"/>
      <c r="N923" s="1"/>
      <c r="O923" s="1"/>
      <c r="P923" s="1"/>
      <c r="Q923" s="1"/>
      <c r="R923" s="1"/>
      <c r="S923" s="1"/>
      <c r="T923" s="1"/>
      <c r="U923" s="1"/>
      <c r="V923" s="1"/>
      <c r="W923" s="1"/>
      <c r="X923" s="1"/>
      <c r="Y923" s="1"/>
      <c r="Z923" s="1"/>
    </row>
    <row r="924" ht="12.0" customHeight="1">
      <c r="A924" s="1"/>
      <c r="B924" s="1"/>
      <c r="C924" s="2"/>
      <c r="D924" s="3"/>
      <c r="E924" s="4"/>
      <c r="F924" s="2"/>
      <c r="G924" s="2"/>
      <c r="H924" s="3"/>
      <c r="I924" s="3"/>
      <c r="J924" s="1"/>
      <c r="K924" s="1"/>
      <c r="L924" s="1"/>
      <c r="M924" s="1"/>
      <c r="N924" s="1"/>
      <c r="O924" s="1"/>
      <c r="P924" s="1"/>
      <c r="Q924" s="1"/>
      <c r="R924" s="1"/>
      <c r="S924" s="1"/>
      <c r="T924" s="1"/>
      <c r="U924" s="1"/>
      <c r="V924" s="1"/>
      <c r="W924" s="1"/>
      <c r="X924" s="1"/>
      <c r="Y924" s="1"/>
      <c r="Z924" s="1"/>
    </row>
    <row r="925" ht="12.0" customHeight="1">
      <c r="A925" s="1"/>
      <c r="B925" s="1"/>
      <c r="C925" s="2"/>
      <c r="D925" s="3"/>
      <c r="E925" s="4"/>
      <c r="F925" s="2"/>
      <c r="G925" s="2"/>
      <c r="H925" s="3"/>
      <c r="I925" s="3"/>
      <c r="J925" s="1"/>
      <c r="K925" s="1"/>
      <c r="L925" s="1"/>
      <c r="M925" s="1"/>
      <c r="N925" s="1"/>
      <c r="O925" s="1"/>
      <c r="P925" s="1"/>
      <c r="Q925" s="1"/>
      <c r="R925" s="1"/>
      <c r="S925" s="1"/>
      <c r="T925" s="1"/>
      <c r="U925" s="1"/>
      <c r="V925" s="1"/>
      <c r="W925" s="1"/>
      <c r="X925" s="1"/>
      <c r="Y925" s="1"/>
      <c r="Z925" s="1"/>
    </row>
    <row r="926" ht="12.0" customHeight="1">
      <c r="A926" s="1"/>
      <c r="B926" s="1"/>
      <c r="C926" s="2"/>
      <c r="D926" s="3"/>
      <c r="E926" s="4"/>
      <c r="F926" s="2"/>
      <c r="G926" s="2"/>
      <c r="H926" s="3"/>
      <c r="I926" s="3"/>
      <c r="J926" s="1"/>
      <c r="K926" s="1"/>
      <c r="L926" s="1"/>
      <c r="M926" s="1"/>
      <c r="N926" s="1"/>
      <c r="O926" s="1"/>
      <c r="P926" s="1"/>
      <c r="Q926" s="1"/>
      <c r="R926" s="1"/>
      <c r="S926" s="1"/>
      <c r="T926" s="1"/>
      <c r="U926" s="1"/>
      <c r="V926" s="1"/>
      <c r="W926" s="1"/>
      <c r="X926" s="1"/>
      <c r="Y926" s="1"/>
      <c r="Z926" s="1"/>
    </row>
    <row r="927" ht="12.0" customHeight="1">
      <c r="A927" s="1"/>
      <c r="B927" s="1"/>
      <c r="C927" s="2"/>
      <c r="D927" s="3"/>
      <c r="E927" s="4"/>
      <c r="F927" s="2"/>
      <c r="G927" s="2"/>
      <c r="H927" s="3"/>
      <c r="I927" s="3"/>
      <c r="J927" s="1"/>
      <c r="K927" s="1"/>
      <c r="L927" s="1"/>
      <c r="M927" s="1"/>
      <c r="N927" s="1"/>
      <c r="O927" s="1"/>
      <c r="P927" s="1"/>
      <c r="Q927" s="1"/>
      <c r="R927" s="1"/>
      <c r="S927" s="1"/>
      <c r="T927" s="1"/>
      <c r="U927" s="1"/>
      <c r="V927" s="1"/>
      <c r="W927" s="1"/>
      <c r="X927" s="1"/>
      <c r="Y927" s="1"/>
      <c r="Z927" s="1"/>
    </row>
    <row r="928" ht="12.0" customHeight="1">
      <c r="A928" s="1"/>
      <c r="B928" s="1"/>
      <c r="C928" s="2"/>
      <c r="D928" s="3"/>
      <c r="E928" s="4"/>
      <c r="F928" s="2"/>
      <c r="G928" s="2"/>
      <c r="H928" s="3"/>
      <c r="I928" s="3"/>
      <c r="J928" s="1"/>
      <c r="K928" s="1"/>
      <c r="L928" s="1"/>
      <c r="M928" s="1"/>
      <c r="N928" s="1"/>
      <c r="O928" s="1"/>
      <c r="P928" s="1"/>
      <c r="Q928" s="1"/>
      <c r="R928" s="1"/>
      <c r="S928" s="1"/>
      <c r="T928" s="1"/>
      <c r="U928" s="1"/>
      <c r="V928" s="1"/>
      <c r="W928" s="1"/>
      <c r="X928" s="1"/>
      <c r="Y928" s="1"/>
      <c r="Z928" s="1"/>
    </row>
    <row r="929" ht="12.0" customHeight="1">
      <c r="A929" s="1"/>
      <c r="B929" s="1"/>
      <c r="C929" s="2"/>
      <c r="D929" s="3"/>
      <c r="E929" s="4"/>
      <c r="F929" s="2"/>
      <c r="G929" s="2"/>
      <c r="H929" s="3"/>
      <c r="I929" s="3"/>
      <c r="J929" s="1"/>
      <c r="K929" s="1"/>
      <c r="L929" s="1"/>
      <c r="M929" s="1"/>
      <c r="N929" s="1"/>
      <c r="O929" s="1"/>
      <c r="P929" s="1"/>
      <c r="Q929" s="1"/>
      <c r="R929" s="1"/>
      <c r="S929" s="1"/>
      <c r="T929" s="1"/>
      <c r="U929" s="1"/>
      <c r="V929" s="1"/>
      <c r="W929" s="1"/>
      <c r="X929" s="1"/>
      <c r="Y929" s="1"/>
      <c r="Z929" s="1"/>
    </row>
    <row r="930" ht="12.0" customHeight="1">
      <c r="A930" s="1"/>
      <c r="B930" s="1"/>
      <c r="C930" s="2"/>
      <c r="D930" s="3"/>
      <c r="E930" s="4"/>
      <c r="F930" s="2"/>
      <c r="G930" s="2"/>
      <c r="H930" s="3"/>
      <c r="I930" s="3"/>
      <c r="J930" s="1"/>
      <c r="K930" s="1"/>
      <c r="L930" s="1"/>
      <c r="M930" s="1"/>
      <c r="N930" s="1"/>
      <c r="O930" s="1"/>
      <c r="P930" s="1"/>
      <c r="Q930" s="1"/>
      <c r="R930" s="1"/>
      <c r="S930" s="1"/>
      <c r="T930" s="1"/>
      <c r="U930" s="1"/>
      <c r="V930" s="1"/>
      <c r="W930" s="1"/>
      <c r="X930" s="1"/>
      <c r="Y930" s="1"/>
      <c r="Z930" s="1"/>
    </row>
    <row r="931" ht="12.0" customHeight="1">
      <c r="A931" s="1"/>
      <c r="B931" s="1"/>
      <c r="C931" s="2"/>
      <c r="D931" s="3"/>
      <c r="E931" s="4"/>
      <c r="F931" s="2"/>
      <c r="G931" s="2"/>
      <c r="H931" s="3"/>
      <c r="I931" s="3"/>
      <c r="J931" s="1"/>
      <c r="K931" s="1"/>
      <c r="L931" s="1"/>
      <c r="M931" s="1"/>
      <c r="N931" s="1"/>
      <c r="O931" s="1"/>
      <c r="P931" s="1"/>
      <c r="Q931" s="1"/>
      <c r="R931" s="1"/>
      <c r="S931" s="1"/>
      <c r="T931" s="1"/>
      <c r="U931" s="1"/>
      <c r="V931" s="1"/>
      <c r="W931" s="1"/>
      <c r="X931" s="1"/>
      <c r="Y931" s="1"/>
      <c r="Z931" s="1"/>
    </row>
    <row r="932" ht="12.0" customHeight="1">
      <c r="A932" s="1"/>
      <c r="B932" s="1"/>
      <c r="C932" s="2"/>
      <c r="D932" s="3"/>
      <c r="E932" s="4"/>
      <c r="F932" s="2"/>
      <c r="G932" s="2"/>
      <c r="H932" s="3"/>
      <c r="I932" s="3"/>
      <c r="J932" s="1"/>
      <c r="K932" s="1"/>
      <c r="L932" s="1"/>
      <c r="M932" s="1"/>
      <c r="N932" s="1"/>
      <c r="O932" s="1"/>
      <c r="P932" s="1"/>
      <c r="Q932" s="1"/>
      <c r="R932" s="1"/>
      <c r="S932" s="1"/>
      <c r="T932" s="1"/>
      <c r="U932" s="1"/>
      <c r="V932" s="1"/>
      <c r="W932" s="1"/>
      <c r="X932" s="1"/>
      <c r="Y932" s="1"/>
      <c r="Z932" s="1"/>
    </row>
    <row r="933" ht="12.0" customHeight="1">
      <c r="A933" s="1"/>
      <c r="B933" s="1"/>
      <c r="C933" s="2"/>
      <c r="D933" s="3"/>
      <c r="E933" s="4"/>
      <c r="F933" s="2"/>
      <c r="G933" s="2"/>
      <c r="H933" s="3"/>
      <c r="I933" s="3"/>
      <c r="J933" s="1"/>
      <c r="K933" s="1"/>
      <c r="L933" s="1"/>
      <c r="M933" s="1"/>
      <c r="N933" s="1"/>
      <c r="O933" s="1"/>
      <c r="P933" s="1"/>
      <c r="Q933" s="1"/>
      <c r="R933" s="1"/>
      <c r="S933" s="1"/>
      <c r="T933" s="1"/>
      <c r="U933" s="1"/>
      <c r="V933" s="1"/>
      <c r="W933" s="1"/>
      <c r="X933" s="1"/>
      <c r="Y933" s="1"/>
      <c r="Z933" s="1"/>
    </row>
    <row r="934" ht="12.0" customHeight="1">
      <c r="A934" s="1"/>
      <c r="B934" s="1"/>
      <c r="C934" s="2"/>
      <c r="D934" s="3"/>
      <c r="E934" s="4"/>
      <c r="F934" s="2"/>
      <c r="G934" s="2"/>
      <c r="H934" s="3"/>
      <c r="I934" s="3"/>
      <c r="J934" s="1"/>
      <c r="K934" s="1"/>
      <c r="L934" s="1"/>
      <c r="M934" s="1"/>
      <c r="N934" s="1"/>
      <c r="O934" s="1"/>
      <c r="P934" s="1"/>
      <c r="Q934" s="1"/>
      <c r="R934" s="1"/>
      <c r="S934" s="1"/>
      <c r="T934" s="1"/>
      <c r="U934" s="1"/>
      <c r="V934" s="1"/>
      <c r="W934" s="1"/>
      <c r="X934" s="1"/>
      <c r="Y934" s="1"/>
      <c r="Z934" s="1"/>
    </row>
    <row r="935" ht="12.0" customHeight="1">
      <c r="A935" s="1"/>
      <c r="B935" s="1"/>
      <c r="C935" s="2"/>
      <c r="D935" s="3"/>
      <c r="E935" s="4"/>
      <c r="F935" s="2"/>
      <c r="G935" s="2"/>
      <c r="H935" s="3"/>
      <c r="I935" s="3"/>
      <c r="J935" s="1"/>
      <c r="K935" s="1"/>
      <c r="L935" s="1"/>
      <c r="M935" s="1"/>
      <c r="N935" s="1"/>
      <c r="O935" s="1"/>
      <c r="P935" s="1"/>
      <c r="Q935" s="1"/>
      <c r="R935" s="1"/>
      <c r="S935" s="1"/>
      <c r="T935" s="1"/>
      <c r="U935" s="1"/>
      <c r="V935" s="1"/>
      <c r="W935" s="1"/>
      <c r="X935" s="1"/>
      <c r="Y935" s="1"/>
      <c r="Z935" s="1"/>
    </row>
    <row r="936" ht="12.0" customHeight="1">
      <c r="A936" s="1"/>
      <c r="B936" s="1"/>
      <c r="C936" s="2"/>
      <c r="D936" s="3"/>
      <c r="E936" s="4"/>
      <c r="F936" s="2"/>
      <c r="G936" s="2"/>
      <c r="H936" s="3"/>
      <c r="I936" s="3"/>
      <c r="J936" s="1"/>
      <c r="K936" s="1"/>
      <c r="L936" s="1"/>
      <c r="M936" s="1"/>
      <c r="N936" s="1"/>
      <c r="O936" s="1"/>
      <c r="P936" s="1"/>
      <c r="Q936" s="1"/>
      <c r="R936" s="1"/>
      <c r="S936" s="1"/>
      <c r="T936" s="1"/>
      <c r="U936" s="1"/>
      <c r="V936" s="1"/>
      <c r="W936" s="1"/>
      <c r="X936" s="1"/>
      <c r="Y936" s="1"/>
      <c r="Z936" s="1"/>
    </row>
    <row r="937" ht="12.0" customHeight="1">
      <c r="A937" s="1"/>
      <c r="B937" s="1"/>
      <c r="C937" s="2"/>
      <c r="D937" s="3"/>
      <c r="E937" s="4"/>
      <c r="F937" s="2"/>
      <c r="G937" s="2"/>
      <c r="H937" s="3"/>
      <c r="I937" s="3"/>
      <c r="J937" s="1"/>
      <c r="K937" s="1"/>
      <c r="L937" s="1"/>
      <c r="M937" s="1"/>
      <c r="N937" s="1"/>
      <c r="O937" s="1"/>
      <c r="P937" s="1"/>
      <c r="Q937" s="1"/>
      <c r="R937" s="1"/>
      <c r="S937" s="1"/>
      <c r="T937" s="1"/>
      <c r="U937" s="1"/>
      <c r="V937" s="1"/>
      <c r="W937" s="1"/>
      <c r="X937" s="1"/>
      <c r="Y937" s="1"/>
      <c r="Z937" s="1"/>
    </row>
    <row r="938" ht="12.0" customHeight="1">
      <c r="A938" s="1"/>
      <c r="B938" s="1"/>
      <c r="C938" s="2"/>
      <c r="D938" s="3"/>
      <c r="E938" s="4"/>
      <c r="F938" s="2"/>
      <c r="G938" s="2"/>
      <c r="H938" s="3"/>
      <c r="I938" s="3"/>
      <c r="J938" s="1"/>
      <c r="K938" s="1"/>
      <c r="L938" s="1"/>
      <c r="M938" s="1"/>
      <c r="N938" s="1"/>
      <c r="O938" s="1"/>
      <c r="P938" s="1"/>
      <c r="Q938" s="1"/>
      <c r="R938" s="1"/>
      <c r="S938" s="1"/>
      <c r="T938" s="1"/>
      <c r="U938" s="1"/>
      <c r="V938" s="1"/>
      <c r="W938" s="1"/>
      <c r="X938" s="1"/>
      <c r="Y938" s="1"/>
      <c r="Z938" s="1"/>
    </row>
    <row r="939" ht="12.0" customHeight="1">
      <c r="A939" s="1"/>
      <c r="B939" s="1"/>
      <c r="C939" s="2"/>
      <c r="D939" s="3"/>
      <c r="E939" s="4"/>
      <c r="F939" s="2"/>
      <c r="G939" s="2"/>
      <c r="H939" s="3"/>
      <c r="I939" s="3"/>
      <c r="J939" s="1"/>
      <c r="K939" s="1"/>
      <c r="L939" s="1"/>
      <c r="M939" s="1"/>
      <c r="N939" s="1"/>
      <c r="O939" s="1"/>
      <c r="P939" s="1"/>
      <c r="Q939" s="1"/>
      <c r="R939" s="1"/>
      <c r="S939" s="1"/>
      <c r="T939" s="1"/>
      <c r="U939" s="1"/>
      <c r="V939" s="1"/>
      <c r="W939" s="1"/>
      <c r="X939" s="1"/>
      <c r="Y939" s="1"/>
      <c r="Z939" s="1"/>
    </row>
    <row r="940" ht="12.0" customHeight="1">
      <c r="A940" s="1"/>
      <c r="B940" s="1"/>
      <c r="C940" s="2"/>
      <c r="D940" s="3"/>
      <c r="E940" s="4"/>
      <c r="F940" s="2"/>
      <c r="G940" s="2"/>
      <c r="H940" s="3"/>
      <c r="I940" s="3"/>
      <c r="J940" s="1"/>
      <c r="K940" s="1"/>
      <c r="L940" s="1"/>
      <c r="M940" s="1"/>
      <c r="N940" s="1"/>
      <c r="O940" s="1"/>
      <c r="P940" s="1"/>
      <c r="Q940" s="1"/>
      <c r="R940" s="1"/>
      <c r="S940" s="1"/>
      <c r="T940" s="1"/>
      <c r="U940" s="1"/>
      <c r="V940" s="1"/>
      <c r="W940" s="1"/>
      <c r="X940" s="1"/>
      <c r="Y940" s="1"/>
      <c r="Z940" s="1"/>
    </row>
    <row r="941" ht="12.0" customHeight="1">
      <c r="A941" s="1"/>
      <c r="B941" s="1"/>
      <c r="C941" s="2"/>
      <c r="D941" s="3"/>
      <c r="E941" s="4"/>
      <c r="F941" s="2"/>
      <c r="G941" s="2"/>
      <c r="H941" s="3"/>
      <c r="I941" s="3"/>
      <c r="J941" s="1"/>
      <c r="K941" s="1"/>
      <c r="L941" s="1"/>
      <c r="M941" s="1"/>
      <c r="N941" s="1"/>
      <c r="O941" s="1"/>
      <c r="P941" s="1"/>
      <c r="Q941" s="1"/>
      <c r="R941" s="1"/>
      <c r="S941" s="1"/>
      <c r="T941" s="1"/>
      <c r="U941" s="1"/>
      <c r="V941" s="1"/>
      <c r="W941" s="1"/>
      <c r="X941" s="1"/>
      <c r="Y941" s="1"/>
      <c r="Z941" s="1"/>
    </row>
    <row r="942" ht="12.0" customHeight="1">
      <c r="A942" s="1"/>
      <c r="B942" s="1"/>
      <c r="C942" s="2"/>
      <c r="D942" s="3"/>
      <c r="E942" s="4"/>
      <c r="F942" s="2"/>
      <c r="G942" s="2"/>
      <c r="H942" s="3"/>
      <c r="I942" s="3"/>
      <c r="J942" s="1"/>
      <c r="K942" s="1"/>
      <c r="L942" s="1"/>
      <c r="M942" s="1"/>
      <c r="N942" s="1"/>
      <c r="O942" s="1"/>
      <c r="P942" s="1"/>
      <c r="Q942" s="1"/>
      <c r="R942" s="1"/>
      <c r="S942" s="1"/>
      <c r="T942" s="1"/>
      <c r="U942" s="1"/>
      <c r="V942" s="1"/>
      <c r="W942" s="1"/>
      <c r="X942" s="1"/>
      <c r="Y942" s="1"/>
      <c r="Z942" s="1"/>
    </row>
    <row r="943" ht="12.0" customHeight="1">
      <c r="A943" s="1"/>
      <c r="B943" s="1"/>
      <c r="C943" s="2"/>
      <c r="D943" s="3"/>
      <c r="E943" s="4"/>
      <c r="F943" s="2"/>
      <c r="G943" s="2"/>
      <c r="H943" s="3"/>
      <c r="I943" s="3"/>
      <c r="J943" s="1"/>
      <c r="K943" s="1"/>
      <c r="L943" s="1"/>
      <c r="M943" s="1"/>
      <c r="N943" s="1"/>
      <c r="O943" s="1"/>
      <c r="P943" s="1"/>
      <c r="Q943" s="1"/>
      <c r="R943" s="1"/>
      <c r="S943" s="1"/>
      <c r="T943" s="1"/>
      <c r="U943" s="1"/>
      <c r="V943" s="1"/>
      <c r="W943" s="1"/>
      <c r="X943" s="1"/>
      <c r="Y943" s="1"/>
      <c r="Z943" s="1"/>
    </row>
    <row r="944" ht="12.0" customHeight="1">
      <c r="A944" s="1"/>
      <c r="B944" s="1"/>
      <c r="C944" s="2"/>
      <c r="D944" s="3"/>
      <c r="E944" s="4"/>
      <c r="F944" s="2"/>
      <c r="G944" s="2"/>
      <c r="H944" s="3"/>
      <c r="I944" s="3"/>
      <c r="J944" s="1"/>
      <c r="K944" s="1"/>
      <c r="L944" s="1"/>
      <c r="M944" s="1"/>
      <c r="N944" s="1"/>
      <c r="O944" s="1"/>
      <c r="P944" s="1"/>
      <c r="Q944" s="1"/>
      <c r="R944" s="1"/>
      <c r="S944" s="1"/>
      <c r="T944" s="1"/>
      <c r="U944" s="1"/>
      <c r="V944" s="1"/>
      <c r="W944" s="1"/>
      <c r="X944" s="1"/>
      <c r="Y944" s="1"/>
      <c r="Z944" s="1"/>
    </row>
    <row r="945" ht="12.0" customHeight="1">
      <c r="A945" s="1"/>
      <c r="B945" s="1"/>
      <c r="C945" s="2"/>
      <c r="D945" s="3"/>
      <c r="E945" s="4"/>
      <c r="F945" s="2"/>
      <c r="G945" s="2"/>
      <c r="H945" s="3"/>
      <c r="I945" s="3"/>
      <c r="J945" s="1"/>
      <c r="K945" s="1"/>
      <c r="L945" s="1"/>
      <c r="M945" s="1"/>
      <c r="N945" s="1"/>
      <c r="O945" s="1"/>
      <c r="P945" s="1"/>
      <c r="Q945" s="1"/>
      <c r="R945" s="1"/>
      <c r="S945" s="1"/>
      <c r="T945" s="1"/>
      <c r="U945" s="1"/>
      <c r="V945" s="1"/>
      <c r="W945" s="1"/>
      <c r="X945" s="1"/>
      <c r="Y945" s="1"/>
      <c r="Z945" s="1"/>
    </row>
    <row r="946" ht="12.0" customHeight="1">
      <c r="A946" s="1"/>
      <c r="B946" s="1"/>
      <c r="C946" s="2"/>
      <c r="D946" s="3"/>
      <c r="E946" s="4"/>
      <c r="F946" s="2"/>
      <c r="G946" s="2"/>
      <c r="H946" s="3"/>
      <c r="I946" s="3"/>
      <c r="J946" s="1"/>
      <c r="K946" s="1"/>
      <c r="L946" s="1"/>
      <c r="M946" s="1"/>
      <c r="N946" s="1"/>
      <c r="O946" s="1"/>
      <c r="P946" s="1"/>
      <c r="Q946" s="1"/>
      <c r="R946" s="1"/>
      <c r="S946" s="1"/>
      <c r="T946" s="1"/>
      <c r="U946" s="1"/>
      <c r="V946" s="1"/>
      <c r="W946" s="1"/>
      <c r="X946" s="1"/>
      <c r="Y946" s="1"/>
      <c r="Z946" s="1"/>
    </row>
    <row r="947" ht="12.0" customHeight="1">
      <c r="A947" s="1"/>
      <c r="B947" s="1"/>
      <c r="C947" s="2"/>
      <c r="D947" s="3"/>
      <c r="E947" s="4"/>
      <c r="F947" s="2"/>
      <c r="G947" s="2"/>
      <c r="H947" s="3"/>
      <c r="I947" s="3"/>
      <c r="J947" s="1"/>
      <c r="K947" s="1"/>
      <c r="L947" s="1"/>
      <c r="M947" s="1"/>
      <c r="N947" s="1"/>
      <c r="O947" s="1"/>
      <c r="P947" s="1"/>
      <c r="Q947" s="1"/>
      <c r="R947" s="1"/>
      <c r="S947" s="1"/>
      <c r="T947" s="1"/>
      <c r="U947" s="1"/>
      <c r="V947" s="1"/>
      <c r="W947" s="1"/>
      <c r="X947" s="1"/>
      <c r="Y947" s="1"/>
      <c r="Z947" s="1"/>
    </row>
    <row r="948" ht="12.0" customHeight="1">
      <c r="A948" s="1"/>
      <c r="B948" s="1"/>
      <c r="C948" s="2"/>
      <c r="D948" s="3"/>
      <c r="E948" s="4"/>
      <c r="F948" s="2"/>
      <c r="G948" s="2"/>
      <c r="H948" s="3"/>
      <c r="I948" s="3"/>
      <c r="J948" s="1"/>
      <c r="K948" s="1"/>
      <c r="L948" s="1"/>
      <c r="M948" s="1"/>
      <c r="N948" s="1"/>
      <c r="O948" s="1"/>
      <c r="P948" s="1"/>
      <c r="Q948" s="1"/>
      <c r="R948" s="1"/>
      <c r="S948" s="1"/>
      <c r="T948" s="1"/>
      <c r="U948" s="1"/>
      <c r="V948" s="1"/>
      <c r="W948" s="1"/>
      <c r="X948" s="1"/>
      <c r="Y948" s="1"/>
      <c r="Z948" s="1"/>
    </row>
    <row r="949" ht="12.0" customHeight="1">
      <c r="A949" s="1"/>
      <c r="B949" s="1"/>
      <c r="C949" s="2"/>
      <c r="D949" s="3"/>
      <c r="E949" s="4"/>
      <c r="F949" s="2"/>
      <c r="G949" s="2"/>
      <c r="H949" s="3"/>
      <c r="I949" s="3"/>
      <c r="J949" s="1"/>
      <c r="K949" s="1"/>
      <c r="L949" s="1"/>
      <c r="M949" s="1"/>
      <c r="N949" s="1"/>
      <c r="O949" s="1"/>
      <c r="P949" s="1"/>
      <c r="Q949" s="1"/>
      <c r="R949" s="1"/>
      <c r="S949" s="1"/>
      <c r="T949" s="1"/>
      <c r="U949" s="1"/>
      <c r="V949" s="1"/>
      <c r="W949" s="1"/>
      <c r="X949" s="1"/>
      <c r="Y949" s="1"/>
      <c r="Z949" s="1"/>
    </row>
    <row r="950" ht="12.0" customHeight="1">
      <c r="A950" s="1"/>
      <c r="B950" s="1"/>
      <c r="C950" s="2"/>
      <c r="D950" s="3"/>
      <c r="E950" s="4"/>
      <c r="F950" s="2"/>
      <c r="G950" s="2"/>
      <c r="H950" s="3"/>
      <c r="I950" s="3"/>
      <c r="J950" s="1"/>
      <c r="K950" s="1"/>
      <c r="L950" s="1"/>
      <c r="M950" s="1"/>
      <c r="N950" s="1"/>
      <c r="O950" s="1"/>
      <c r="P950" s="1"/>
      <c r="Q950" s="1"/>
      <c r="R950" s="1"/>
      <c r="S950" s="1"/>
      <c r="T950" s="1"/>
      <c r="U950" s="1"/>
      <c r="V950" s="1"/>
      <c r="W950" s="1"/>
      <c r="X950" s="1"/>
      <c r="Y950" s="1"/>
      <c r="Z950" s="1"/>
    </row>
    <row r="951" ht="12.0" customHeight="1">
      <c r="A951" s="1"/>
      <c r="B951" s="1"/>
      <c r="C951" s="2"/>
      <c r="D951" s="3"/>
      <c r="E951" s="4"/>
      <c r="F951" s="2"/>
      <c r="G951" s="2"/>
      <c r="H951" s="3"/>
      <c r="I951" s="3"/>
      <c r="J951" s="1"/>
      <c r="K951" s="1"/>
      <c r="L951" s="1"/>
      <c r="M951" s="1"/>
      <c r="N951" s="1"/>
      <c r="O951" s="1"/>
      <c r="P951" s="1"/>
      <c r="Q951" s="1"/>
      <c r="R951" s="1"/>
      <c r="S951" s="1"/>
      <c r="T951" s="1"/>
      <c r="U951" s="1"/>
      <c r="V951" s="1"/>
      <c r="W951" s="1"/>
      <c r="X951" s="1"/>
      <c r="Y951" s="1"/>
      <c r="Z951" s="1"/>
    </row>
    <row r="952" ht="12.0" customHeight="1">
      <c r="A952" s="1"/>
      <c r="B952" s="1"/>
      <c r="C952" s="2"/>
      <c r="D952" s="3"/>
      <c r="E952" s="4"/>
      <c r="F952" s="2"/>
      <c r="G952" s="2"/>
      <c r="H952" s="3"/>
      <c r="I952" s="3"/>
      <c r="J952" s="1"/>
      <c r="K952" s="1"/>
      <c r="L952" s="1"/>
      <c r="M952" s="1"/>
      <c r="N952" s="1"/>
      <c r="O952" s="1"/>
      <c r="P952" s="1"/>
      <c r="Q952" s="1"/>
      <c r="R952" s="1"/>
      <c r="S952" s="1"/>
      <c r="T952" s="1"/>
      <c r="U952" s="1"/>
      <c r="V952" s="1"/>
      <c r="W952" s="1"/>
      <c r="X952" s="1"/>
      <c r="Y952" s="1"/>
      <c r="Z952" s="1"/>
    </row>
    <row r="953" ht="12.0" customHeight="1">
      <c r="A953" s="1"/>
      <c r="B953" s="1"/>
      <c r="C953" s="2"/>
      <c r="D953" s="3"/>
      <c r="E953" s="4"/>
      <c r="F953" s="2"/>
      <c r="G953" s="2"/>
      <c r="H953" s="3"/>
      <c r="I953" s="3"/>
      <c r="J953" s="1"/>
      <c r="K953" s="1"/>
      <c r="L953" s="1"/>
      <c r="M953" s="1"/>
      <c r="N953" s="1"/>
      <c r="O953" s="1"/>
      <c r="P953" s="1"/>
      <c r="Q953" s="1"/>
      <c r="R953" s="1"/>
      <c r="S953" s="1"/>
      <c r="T953" s="1"/>
      <c r="U953" s="1"/>
      <c r="V953" s="1"/>
      <c r="W953" s="1"/>
      <c r="X953" s="1"/>
      <c r="Y953" s="1"/>
      <c r="Z953" s="1"/>
    </row>
    <row r="954" ht="12.0" customHeight="1">
      <c r="A954" s="1"/>
      <c r="B954" s="1"/>
      <c r="C954" s="2"/>
      <c r="D954" s="3"/>
      <c r="E954" s="4"/>
      <c r="F954" s="2"/>
      <c r="G954" s="2"/>
      <c r="H954" s="3"/>
      <c r="I954" s="3"/>
      <c r="J954" s="1"/>
      <c r="K954" s="1"/>
      <c r="L954" s="1"/>
      <c r="M954" s="1"/>
      <c r="N954" s="1"/>
      <c r="O954" s="1"/>
      <c r="P954" s="1"/>
      <c r="Q954" s="1"/>
      <c r="R954" s="1"/>
      <c r="S954" s="1"/>
      <c r="T954" s="1"/>
      <c r="U954" s="1"/>
      <c r="V954" s="1"/>
      <c r="W954" s="1"/>
      <c r="X954" s="1"/>
      <c r="Y954" s="1"/>
      <c r="Z954" s="1"/>
    </row>
    <row r="955" ht="12.0" customHeight="1">
      <c r="A955" s="1"/>
      <c r="B955" s="1"/>
      <c r="C955" s="2"/>
      <c r="D955" s="3"/>
      <c r="E955" s="4"/>
      <c r="F955" s="2"/>
      <c r="G955" s="2"/>
      <c r="H955" s="3"/>
      <c r="I955" s="3"/>
      <c r="J955" s="1"/>
      <c r="K955" s="1"/>
      <c r="L955" s="1"/>
      <c r="M955" s="1"/>
      <c r="N955" s="1"/>
      <c r="O955" s="1"/>
      <c r="P955" s="1"/>
      <c r="Q955" s="1"/>
      <c r="R955" s="1"/>
      <c r="S955" s="1"/>
      <c r="T955" s="1"/>
      <c r="U955" s="1"/>
      <c r="V955" s="1"/>
      <c r="W955" s="1"/>
      <c r="X955" s="1"/>
      <c r="Y955" s="1"/>
      <c r="Z955" s="1"/>
    </row>
    <row r="956" ht="12.0" customHeight="1">
      <c r="A956" s="1"/>
      <c r="B956" s="1"/>
      <c r="C956" s="2"/>
      <c r="D956" s="3"/>
      <c r="E956" s="4"/>
      <c r="F956" s="2"/>
      <c r="G956" s="2"/>
      <c r="H956" s="3"/>
      <c r="I956" s="3"/>
      <c r="J956" s="1"/>
      <c r="K956" s="1"/>
      <c r="L956" s="1"/>
      <c r="M956" s="1"/>
      <c r="N956" s="1"/>
      <c r="O956" s="1"/>
      <c r="P956" s="1"/>
      <c r="Q956" s="1"/>
      <c r="R956" s="1"/>
      <c r="S956" s="1"/>
      <c r="T956" s="1"/>
      <c r="U956" s="1"/>
      <c r="V956" s="1"/>
      <c r="W956" s="1"/>
      <c r="X956" s="1"/>
      <c r="Y956" s="1"/>
      <c r="Z956" s="1"/>
    </row>
    <row r="957" ht="12.0" customHeight="1">
      <c r="A957" s="1"/>
      <c r="B957" s="1"/>
      <c r="C957" s="2"/>
      <c r="D957" s="3"/>
      <c r="E957" s="4"/>
      <c r="F957" s="2"/>
      <c r="G957" s="2"/>
      <c r="H957" s="3"/>
      <c r="I957" s="3"/>
      <c r="J957" s="1"/>
      <c r="K957" s="1"/>
      <c r="L957" s="1"/>
      <c r="M957" s="1"/>
      <c r="N957" s="1"/>
      <c r="O957" s="1"/>
      <c r="P957" s="1"/>
      <c r="Q957" s="1"/>
      <c r="R957" s="1"/>
      <c r="S957" s="1"/>
      <c r="T957" s="1"/>
      <c r="U957" s="1"/>
      <c r="V957" s="1"/>
      <c r="W957" s="1"/>
      <c r="X957" s="1"/>
      <c r="Y957" s="1"/>
      <c r="Z957" s="1"/>
    </row>
    <row r="958" ht="12.0" customHeight="1">
      <c r="A958" s="1"/>
      <c r="B958" s="1"/>
      <c r="C958" s="2"/>
      <c r="D958" s="3"/>
      <c r="E958" s="4"/>
      <c r="F958" s="2"/>
      <c r="G958" s="2"/>
      <c r="H958" s="3"/>
      <c r="I958" s="3"/>
      <c r="J958" s="1"/>
      <c r="K958" s="1"/>
      <c r="L958" s="1"/>
      <c r="M958" s="1"/>
      <c r="N958" s="1"/>
      <c r="O958" s="1"/>
      <c r="P958" s="1"/>
      <c r="Q958" s="1"/>
      <c r="R958" s="1"/>
      <c r="S958" s="1"/>
      <c r="T958" s="1"/>
      <c r="U958" s="1"/>
      <c r="V958" s="1"/>
      <c r="W958" s="1"/>
      <c r="X958" s="1"/>
      <c r="Y958" s="1"/>
      <c r="Z958" s="1"/>
    </row>
    <row r="959" ht="12.0" customHeight="1">
      <c r="A959" s="1"/>
      <c r="B959" s="1"/>
      <c r="C959" s="2"/>
      <c r="D959" s="3"/>
      <c r="E959" s="4"/>
      <c r="F959" s="2"/>
      <c r="G959" s="2"/>
      <c r="H959" s="3"/>
      <c r="I959" s="3"/>
      <c r="J959" s="1"/>
      <c r="K959" s="1"/>
      <c r="L959" s="1"/>
      <c r="M959" s="1"/>
      <c r="N959" s="1"/>
      <c r="O959" s="1"/>
      <c r="P959" s="1"/>
      <c r="Q959" s="1"/>
      <c r="R959" s="1"/>
      <c r="S959" s="1"/>
      <c r="T959" s="1"/>
      <c r="U959" s="1"/>
      <c r="V959" s="1"/>
      <c r="W959" s="1"/>
      <c r="X959" s="1"/>
      <c r="Y959" s="1"/>
      <c r="Z959" s="1"/>
    </row>
    <row r="960" ht="12.0" customHeight="1">
      <c r="A960" s="1"/>
      <c r="B960" s="1"/>
      <c r="C960" s="2"/>
      <c r="D960" s="3"/>
      <c r="E960" s="4"/>
      <c r="F960" s="2"/>
      <c r="G960" s="2"/>
      <c r="H960" s="3"/>
      <c r="I960" s="3"/>
      <c r="J960" s="1"/>
      <c r="K960" s="1"/>
      <c r="L960" s="1"/>
      <c r="M960" s="1"/>
      <c r="N960" s="1"/>
      <c r="O960" s="1"/>
      <c r="P960" s="1"/>
      <c r="Q960" s="1"/>
      <c r="R960" s="1"/>
      <c r="S960" s="1"/>
      <c r="T960" s="1"/>
      <c r="U960" s="1"/>
      <c r="V960" s="1"/>
      <c r="W960" s="1"/>
      <c r="X960" s="1"/>
      <c r="Y960" s="1"/>
      <c r="Z960" s="1"/>
    </row>
    <row r="961" ht="12.0" customHeight="1">
      <c r="A961" s="1"/>
      <c r="B961" s="1"/>
      <c r="C961" s="2"/>
      <c r="D961" s="3"/>
      <c r="E961" s="4"/>
      <c r="F961" s="2"/>
      <c r="G961" s="2"/>
      <c r="H961" s="3"/>
      <c r="I961" s="3"/>
      <c r="J961" s="1"/>
      <c r="K961" s="1"/>
      <c r="L961" s="1"/>
      <c r="M961" s="1"/>
      <c r="N961" s="1"/>
      <c r="O961" s="1"/>
      <c r="P961" s="1"/>
      <c r="Q961" s="1"/>
      <c r="R961" s="1"/>
      <c r="S961" s="1"/>
      <c r="T961" s="1"/>
      <c r="U961" s="1"/>
      <c r="V961" s="1"/>
      <c r="W961" s="1"/>
      <c r="X961" s="1"/>
      <c r="Y961" s="1"/>
      <c r="Z961" s="1"/>
    </row>
    <row r="962" ht="12.0" customHeight="1">
      <c r="A962" s="1"/>
      <c r="B962" s="1"/>
      <c r="C962" s="2"/>
      <c r="D962" s="3"/>
      <c r="E962" s="4"/>
      <c r="F962" s="2"/>
      <c r="G962" s="2"/>
      <c r="H962" s="3"/>
      <c r="I962" s="3"/>
      <c r="J962" s="1"/>
      <c r="K962" s="1"/>
      <c r="L962" s="1"/>
      <c r="M962" s="1"/>
      <c r="N962" s="1"/>
      <c r="O962" s="1"/>
      <c r="P962" s="1"/>
      <c r="Q962" s="1"/>
      <c r="R962" s="1"/>
      <c r="S962" s="1"/>
      <c r="T962" s="1"/>
      <c r="U962" s="1"/>
      <c r="V962" s="1"/>
      <c r="W962" s="1"/>
      <c r="X962" s="1"/>
      <c r="Y962" s="1"/>
      <c r="Z962" s="1"/>
    </row>
    <row r="963" ht="12.0" customHeight="1">
      <c r="A963" s="1"/>
      <c r="B963" s="1"/>
      <c r="C963" s="2"/>
      <c r="D963" s="3"/>
      <c r="E963" s="4"/>
      <c r="F963" s="2"/>
      <c r="G963" s="2"/>
      <c r="H963" s="3"/>
      <c r="I963" s="3"/>
      <c r="J963" s="1"/>
      <c r="K963" s="1"/>
      <c r="L963" s="1"/>
      <c r="M963" s="1"/>
      <c r="N963" s="1"/>
      <c r="O963" s="1"/>
      <c r="P963" s="1"/>
      <c r="Q963" s="1"/>
      <c r="R963" s="1"/>
      <c r="S963" s="1"/>
      <c r="T963" s="1"/>
      <c r="U963" s="1"/>
      <c r="V963" s="1"/>
      <c r="W963" s="1"/>
      <c r="X963" s="1"/>
      <c r="Y963" s="1"/>
      <c r="Z963" s="1"/>
    </row>
    <row r="964" ht="12.0" customHeight="1">
      <c r="A964" s="1"/>
      <c r="B964" s="1"/>
      <c r="C964" s="2"/>
      <c r="D964" s="3"/>
      <c r="E964" s="4"/>
      <c r="F964" s="2"/>
      <c r="G964" s="2"/>
      <c r="H964" s="3"/>
      <c r="I964" s="3"/>
      <c r="J964" s="1"/>
      <c r="K964" s="1"/>
      <c r="L964" s="1"/>
      <c r="M964" s="1"/>
      <c r="N964" s="1"/>
      <c r="O964" s="1"/>
      <c r="P964" s="1"/>
      <c r="Q964" s="1"/>
      <c r="R964" s="1"/>
      <c r="S964" s="1"/>
      <c r="T964" s="1"/>
      <c r="U964" s="1"/>
      <c r="V964" s="1"/>
      <c r="W964" s="1"/>
      <c r="X964" s="1"/>
      <c r="Y964" s="1"/>
      <c r="Z964" s="1"/>
    </row>
    <row r="965" ht="12.0" customHeight="1">
      <c r="A965" s="1"/>
      <c r="B965" s="1"/>
      <c r="C965" s="2"/>
      <c r="D965" s="3"/>
      <c r="E965" s="4"/>
      <c r="F965" s="2"/>
      <c r="G965" s="2"/>
      <c r="H965" s="3"/>
      <c r="I965" s="3"/>
      <c r="J965" s="1"/>
      <c r="K965" s="1"/>
      <c r="L965" s="1"/>
      <c r="M965" s="1"/>
      <c r="N965" s="1"/>
      <c r="O965" s="1"/>
      <c r="P965" s="1"/>
      <c r="Q965" s="1"/>
      <c r="R965" s="1"/>
      <c r="S965" s="1"/>
      <c r="T965" s="1"/>
      <c r="U965" s="1"/>
      <c r="V965" s="1"/>
      <c r="W965" s="1"/>
      <c r="X965" s="1"/>
      <c r="Y965" s="1"/>
      <c r="Z965" s="1"/>
    </row>
    <row r="966" ht="12.0" customHeight="1">
      <c r="A966" s="1"/>
      <c r="B966" s="1"/>
      <c r="C966" s="2"/>
      <c r="D966" s="3"/>
      <c r="E966" s="4"/>
      <c r="F966" s="2"/>
      <c r="G966" s="2"/>
      <c r="H966" s="3"/>
      <c r="I966" s="3"/>
      <c r="J966" s="1"/>
      <c r="K966" s="1"/>
      <c r="L966" s="1"/>
      <c r="M966" s="1"/>
      <c r="N966" s="1"/>
      <c r="O966" s="1"/>
      <c r="P966" s="1"/>
      <c r="Q966" s="1"/>
      <c r="R966" s="1"/>
      <c r="S966" s="1"/>
      <c r="T966" s="1"/>
      <c r="U966" s="1"/>
      <c r="V966" s="1"/>
      <c r="W966" s="1"/>
      <c r="X966" s="1"/>
      <c r="Y966" s="1"/>
      <c r="Z966" s="1"/>
    </row>
    <row r="967" ht="12.0" customHeight="1">
      <c r="A967" s="1"/>
      <c r="B967" s="1"/>
      <c r="C967" s="2"/>
      <c r="D967" s="3"/>
      <c r="E967" s="4"/>
      <c r="F967" s="2"/>
      <c r="G967" s="2"/>
      <c r="H967" s="3"/>
      <c r="I967" s="3"/>
      <c r="J967" s="1"/>
      <c r="K967" s="1"/>
      <c r="L967" s="1"/>
      <c r="M967" s="1"/>
      <c r="N967" s="1"/>
      <c r="O967" s="1"/>
      <c r="P967" s="1"/>
      <c r="Q967" s="1"/>
      <c r="R967" s="1"/>
      <c r="S967" s="1"/>
      <c r="T967" s="1"/>
      <c r="U967" s="1"/>
      <c r="V967" s="1"/>
      <c r="W967" s="1"/>
      <c r="X967" s="1"/>
      <c r="Y967" s="1"/>
      <c r="Z967" s="1"/>
    </row>
    <row r="968" ht="12.0" customHeight="1">
      <c r="A968" s="1"/>
      <c r="B968" s="1"/>
      <c r="C968" s="2"/>
      <c r="D968" s="3"/>
      <c r="E968" s="4"/>
      <c r="F968" s="2"/>
      <c r="G968" s="2"/>
      <c r="H968" s="3"/>
      <c r="I968" s="3"/>
      <c r="J968" s="1"/>
      <c r="K968" s="1"/>
      <c r="L968" s="1"/>
      <c r="M968" s="1"/>
      <c r="N968" s="1"/>
      <c r="O968" s="1"/>
      <c r="P968" s="1"/>
      <c r="Q968" s="1"/>
      <c r="R968" s="1"/>
      <c r="S968" s="1"/>
      <c r="T968" s="1"/>
      <c r="U968" s="1"/>
      <c r="V968" s="1"/>
      <c r="W968" s="1"/>
      <c r="X968" s="1"/>
      <c r="Y968" s="1"/>
      <c r="Z968" s="1"/>
    </row>
    <row r="969" ht="12.0" customHeight="1">
      <c r="A969" s="1"/>
      <c r="B969" s="1"/>
      <c r="C969" s="2"/>
      <c r="D969" s="3"/>
      <c r="E969" s="4"/>
      <c r="F969" s="2"/>
      <c r="G969" s="2"/>
      <c r="H969" s="3"/>
      <c r="I969" s="3"/>
      <c r="J969" s="1"/>
      <c r="K969" s="1"/>
      <c r="L969" s="1"/>
      <c r="M969" s="1"/>
      <c r="N969" s="1"/>
      <c r="O969" s="1"/>
      <c r="P969" s="1"/>
      <c r="Q969" s="1"/>
      <c r="R969" s="1"/>
      <c r="S969" s="1"/>
      <c r="T969" s="1"/>
      <c r="U969" s="1"/>
      <c r="V969" s="1"/>
      <c r="W969" s="1"/>
      <c r="X969" s="1"/>
      <c r="Y969" s="1"/>
      <c r="Z969" s="1"/>
    </row>
    <row r="970" ht="12.0" customHeight="1">
      <c r="A970" s="1"/>
      <c r="B970" s="1"/>
      <c r="C970" s="2"/>
      <c r="D970" s="3"/>
      <c r="E970" s="4"/>
      <c r="F970" s="2"/>
      <c r="G970" s="2"/>
      <c r="H970" s="3"/>
      <c r="I970" s="3"/>
      <c r="J970" s="1"/>
      <c r="K970" s="1"/>
      <c r="L970" s="1"/>
      <c r="M970" s="1"/>
      <c r="N970" s="1"/>
      <c r="O970" s="1"/>
      <c r="P970" s="1"/>
      <c r="Q970" s="1"/>
      <c r="R970" s="1"/>
      <c r="S970" s="1"/>
      <c r="T970" s="1"/>
      <c r="U970" s="1"/>
      <c r="V970" s="1"/>
      <c r="W970" s="1"/>
      <c r="X970" s="1"/>
      <c r="Y970" s="1"/>
      <c r="Z970" s="1"/>
    </row>
    <row r="971" ht="12.0" customHeight="1">
      <c r="A971" s="1"/>
      <c r="B971" s="1"/>
      <c r="C971" s="2"/>
      <c r="D971" s="3"/>
      <c r="E971" s="4"/>
      <c r="F971" s="2"/>
      <c r="G971" s="2"/>
      <c r="H971" s="3"/>
      <c r="I971" s="3"/>
      <c r="J971" s="1"/>
      <c r="K971" s="1"/>
      <c r="L971" s="1"/>
      <c r="M971" s="1"/>
      <c r="N971" s="1"/>
      <c r="O971" s="1"/>
      <c r="P971" s="1"/>
      <c r="Q971" s="1"/>
      <c r="R971" s="1"/>
      <c r="S971" s="1"/>
      <c r="T971" s="1"/>
      <c r="U971" s="1"/>
      <c r="V971" s="1"/>
      <c r="W971" s="1"/>
      <c r="X971" s="1"/>
      <c r="Y971" s="1"/>
      <c r="Z971" s="1"/>
    </row>
    <row r="972" ht="12.0" customHeight="1">
      <c r="A972" s="1"/>
      <c r="B972" s="1"/>
      <c r="C972" s="2"/>
      <c r="D972" s="3"/>
      <c r="E972" s="4"/>
      <c r="F972" s="2"/>
      <c r="G972" s="2"/>
      <c r="H972" s="3"/>
      <c r="I972" s="3"/>
      <c r="J972" s="1"/>
      <c r="K972" s="1"/>
      <c r="L972" s="1"/>
      <c r="M972" s="1"/>
      <c r="N972" s="1"/>
      <c r="O972" s="1"/>
      <c r="P972" s="1"/>
      <c r="Q972" s="1"/>
      <c r="R972" s="1"/>
      <c r="S972" s="1"/>
      <c r="T972" s="1"/>
      <c r="U972" s="1"/>
      <c r="V972" s="1"/>
      <c r="W972" s="1"/>
      <c r="X972" s="1"/>
      <c r="Y972" s="1"/>
      <c r="Z972" s="1"/>
    </row>
    <row r="973" ht="12.0" customHeight="1">
      <c r="A973" s="1"/>
      <c r="B973" s="1"/>
      <c r="C973" s="2"/>
      <c r="D973" s="3"/>
      <c r="E973" s="4"/>
      <c r="F973" s="2"/>
      <c r="G973" s="2"/>
      <c r="H973" s="3"/>
      <c r="I973" s="3"/>
      <c r="J973" s="1"/>
      <c r="K973" s="1"/>
      <c r="L973" s="1"/>
      <c r="M973" s="1"/>
      <c r="N973" s="1"/>
      <c r="O973" s="1"/>
      <c r="P973" s="1"/>
      <c r="Q973" s="1"/>
      <c r="R973" s="1"/>
      <c r="S973" s="1"/>
      <c r="T973" s="1"/>
      <c r="U973" s="1"/>
      <c r="V973" s="1"/>
      <c r="W973" s="1"/>
      <c r="X973" s="1"/>
      <c r="Y973" s="1"/>
      <c r="Z973" s="1"/>
    </row>
    <row r="974" ht="12.0" customHeight="1">
      <c r="A974" s="1"/>
      <c r="B974" s="1"/>
      <c r="C974" s="2"/>
      <c r="D974" s="3"/>
      <c r="E974" s="4"/>
      <c r="F974" s="2"/>
      <c r="G974" s="2"/>
      <c r="H974" s="3"/>
      <c r="I974" s="3"/>
      <c r="J974" s="1"/>
      <c r="K974" s="1"/>
      <c r="L974" s="1"/>
      <c r="M974" s="1"/>
      <c r="N974" s="1"/>
      <c r="O974" s="1"/>
      <c r="P974" s="1"/>
      <c r="Q974" s="1"/>
      <c r="R974" s="1"/>
      <c r="S974" s="1"/>
      <c r="T974" s="1"/>
      <c r="U974" s="1"/>
      <c r="V974" s="1"/>
      <c r="W974" s="1"/>
      <c r="X974" s="1"/>
      <c r="Y974" s="1"/>
      <c r="Z974" s="1"/>
    </row>
    <row r="975" ht="12.0" customHeight="1">
      <c r="A975" s="1"/>
      <c r="B975" s="1"/>
      <c r="C975" s="2"/>
      <c r="D975" s="3"/>
      <c r="E975" s="4"/>
      <c r="F975" s="2"/>
      <c r="G975" s="2"/>
      <c r="H975" s="3"/>
      <c r="I975" s="3"/>
      <c r="J975" s="1"/>
      <c r="K975" s="1"/>
      <c r="L975" s="1"/>
      <c r="M975" s="1"/>
      <c r="N975" s="1"/>
      <c r="O975" s="1"/>
      <c r="P975" s="1"/>
      <c r="Q975" s="1"/>
      <c r="R975" s="1"/>
      <c r="S975" s="1"/>
      <c r="T975" s="1"/>
      <c r="U975" s="1"/>
      <c r="V975" s="1"/>
      <c r="W975" s="1"/>
      <c r="X975" s="1"/>
      <c r="Y975" s="1"/>
      <c r="Z975" s="1"/>
    </row>
    <row r="976" ht="12.0" customHeight="1">
      <c r="A976" s="1"/>
      <c r="B976" s="1"/>
      <c r="C976" s="2"/>
      <c r="D976" s="3"/>
      <c r="E976" s="4"/>
      <c r="F976" s="2"/>
      <c r="G976" s="2"/>
      <c r="H976" s="3"/>
      <c r="I976" s="3"/>
      <c r="J976" s="1"/>
      <c r="K976" s="1"/>
      <c r="L976" s="1"/>
      <c r="M976" s="1"/>
      <c r="N976" s="1"/>
      <c r="O976" s="1"/>
      <c r="P976" s="1"/>
      <c r="Q976" s="1"/>
      <c r="R976" s="1"/>
      <c r="S976" s="1"/>
      <c r="T976" s="1"/>
      <c r="U976" s="1"/>
      <c r="V976" s="1"/>
      <c r="W976" s="1"/>
      <c r="X976" s="1"/>
      <c r="Y976" s="1"/>
      <c r="Z976" s="1"/>
    </row>
    <row r="977" ht="12.0" customHeight="1">
      <c r="A977" s="1"/>
      <c r="B977" s="1"/>
      <c r="C977" s="2"/>
      <c r="D977" s="3"/>
      <c r="E977" s="4"/>
      <c r="F977" s="2"/>
      <c r="G977" s="2"/>
      <c r="H977" s="3"/>
      <c r="I977" s="3"/>
      <c r="J977" s="1"/>
      <c r="K977" s="1"/>
      <c r="L977" s="1"/>
      <c r="M977" s="1"/>
      <c r="N977" s="1"/>
      <c r="O977" s="1"/>
      <c r="P977" s="1"/>
      <c r="Q977" s="1"/>
      <c r="R977" s="1"/>
      <c r="S977" s="1"/>
      <c r="T977" s="1"/>
      <c r="U977" s="1"/>
      <c r="V977" s="1"/>
      <c r="W977" s="1"/>
      <c r="X977" s="1"/>
      <c r="Y977" s="1"/>
      <c r="Z977" s="1"/>
    </row>
    <row r="978" ht="12.0" customHeight="1">
      <c r="A978" s="1"/>
      <c r="B978" s="1"/>
      <c r="C978" s="2"/>
      <c r="D978" s="3"/>
      <c r="E978" s="4"/>
      <c r="F978" s="2"/>
      <c r="G978" s="2"/>
      <c r="H978" s="3"/>
      <c r="I978" s="3"/>
      <c r="J978" s="1"/>
      <c r="K978" s="1"/>
      <c r="L978" s="1"/>
      <c r="M978" s="1"/>
      <c r="N978" s="1"/>
      <c r="O978" s="1"/>
      <c r="P978" s="1"/>
      <c r="Q978" s="1"/>
      <c r="R978" s="1"/>
      <c r="S978" s="1"/>
      <c r="T978" s="1"/>
      <c r="U978" s="1"/>
      <c r="V978" s="1"/>
      <c r="W978" s="1"/>
      <c r="X978" s="1"/>
      <c r="Y978" s="1"/>
      <c r="Z978" s="1"/>
    </row>
    <row r="979" ht="12.0" customHeight="1">
      <c r="A979" s="1"/>
      <c r="B979" s="1"/>
      <c r="C979" s="2"/>
      <c r="D979" s="3"/>
      <c r="E979" s="4"/>
      <c r="F979" s="2"/>
      <c r="G979" s="2"/>
      <c r="H979" s="3"/>
      <c r="I979" s="3"/>
      <c r="J979" s="1"/>
      <c r="K979" s="1"/>
      <c r="L979" s="1"/>
      <c r="M979" s="1"/>
      <c r="N979" s="1"/>
      <c r="O979" s="1"/>
      <c r="P979" s="1"/>
      <c r="Q979" s="1"/>
      <c r="R979" s="1"/>
      <c r="S979" s="1"/>
      <c r="T979" s="1"/>
      <c r="U979" s="1"/>
      <c r="V979" s="1"/>
      <c r="W979" s="1"/>
      <c r="X979" s="1"/>
      <c r="Y979" s="1"/>
      <c r="Z979" s="1"/>
    </row>
    <row r="980" ht="12.0" customHeight="1">
      <c r="A980" s="1"/>
      <c r="B980" s="1"/>
      <c r="C980" s="2"/>
      <c r="D980" s="3"/>
      <c r="E980" s="4"/>
      <c r="F980" s="2"/>
      <c r="G980" s="2"/>
      <c r="H980" s="3"/>
      <c r="I980" s="3"/>
      <c r="J980" s="1"/>
      <c r="K980" s="1"/>
      <c r="L980" s="1"/>
      <c r="M980" s="1"/>
      <c r="N980" s="1"/>
      <c r="O980" s="1"/>
      <c r="P980" s="1"/>
      <c r="Q980" s="1"/>
      <c r="R980" s="1"/>
      <c r="S980" s="1"/>
      <c r="T980" s="1"/>
      <c r="U980" s="1"/>
      <c r="V980" s="1"/>
      <c r="W980" s="1"/>
      <c r="X980" s="1"/>
      <c r="Y980" s="1"/>
      <c r="Z980" s="1"/>
    </row>
    <row r="981" ht="12.0" customHeight="1">
      <c r="A981" s="1"/>
      <c r="B981" s="1"/>
      <c r="C981" s="2"/>
      <c r="D981" s="3"/>
      <c r="E981" s="4"/>
      <c r="F981" s="2"/>
      <c r="G981" s="2"/>
      <c r="H981" s="3"/>
      <c r="I981" s="3"/>
      <c r="J981" s="1"/>
      <c r="K981" s="1"/>
      <c r="L981" s="1"/>
      <c r="M981" s="1"/>
      <c r="N981" s="1"/>
      <c r="O981" s="1"/>
      <c r="P981" s="1"/>
      <c r="Q981" s="1"/>
      <c r="R981" s="1"/>
      <c r="S981" s="1"/>
      <c r="T981" s="1"/>
      <c r="U981" s="1"/>
      <c r="V981" s="1"/>
      <c r="W981" s="1"/>
      <c r="X981" s="1"/>
      <c r="Y981" s="1"/>
      <c r="Z981" s="1"/>
    </row>
    <row r="982" ht="12.0" customHeight="1">
      <c r="A982" s="1"/>
      <c r="B982" s="1"/>
      <c r="C982" s="2"/>
      <c r="D982" s="3"/>
      <c r="E982" s="4"/>
      <c r="F982" s="2"/>
      <c r="G982" s="2"/>
      <c r="H982" s="3"/>
      <c r="I982" s="3"/>
      <c r="J982" s="1"/>
      <c r="K982" s="1"/>
      <c r="L982" s="1"/>
      <c r="M982" s="1"/>
      <c r="N982" s="1"/>
      <c r="O982" s="1"/>
      <c r="P982" s="1"/>
      <c r="Q982" s="1"/>
      <c r="R982" s="1"/>
      <c r="S982" s="1"/>
      <c r="T982" s="1"/>
      <c r="U982" s="1"/>
      <c r="V982" s="1"/>
      <c r="W982" s="1"/>
      <c r="X982" s="1"/>
      <c r="Y982" s="1"/>
      <c r="Z982" s="1"/>
    </row>
    <row r="983" ht="12.0" customHeight="1">
      <c r="A983" s="1"/>
      <c r="B983" s="1"/>
      <c r="C983" s="2"/>
      <c r="D983" s="3"/>
      <c r="E983" s="4"/>
      <c r="F983" s="2"/>
      <c r="G983" s="2"/>
      <c r="H983" s="3"/>
      <c r="I983" s="3"/>
      <c r="J983" s="1"/>
      <c r="K983" s="1"/>
      <c r="L983" s="1"/>
      <c r="M983" s="1"/>
      <c r="N983" s="1"/>
      <c r="O983" s="1"/>
      <c r="P983" s="1"/>
      <c r="Q983" s="1"/>
      <c r="R983" s="1"/>
      <c r="S983" s="1"/>
      <c r="T983" s="1"/>
      <c r="U983" s="1"/>
      <c r="V983" s="1"/>
      <c r="W983" s="1"/>
      <c r="X983" s="1"/>
      <c r="Y983" s="1"/>
      <c r="Z983" s="1"/>
    </row>
    <row r="984" ht="12.0" customHeight="1">
      <c r="A984" s="1"/>
      <c r="B984" s="1"/>
      <c r="C984" s="2"/>
      <c r="D984" s="3"/>
      <c r="E984" s="4"/>
      <c r="F984" s="2"/>
      <c r="G984" s="2"/>
      <c r="H984" s="3"/>
      <c r="I984" s="3"/>
      <c r="J984" s="1"/>
      <c r="K984" s="1"/>
      <c r="L984" s="1"/>
      <c r="M984" s="1"/>
      <c r="N984" s="1"/>
      <c r="O984" s="1"/>
      <c r="P984" s="1"/>
      <c r="Q984" s="1"/>
      <c r="R984" s="1"/>
      <c r="S984" s="1"/>
      <c r="T984" s="1"/>
      <c r="U984" s="1"/>
      <c r="V984" s="1"/>
      <c r="W984" s="1"/>
      <c r="X984" s="1"/>
      <c r="Y984" s="1"/>
      <c r="Z984" s="1"/>
    </row>
    <row r="985" ht="12.0" customHeight="1">
      <c r="A985" s="1"/>
      <c r="B985" s="1"/>
      <c r="C985" s="2"/>
      <c r="D985" s="3"/>
      <c r="E985" s="4"/>
      <c r="F985" s="2"/>
      <c r="G985" s="2"/>
      <c r="H985" s="3"/>
      <c r="I985" s="3"/>
      <c r="J985" s="1"/>
      <c r="K985" s="1"/>
      <c r="L985" s="1"/>
      <c r="M985" s="1"/>
      <c r="N985" s="1"/>
      <c r="O985" s="1"/>
      <c r="P985" s="1"/>
      <c r="Q985" s="1"/>
      <c r="R985" s="1"/>
      <c r="S985" s="1"/>
      <c r="T985" s="1"/>
      <c r="U985" s="1"/>
      <c r="V985" s="1"/>
      <c r="W985" s="1"/>
      <c r="X985" s="1"/>
      <c r="Y985" s="1"/>
      <c r="Z985" s="1"/>
    </row>
    <row r="986" ht="12.0" customHeight="1">
      <c r="A986" s="1"/>
      <c r="B986" s="1"/>
      <c r="C986" s="2"/>
      <c r="D986" s="3"/>
      <c r="E986" s="4"/>
      <c r="F986" s="2"/>
      <c r="G986" s="2"/>
      <c r="H986" s="3"/>
      <c r="I986" s="3"/>
      <c r="J986" s="1"/>
      <c r="K986" s="1"/>
      <c r="L986" s="1"/>
      <c r="M986" s="1"/>
      <c r="N986" s="1"/>
      <c r="O986" s="1"/>
      <c r="P986" s="1"/>
      <c r="Q986" s="1"/>
      <c r="R986" s="1"/>
      <c r="S986" s="1"/>
      <c r="T986" s="1"/>
      <c r="U986" s="1"/>
      <c r="V986" s="1"/>
      <c r="W986" s="1"/>
      <c r="X986" s="1"/>
      <c r="Y986" s="1"/>
      <c r="Z986" s="1"/>
    </row>
    <row r="987" ht="12.0" customHeight="1">
      <c r="A987" s="1"/>
      <c r="B987" s="1"/>
      <c r="C987" s="2"/>
      <c r="D987" s="3"/>
      <c r="E987" s="4"/>
      <c r="F987" s="2"/>
      <c r="G987" s="2"/>
      <c r="H987" s="3"/>
      <c r="I987" s="3"/>
      <c r="J987" s="1"/>
      <c r="K987" s="1"/>
      <c r="L987" s="1"/>
      <c r="M987" s="1"/>
      <c r="N987" s="1"/>
      <c r="O987" s="1"/>
      <c r="P987" s="1"/>
      <c r="Q987" s="1"/>
      <c r="R987" s="1"/>
      <c r="S987" s="1"/>
      <c r="T987" s="1"/>
      <c r="U987" s="1"/>
      <c r="V987" s="1"/>
      <c r="W987" s="1"/>
      <c r="X987" s="1"/>
      <c r="Y987" s="1"/>
      <c r="Z987" s="1"/>
    </row>
    <row r="988" ht="12.0" customHeight="1">
      <c r="A988" s="1"/>
      <c r="B988" s="1"/>
      <c r="C988" s="2"/>
      <c r="D988" s="3"/>
      <c r="E988" s="4"/>
      <c r="F988" s="2"/>
      <c r="G988" s="2"/>
      <c r="H988" s="3"/>
      <c r="I988" s="3"/>
      <c r="J988" s="1"/>
      <c r="K988" s="1"/>
      <c r="L988" s="1"/>
      <c r="M988" s="1"/>
      <c r="N988" s="1"/>
      <c r="O988" s="1"/>
      <c r="P988" s="1"/>
      <c r="Q988" s="1"/>
      <c r="R988" s="1"/>
      <c r="S988" s="1"/>
      <c r="T988" s="1"/>
      <c r="U988" s="1"/>
      <c r="V988" s="1"/>
      <c r="W988" s="1"/>
      <c r="X988" s="1"/>
      <c r="Y988" s="1"/>
      <c r="Z988" s="1"/>
    </row>
    <row r="989" ht="12.0" customHeight="1">
      <c r="A989" s="1"/>
      <c r="B989" s="1"/>
      <c r="C989" s="2"/>
      <c r="D989" s="3"/>
      <c r="E989" s="4"/>
      <c r="F989" s="2"/>
      <c r="G989" s="2"/>
      <c r="H989" s="3"/>
      <c r="I989" s="3"/>
      <c r="J989" s="1"/>
      <c r="K989" s="1"/>
      <c r="L989" s="1"/>
      <c r="M989" s="1"/>
      <c r="N989" s="1"/>
      <c r="O989" s="1"/>
      <c r="P989" s="1"/>
      <c r="Q989" s="1"/>
      <c r="R989" s="1"/>
      <c r="S989" s="1"/>
      <c r="T989" s="1"/>
      <c r="U989" s="1"/>
      <c r="V989" s="1"/>
      <c r="W989" s="1"/>
      <c r="X989" s="1"/>
      <c r="Y989" s="1"/>
      <c r="Z989" s="1"/>
    </row>
    <row r="990" ht="12.0" customHeight="1">
      <c r="A990" s="1"/>
      <c r="B990" s="1"/>
      <c r="C990" s="2"/>
      <c r="D990" s="3"/>
      <c r="E990" s="4"/>
      <c r="F990" s="2"/>
      <c r="G990" s="2"/>
      <c r="H990" s="3"/>
      <c r="I990" s="3"/>
      <c r="J990" s="1"/>
      <c r="K990" s="1"/>
      <c r="L990" s="1"/>
      <c r="M990" s="1"/>
      <c r="N990" s="1"/>
      <c r="O990" s="1"/>
      <c r="P990" s="1"/>
      <c r="Q990" s="1"/>
      <c r="R990" s="1"/>
      <c r="S990" s="1"/>
      <c r="T990" s="1"/>
      <c r="U990" s="1"/>
      <c r="V990" s="1"/>
      <c r="W990" s="1"/>
      <c r="X990" s="1"/>
      <c r="Y990" s="1"/>
      <c r="Z990" s="1"/>
    </row>
    <row r="991" ht="12.0" customHeight="1">
      <c r="A991" s="1"/>
      <c r="B991" s="1"/>
      <c r="C991" s="2"/>
      <c r="D991" s="3"/>
      <c r="E991" s="4"/>
      <c r="F991" s="2"/>
      <c r="G991" s="2"/>
      <c r="H991" s="3"/>
      <c r="I991" s="3"/>
      <c r="J991" s="1"/>
      <c r="K991" s="1"/>
      <c r="L991" s="1"/>
      <c r="M991" s="1"/>
      <c r="N991" s="1"/>
      <c r="O991" s="1"/>
      <c r="P991" s="1"/>
      <c r="Q991" s="1"/>
      <c r="R991" s="1"/>
      <c r="S991" s="1"/>
      <c r="T991" s="1"/>
      <c r="U991" s="1"/>
      <c r="V991" s="1"/>
      <c r="W991" s="1"/>
      <c r="X991" s="1"/>
      <c r="Y991" s="1"/>
      <c r="Z991" s="1"/>
    </row>
    <row r="992" ht="12.0" customHeight="1">
      <c r="A992" s="1"/>
      <c r="B992" s="1"/>
      <c r="C992" s="2"/>
      <c r="D992" s="3"/>
      <c r="E992" s="4"/>
      <c r="F992" s="2"/>
      <c r="G992" s="2"/>
      <c r="H992" s="3"/>
      <c r="I992" s="3"/>
      <c r="J992" s="1"/>
      <c r="K992" s="1"/>
      <c r="L992" s="1"/>
      <c r="M992" s="1"/>
      <c r="N992" s="1"/>
      <c r="O992" s="1"/>
      <c r="P992" s="1"/>
      <c r="Q992" s="1"/>
      <c r="R992" s="1"/>
      <c r="S992" s="1"/>
      <c r="T992" s="1"/>
      <c r="U992" s="1"/>
      <c r="V992" s="1"/>
      <c r="W992" s="1"/>
      <c r="X992" s="1"/>
      <c r="Y992" s="1"/>
      <c r="Z992" s="1"/>
    </row>
    <row r="993" ht="12.0" customHeight="1">
      <c r="A993" s="1"/>
      <c r="B993" s="1"/>
      <c r="C993" s="2"/>
      <c r="D993" s="3"/>
      <c r="E993" s="4"/>
      <c r="F993" s="2"/>
      <c r="G993" s="2"/>
      <c r="H993" s="3"/>
      <c r="I993" s="3"/>
      <c r="J993" s="1"/>
      <c r="K993" s="1"/>
      <c r="L993" s="1"/>
      <c r="M993" s="1"/>
      <c r="N993" s="1"/>
      <c r="O993" s="1"/>
      <c r="P993" s="1"/>
      <c r="Q993" s="1"/>
      <c r="R993" s="1"/>
      <c r="S993" s="1"/>
      <c r="T993" s="1"/>
      <c r="U993" s="1"/>
      <c r="V993" s="1"/>
      <c r="W993" s="1"/>
      <c r="X993" s="1"/>
      <c r="Y993" s="1"/>
      <c r="Z993" s="1"/>
    </row>
    <row r="994" ht="12.0" customHeight="1">
      <c r="A994" s="1"/>
      <c r="B994" s="1"/>
      <c r="C994" s="2"/>
      <c r="D994" s="3"/>
      <c r="E994" s="4"/>
      <c r="F994" s="2"/>
      <c r="G994" s="2"/>
      <c r="H994" s="3"/>
      <c r="I994" s="3"/>
      <c r="J994" s="1"/>
      <c r="K994" s="1"/>
      <c r="L994" s="1"/>
      <c r="M994" s="1"/>
      <c r="N994" s="1"/>
      <c r="O994" s="1"/>
      <c r="P994" s="1"/>
      <c r="Q994" s="1"/>
      <c r="R994" s="1"/>
      <c r="S994" s="1"/>
      <c r="T994" s="1"/>
      <c r="U994" s="1"/>
      <c r="V994" s="1"/>
      <c r="W994" s="1"/>
      <c r="X994" s="1"/>
      <c r="Y994" s="1"/>
      <c r="Z994" s="1"/>
    </row>
    <row r="995" ht="12.0" customHeight="1">
      <c r="A995" s="1"/>
      <c r="B995" s="1"/>
      <c r="C995" s="2"/>
      <c r="D995" s="3"/>
      <c r="E995" s="4"/>
      <c r="F995" s="2"/>
      <c r="G995" s="2"/>
      <c r="H995" s="3"/>
      <c r="I995" s="3"/>
      <c r="J995" s="1"/>
      <c r="K995" s="1"/>
      <c r="L995" s="1"/>
      <c r="M995" s="1"/>
      <c r="N995" s="1"/>
      <c r="O995" s="1"/>
      <c r="P995" s="1"/>
      <c r="Q995" s="1"/>
      <c r="R995" s="1"/>
      <c r="S995" s="1"/>
      <c r="T995" s="1"/>
      <c r="U995" s="1"/>
      <c r="V995" s="1"/>
      <c r="W995" s="1"/>
      <c r="X995" s="1"/>
      <c r="Y995" s="1"/>
      <c r="Z995" s="1"/>
    </row>
    <row r="996" ht="12.0" customHeight="1">
      <c r="A996" s="1"/>
      <c r="B996" s="1"/>
      <c r="C996" s="2"/>
      <c r="D996" s="3"/>
      <c r="E996" s="4"/>
      <c r="F996" s="2"/>
      <c r="G996" s="2"/>
      <c r="H996" s="3"/>
      <c r="I996" s="3"/>
      <c r="J996" s="1"/>
      <c r="K996" s="1"/>
      <c r="L996" s="1"/>
      <c r="M996" s="1"/>
      <c r="N996" s="1"/>
      <c r="O996" s="1"/>
      <c r="P996" s="1"/>
      <c r="Q996" s="1"/>
      <c r="R996" s="1"/>
      <c r="S996" s="1"/>
      <c r="T996" s="1"/>
      <c r="U996" s="1"/>
      <c r="V996" s="1"/>
      <c r="W996" s="1"/>
      <c r="X996" s="1"/>
      <c r="Y996" s="1"/>
      <c r="Z996" s="1"/>
    </row>
    <row r="997" ht="12.0" customHeight="1">
      <c r="A997" s="1"/>
      <c r="B997" s="1"/>
      <c r="C997" s="2"/>
      <c r="D997" s="3"/>
      <c r="E997" s="4"/>
      <c r="F997" s="2"/>
      <c r="G997" s="2"/>
      <c r="H997" s="3"/>
      <c r="I997" s="3"/>
      <c r="J997" s="1"/>
      <c r="K997" s="1"/>
      <c r="L997" s="1"/>
      <c r="M997" s="1"/>
      <c r="N997" s="1"/>
      <c r="O997" s="1"/>
      <c r="P997" s="1"/>
      <c r="Q997" s="1"/>
      <c r="R997" s="1"/>
      <c r="S997" s="1"/>
      <c r="T997" s="1"/>
      <c r="U997" s="1"/>
      <c r="V997" s="1"/>
      <c r="W997" s="1"/>
      <c r="X997" s="1"/>
      <c r="Y997" s="1"/>
      <c r="Z997" s="1"/>
    </row>
    <row r="998" ht="12.0" customHeight="1">
      <c r="A998" s="1"/>
      <c r="B998" s="1"/>
      <c r="C998" s="2"/>
      <c r="D998" s="3"/>
      <c r="E998" s="4"/>
      <c r="F998" s="2"/>
      <c r="G998" s="2"/>
      <c r="H998" s="3"/>
      <c r="I998" s="3"/>
      <c r="J998" s="1"/>
      <c r="K998" s="1"/>
      <c r="L998" s="1"/>
      <c r="M998" s="1"/>
      <c r="N998" s="1"/>
      <c r="O998" s="1"/>
      <c r="P998" s="1"/>
      <c r="Q998" s="1"/>
      <c r="R998" s="1"/>
      <c r="S998" s="1"/>
      <c r="T998" s="1"/>
      <c r="U998" s="1"/>
      <c r="V998" s="1"/>
      <c r="W998" s="1"/>
      <c r="X998" s="1"/>
      <c r="Y998" s="1"/>
      <c r="Z998" s="1"/>
    </row>
    <row r="999" ht="12.0" customHeight="1">
      <c r="A999" s="1"/>
      <c r="B999" s="1"/>
      <c r="C999" s="2"/>
      <c r="D999" s="3"/>
      <c r="E999" s="4"/>
      <c r="F999" s="2"/>
      <c r="G999" s="2"/>
      <c r="H999" s="3"/>
      <c r="I999" s="3"/>
      <c r="J999" s="1"/>
      <c r="K999" s="1"/>
      <c r="L999" s="1"/>
      <c r="M999" s="1"/>
      <c r="N999" s="1"/>
      <c r="O999" s="1"/>
      <c r="P999" s="1"/>
      <c r="Q999" s="1"/>
      <c r="R999" s="1"/>
      <c r="S999" s="1"/>
      <c r="T999" s="1"/>
      <c r="U999" s="1"/>
      <c r="V999" s="1"/>
      <c r="W999" s="1"/>
      <c r="X999" s="1"/>
      <c r="Y999" s="1"/>
      <c r="Z999" s="1"/>
    </row>
    <row r="1000" ht="12.0" customHeight="1">
      <c r="A1000" s="1"/>
      <c r="B1000" s="1"/>
      <c r="C1000" s="2"/>
      <c r="D1000" s="3"/>
      <c r="E1000" s="4"/>
      <c r="F1000" s="2"/>
      <c r="G1000" s="2"/>
      <c r="H1000" s="3"/>
      <c r="I1000" s="3"/>
      <c r="J1000" s="1"/>
      <c r="K1000" s="1"/>
      <c r="L1000" s="1"/>
      <c r="M1000" s="1"/>
      <c r="N1000" s="1"/>
      <c r="O1000" s="1"/>
      <c r="P1000" s="1"/>
      <c r="Q1000" s="1"/>
      <c r="R1000" s="1"/>
      <c r="S1000" s="1"/>
      <c r="T1000" s="1"/>
      <c r="U1000" s="1"/>
      <c r="V1000" s="1"/>
      <c r="W1000" s="1"/>
      <c r="X1000" s="1"/>
      <c r="Y1000" s="1"/>
      <c r="Z1000" s="1"/>
    </row>
  </sheetData>
  <mergeCells count="94">
    <mergeCell ref="C43:G43"/>
    <mergeCell ref="C44:G44"/>
    <mergeCell ref="C54:G54"/>
    <mergeCell ref="H54:P54"/>
    <mergeCell ref="C61:G61"/>
    <mergeCell ref="H61:P61"/>
    <mergeCell ref="H72:P73"/>
    <mergeCell ref="C72:G72"/>
    <mergeCell ref="C73:G73"/>
    <mergeCell ref="C77:G77"/>
    <mergeCell ref="H77:P77"/>
    <mergeCell ref="H80:P80"/>
    <mergeCell ref="H88:P89"/>
    <mergeCell ref="C89:G89"/>
    <mergeCell ref="B73:B76"/>
    <mergeCell ref="B77:B79"/>
    <mergeCell ref="C80:G80"/>
    <mergeCell ref="C88:G88"/>
    <mergeCell ref="C101:G101"/>
    <mergeCell ref="C105:G105"/>
    <mergeCell ref="C109:G109"/>
    <mergeCell ref="C159:G159"/>
    <mergeCell ref="C164:G164"/>
    <mergeCell ref="C170:G170"/>
    <mergeCell ref="C174:G174"/>
    <mergeCell ref="A143:A179"/>
    <mergeCell ref="A181:A195"/>
    <mergeCell ref="B181:B195"/>
    <mergeCell ref="C181:G181"/>
    <mergeCell ref="C190:G190"/>
    <mergeCell ref="C113:G113"/>
    <mergeCell ref="C125:G125"/>
    <mergeCell ref="B143:B179"/>
    <mergeCell ref="C143:G143"/>
    <mergeCell ref="C147:G147"/>
    <mergeCell ref="C153:G153"/>
    <mergeCell ref="C180:G180"/>
    <mergeCell ref="H164:P164"/>
    <mergeCell ref="H170:P170"/>
    <mergeCell ref="H174:P174"/>
    <mergeCell ref="H180:P181"/>
    <mergeCell ref="H190:P190"/>
    <mergeCell ref="I192:I195"/>
    <mergeCell ref="I176:I179"/>
    <mergeCell ref="C138:G138"/>
    <mergeCell ref="H138:P138"/>
    <mergeCell ref="C142:G142"/>
    <mergeCell ref="H142:P143"/>
    <mergeCell ref="H147:P147"/>
    <mergeCell ref="H153:P153"/>
    <mergeCell ref="H159:P159"/>
    <mergeCell ref="I155:I157"/>
    <mergeCell ref="C2:P5"/>
    <mergeCell ref="C6:E7"/>
    <mergeCell ref="F6:I7"/>
    <mergeCell ref="J6:L7"/>
    <mergeCell ref="M6:P7"/>
    <mergeCell ref="C9:G9"/>
    <mergeCell ref="H9:P10"/>
    <mergeCell ref="C10:G10"/>
    <mergeCell ref="C15:G15"/>
    <mergeCell ref="H15:P15"/>
    <mergeCell ref="C20:G20"/>
    <mergeCell ref="H20:P20"/>
    <mergeCell ref="C26:G26"/>
    <mergeCell ref="H26:P26"/>
    <mergeCell ref="C29:G29"/>
    <mergeCell ref="H29:P29"/>
    <mergeCell ref="C35:G35"/>
    <mergeCell ref="H35:P35"/>
    <mergeCell ref="C39:G39"/>
    <mergeCell ref="H39:P39"/>
    <mergeCell ref="H43:P44"/>
    <mergeCell ref="A73:A87"/>
    <mergeCell ref="A89:A141"/>
    <mergeCell ref="B89:B112"/>
    <mergeCell ref="B113:B124"/>
    <mergeCell ref="B125:B129"/>
    <mergeCell ref="B130:B141"/>
    <mergeCell ref="A10:A42"/>
    <mergeCell ref="B10:B42"/>
    <mergeCell ref="A44:A71"/>
    <mergeCell ref="B44:B53"/>
    <mergeCell ref="B54:B60"/>
    <mergeCell ref="B61:B71"/>
    <mergeCell ref="B80:B87"/>
    <mergeCell ref="H101:P101"/>
    <mergeCell ref="H105:P105"/>
    <mergeCell ref="H109:P109"/>
    <mergeCell ref="H113:P113"/>
    <mergeCell ref="H125:P125"/>
    <mergeCell ref="C130:G130"/>
    <mergeCell ref="H130:P130"/>
    <mergeCell ref="I103:I104"/>
  </mergeCells>
  <hyperlinks>
    <hyperlink r:id="rId1" ref="H57"/>
    <hyperlink r:id="rId2" ref="H136"/>
    <hyperlink r:id="rId3" ref="H177"/>
    <hyperlink r:id="rId4" ref="H178"/>
    <hyperlink r:id="rId5" location="gid=2011354896" ref="H179"/>
    <hyperlink r:id="rId6" ref="I192"/>
  </hyperlinks>
  <printOptions/>
  <pageMargins bottom="0.35433070866141736" footer="0.0" header="0.0" left="0.31496062992125984" right="0.31496062992125984" top="0.35433070866141736"/>
  <pageSetup scale="60" orientation="landscape"/>
  <drawing r:id="rId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2.71"/>
    <col customWidth="1" min="2" max="2" width="166.43"/>
    <col customWidth="1" min="3" max="5" width="15.14"/>
    <col customWidth="1" min="6" max="26" width="12.71"/>
  </cols>
  <sheetData>
    <row r="1" ht="14.25" customHeight="1">
      <c r="A1" s="125"/>
      <c r="B1" s="126"/>
      <c r="C1" s="125"/>
      <c r="D1" s="125"/>
      <c r="E1" s="125"/>
      <c r="F1" s="125"/>
      <c r="G1" s="125"/>
      <c r="H1" s="125"/>
      <c r="I1" s="125"/>
      <c r="J1" s="125"/>
      <c r="K1" s="125"/>
      <c r="L1" s="125"/>
      <c r="M1" s="125"/>
      <c r="N1" s="125"/>
      <c r="O1" s="125"/>
      <c r="P1" s="125"/>
      <c r="Q1" s="125"/>
      <c r="R1" s="125"/>
      <c r="S1" s="125"/>
      <c r="T1" s="125"/>
      <c r="U1" s="125"/>
      <c r="V1" s="125"/>
      <c r="W1" s="125"/>
      <c r="X1" s="125"/>
      <c r="Y1" s="125"/>
      <c r="Z1" s="125"/>
    </row>
    <row r="2" ht="14.25" customHeight="1">
      <c r="A2" s="125"/>
      <c r="B2" s="127" t="s">
        <v>680</v>
      </c>
      <c r="C2" s="125"/>
      <c r="D2" s="125"/>
      <c r="E2" s="125"/>
      <c r="F2" s="125"/>
      <c r="G2" s="125"/>
      <c r="H2" s="125"/>
      <c r="I2" s="125"/>
      <c r="J2" s="125"/>
      <c r="K2" s="125"/>
      <c r="L2" s="125"/>
      <c r="M2" s="125"/>
      <c r="N2" s="125"/>
      <c r="O2" s="125"/>
      <c r="P2" s="125"/>
      <c r="Q2" s="125"/>
      <c r="R2" s="125"/>
      <c r="S2" s="125"/>
      <c r="T2" s="125"/>
      <c r="U2" s="125"/>
      <c r="V2" s="125"/>
      <c r="W2" s="125"/>
      <c r="X2" s="125"/>
      <c r="Y2" s="125"/>
      <c r="Z2" s="125"/>
    </row>
    <row r="3" ht="14.25" customHeight="1">
      <c r="A3" s="125"/>
      <c r="B3" s="128" t="s">
        <v>681</v>
      </c>
      <c r="C3" s="125"/>
      <c r="D3" s="125"/>
      <c r="E3" s="125"/>
      <c r="F3" s="125"/>
      <c r="G3" s="125"/>
      <c r="H3" s="125"/>
      <c r="I3" s="125"/>
      <c r="J3" s="125"/>
      <c r="K3" s="125"/>
      <c r="L3" s="125"/>
      <c r="M3" s="125"/>
      <c r="N3" s="125"/>
      <c r="O3" s="125"/>
      <c r="P3" s="125"/>
      <c r="Q3" s="125"/>
      <c r="R3" s="125"/>
      <c r="S3" s="125"/>
      <c r="T3" s="125"/>
      <c r="U3" s="125"/>
      <c r="V3" s="125"/>
      <c r="W3" s="125"/>
      <c r="X3" s="125"/>
      <c r="Y3" s="125"/>
      <c r="Z3" s="125"/>
    </row>
    <row r="4" ht="14.25" customHeight="1">
      <c r="A4" s="125"/>
      <c r="B4" s="128" t="s">
        <v>682</v>
      </c>
      <c r="C4" s="125"/>
      <c r="D4" s="125"/>
      <c r="E4" s="125"/>
      <c r="F4" s="125"/>
      <c r="G4" s="125"/>
      <c r="H4" s="125"/>
      <c r="I4" s="125"/>
      <c r="J4" s="125"/>
      <c r="K4" s="125"/>
      <c r="L4" s="125"/>
      <c r="M4" s="125"/>
      <c r="N4" s="125"/>
      <c r="O4" s="125"/>
      <c r="P4" s="125"/>
      <c r="Q4" s="125"/>
      <c r="R4" s="125"/>
      <c r="S4" s="125"/>
      <c r="T4" s="125"/>
      <c r="U4" s="125"/>
      <c r="V4" s="125"/>
      <c r="W4" s="125"/>
      <c r="X4" s="125"/>
      <c r="Y4" s="125"/>
      <c r="Z4" s="125"/>
    </row>
    <row r="5" ht="14.25" customHeight="1">
      <c r="A5" s="125"/>
      <c r="B5" s="128" t="s">
        <v>683</v>
      </c>
      <c r="C5" s="125"/>
      <c r="D5" s="125"/>
      <c r="E5" s="125"/>
      <c r="F5" s="125"/>
      <c r="G5" s="125"/>
      <c r="H5" s="125"/>
      <c r="I5" s="125"/>
      <c r="J5" s="125"/>
      <c r="K5" s="125"/>
      <c r="L5" s="125"/>
      <c r="M5" s="125"/>
      <c r="N5" s="125"/>
      <c r="O5" s="125"/>
      <c r="P5" s="125"/>
      <c r="Q5" s="125"/>
      <c r="R5" s="125"/>
      <c r="S5" s="125"/>
      <c r="T5" s="125"/>
      <c r="U5" s="125"/>
      <c r="V5" s="125"/>
      <c r="W5" s="125"/>
      <c r="X5" s="125"/>
      <c r="Y5" s="125"/>
      <c r="Z5" s="125"/>
    </row>
    <row r="6" ht="14.25" customHeight="1">
      <c r="A6" s="125"/>
      <c r="B6" s="126"/>
      <c r="C6" s="125"/>
      <c r="D6" s="125"/>
      <c r="E6" s="125"/>
      <c r="F6" s="125"/>
      <c r="G6" s="125"/>
      <c r="H6" s="125"/>
      <c r="I6" s="125"/>
      <c r="J6" s="125"/>
      <c r="K6" s="125"/>
      <c r="L6" s="125"/>
      <c r="M6" s="125"/>
      <c r="N6" s="125"/>
      <c r="O6" s="125"/>
      <c r="P6" s="125"/>
      <c r="Q6" s="125"/>
      <c r="R6" s="125"/>
      <c r="S6" s="125"/>
      <c r="T6" s="125"/>
      <c r="U6" s="125"/>
      <c r="V6" s="125"/>
      <c r="W6" s="125"/>
      <c r="X6" s="125"/>
      <c r="Y6" s="125"/>
      <c r="Z6" s="125"/>
    </row>
    <row r="7" ht="14.25" customHeight="1">
      <c r="A7" s="125"/>
      <c r="B7" s="126"/>
      <c r="C7" s="125"/>
      <c r="D7" s="125"/>
      <c r="E7" s="125"/>
      <c r="F7" s="125"/>
      <c r="G7" s="125"/>
      <c r="H7" s="125"/>
      <c r="I7" s="125"/>
      <c r="J7" s="125"/>
      <c r="K7" s="125"/>
      <c r="L7" s="125"/>
      <c r="M7" s="125"/>
      <c r="N7" s="125"/>
      <c r="O7" s="125"/>
      <c r="P7" s="125"/>
      <c r="Q7" s="125"/>
      <c r="R7" s="125"/>
      <c r="S7" s="125"/>
      <c r="T7" s="125"/>
      <c r="U7" s="125"/>
      <c r="V7" s="125"/>
      <c r="W7" s="125"/>
      <c r="X7" s="125"/>
      <c r="Y7" s="125"/>
      <c r="Z7" s="125"/>
    </row>
    <row r="8" ht="14.25" customHeight="1">
      <c r="A8" s="125"/>
      <c r="B8" s="126"/>
      <c r="C8" s="129" t="s">
        <v>684</v>
      </c>
      <c r="D8" s="17"/>
      <c r="E8" s="18"/>
      <c r="F8" s="125"/>
      <c r="G8" s="125"/>
      <c r="H8" s="125"/>
      <c r="I8" s="125"/>
      <c r="J8" s="125"/>
      <c r="K8" s="125"/>
      <c r="L8" s="125"/>
      <c r="M8" s="125"/>
      <c r="N8" s="125"/>
      <c r="O8" s="125"/>
      <c r="P8" s="125"/>
      <c r="Q8" s="125"/>
      <c r="R8" s="125"/>
      <c r="S8" s="125"/>
      <c r="T8" s="125"/>
      <c r="U8" s="125"/>
      <c r="V8" s="125"/>
      <c r="W8" s="125"/>
      <c r="X8" s="125"/>
      <c r="Y8" s="125"/>
      <c r="Z8" s="125"/>
    </row>
    <row r="9" ht="14.25" customHeight="1">
      <c r="A9" s="125"/>
      <c r="B9" s="127" t="s">
        <v>685</v>
      </c>
      <c r="C9" s="130" t="s">
        <v>686</v>
      </c>
      <c r="D9" s="130" t="s">
        <v>687</v>
      </c>
      <c r="E9" s="130" t="s">
        <v>688</v>
      </c>
      <c r="F9" s="125"/>
      <c r="G9" s="125"/>
      <c r="H9" s="125"/>
      <c r="I9" s="125"/>
      <c r="J9" s="125"/>
      <c r="K9" s="125"/>
      <c r="L9" s="125"/>
      <c r="M9" s="125"/>
      <c r="N9" s="125"/>
      <c r="O9" s="125"/>
      <c r="P9" s="125"/>
      <c r="Q9" s="125"/>
      <c r="R9" s="125"/>
      <c r="S9" s="125"/>
      <c r="T9" s="125"/>
      <c r="U9" s="125"/>
      <c r="V9" s="125"/>
      <c r="W9" s="125"/>
      <c r="X9" s="125"/>
      <c r="Y9" s="125"/>
      <c r="Z9" s="125"/>
    </row>
    <row r="10" ht="14.25" customHeight="1">
      <c r="A10" s="125"/>
      <c r="B10" s="131" t="s">
        <v>39</v>
      </c>
      <c r="C10" s="132"/>
      <c r="D10" s="133"/>
      <c r="E10" s="132"/>
      <c r="F10" s="125"/>
      <c r="G10" s="125"/>
      <c r="H10" s="125"/>
      <c r="I10" s="125"/>
      <c r="J10" s="125"/>
      <c r="K10" s="125"/>
      <c r="L10" s="125"/>
      <c r="M10" s="125"/>
      <c r="N10" s="125"/>
      <c r="O10" s="125"/>
      <c r="P10" s="125"/>
      <c r="Q10" s="125"/>
      <c r="R10" s="125"/>
      <c r="S10" s="125"/>
      <c r="T10" s="125"/>
      <c r="U10" s="125"/>
      <c r="V10" s="125"/>
      <c r="W10" s="125"/>
      <c r="X10" s="125"/>
      <c r="Y10" s="125"/>
      <c r="Z10" s="125"/>
    </row>
    <row r="11" ht="14.25" customHeight="1">
      <c r="A11" s="125"/>
      <c r="B11" s="131" t="s">
        <v>87</v>
      </c>
      <c r="C11" s="132"/>
      <c r="D11" s="133"/>
      <c r="E11" s="132"/>
      <c r="F11" s="125"/>
      <c r="G11" s="125"/>
      <c r="H11" s="125"/>
      <c r="I11" s="125"/>
      <c r="J11" s="125"/>
      <c r="K11" s="125"/>
      <c r="L11" s="125"/>
      <c r="M11" s="125"/>
      <c r="N11" s="125"/>
      <c r="O11" s="125"/>
      <c r="P11" s="125"/>
      <c r="Q11" s="125"/>
      <c r="R11" s="125"/>
      <c r="S11" s="125"/>
      <c r="T11" s="125"/>
      <c r="U11" s="125"/>
      <c r="V11" s="125"/>
      <c r="W11" s="125"/>
      <c r="X11" s="125"/>
      <c r="Y11" s="125"/>
      <c r="Z11" s="125"/>
    </row>
    <row r="12" ht="14.25" customHeight="1">
      <c r="A12" s="125"/>
      <c r="B12" s="131" t="s">
        <v>689</v>
      </c>
      <c r="C12" s="132"/>
      <c r="D12" s="132"/>
      <c r="E12" s="133"/>
      <c r="F12" s="125"/>
      <c r="G12" s="125"/>
      <c r="H12" s="125"/>
      <c r="I12" s="125"/>
      <c r="J12" s="125"/>
      <c r="K12" s="125"/>
      <c r="L12" s="125"/>
      <c r="M12" s="125"/>
      <c r="N12" s="125"/>
      <c r="O12" s="125"/>
      <c r="P12" s="125"/>
      <c r="Q12" s="125"/>
      <c r="R12" s="125"/>
      <c r="S12" s="125"/>
      <c r="T12" s="125"/>
      <c r="U12" s="125"/>
      <c r="V12" s="125"/>
      <c r="W12" s="125"/>
      <c r="X12" s="125"/>
      <c r="Y12" s="125"/>
      <c r="Z12" s="125"/>
    </row>
    <row r="13" ht="14.25" customHeight="1">
      <c r="A13" s="125"/>
      <c r="B13" s="131" t="s">
        <v>136</v>
      </c>
      <c r="C13" s="133"/>
      <c r="D13" s="132"/>
      <c r="E13" s="132"/>
      <c r="F13" s="125"/>
      <c r="G13" s="125"/>
      <c r="H13" s="125"/>
      <c r="I13" s="125"/>
      <c r="J13" s="125"/>
      <c r="K13" s="125"/>
      <c r="L13" s="125"/>
      <c r="M13" s="125"/>
      <c r="N13" s="125"/>
      <c r="O13" s="125"/>
      <c r="P13" s="125"/>
      <c r="Q13" s="125"/>
      <c r="R13" s="125"/>
      <c r="S13" s="125"/>
      <c r="T13" s="125"/>
      <c r="U13" s="125"/>
      <c r="V13" s="125"/>
      <c r="W13" s="125"/>
      <c r="X13" s="125"/>
      <c r="Y13" s="125"/>
      <c r="Z13" s="125"/>
    </row>
    <row r="14" ht="14.25" customHeight="1">
      <c r="A14" s="125"/>
      <c r="B14" s="131" t="s">
        <v>193</v>
      </c>
      <c r="C14" s="132"/>
      <c r="D14" s="133"/>
      <c r="E14" s="132"/>
      <c r="F14" s="125"/>
      <c r="G14" s="125"/>
      <c r="H14" s="125"/>
      <c r="I14" s="125"/>
      <c r="J14" s="125"/>
      <c r="K14" s="125"/>
      <c r="L14" s="125"/>
      <c r="M14" s="125"/>
      <c r="N14" s="125"/>
      <c r="O14" s="125"/>
      <c r="P14" s="125"/>
      <c r="Q14" s="125"/>
      <c r="R14" s="125"/>
      <c r="S14" s="125"/>
      <c r="T14" s="125"/>
      <c r="U14" s="125"/>
      <c r="V14" s="125"/>
      <c r="W14" s="125"/>
      <c r="X14" s="125"/>
      <c r="Y14" s="125"/>
      <c r="Z14" s="125"/>
    </row>
    <row r="15" ht="14.25" customHeight="1">
      <c r="A15" s="125"/>
      <c r="B15" s="131" t="s">
        <v>690</v>
      </c>
      <c r="C15" s="133"/>
      <c r="D15" s="132"/>
      <c r="E15" s="132"/>
      <c r="F15" s="125"/>
      <c r="G15" s="125"/>
      <c r="H15" s="125"/>
      <c r="I15" s="125"/>
      <c r="J15" s="125"/>
      <c r="K15" s="125"/>
      <c r="L15" s="125"/>
      <c r="M15" s="125"/>
      <c r="N15" s="125"/>
      <c r="O15" s="125"/>
      <c r="P15" s="125"/>
      <c r="Q15" s="125"/>
      <c r="R15" s="125"/>
      <c r="S15" s="125"/>
      <c r="T15" s="125"/>
      <c r="U15" s="125"/>
      <c r="V15" s="125"/>
      <c r="W15" s="125"/>
      <c r="X15" s="125"/>
      <c r="Y15" s="125"/>
      <c r="Z15" s="125"/>
    </row>
    <row r="16" ht="14.25" customHeight="1">
      <c r="A16" s="125"/>
      <c r="B16" s="126"/>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row>
    <row r="17" ht="14.25" customHeight="1">
      <c r="A17" s="125"/>
      <c r="B17" s="126"/>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row>
    <row r="18" ht="14.25" customHeight="1">
      <c r="A18" s="125"/>
      <c r="B18" s="126"/>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row>
    <row r="19" ht="14.25" customHeight="1">
      <c r="A19" s="125"/>
      <c r="B19" s="134"/>
      <c r="C19" s="129" t="s">
        <v>684</v>
      </c>
      <c r="D19" s="17"/>
      <c r="E19" s="18"/>
      <c r="F19" s="125"/>
      <c r="G19" s="125"/>
      <c r="H19" s="125"/>
      <c r="I19" s="125"/>
      <c r="J19" s="125"/>
      <c r="K19" s="125"/>
      <c r="L19" s="125"/>
      <c r="M19" s="125"/>
      <c r="N19" s="125"/>
      <c r="O19" s="125"/>
      <c r="P19" s="125"/>
      <c r="Q19" s="125"/>
      <c r="R19" s="125"/>
      <c r="S19" s="125"/>
      <c r="T19" s="125"/>
      <c r="U19" s="125"/>
      <c r="V19" s="125"/>
      <c r="W19" s="125"/>
      <c r="X19" s="125"/>
      <c r="Y19" s="125"/>
      <c r="Z19" s="125"/>
    </row>
    <row r="20" ht="28.5" customHeight="1">
      <c r="A20" s="125"/>
      <c r="B20" s="127" t="s">
        <v>691</v>
      </c>
      <c r="C20" s="130" t="s">
        <v>686</v>
      </c>
      <c r="D20" s="130" t="s">
        <v>687</v>
      </c>
      <c r="E20" s="130" t="s">
        <v>688</v>
      </c>
      <c r="F20" s="125"/>
      <c r="G20" s="125"/>
      <c r="H20" s="125"/>
      <c r="I20" s="125"/>
      <c r="J20" s="125"/>
      <c r="K20" s="125"/>
      <c r="L20" s="125"/>
      <c r="M20" s="125"/>
      <c r="N20" s="125"/>
      <c r="O20" s="125"/>
      <c r="P20" s="125"/>
      <c r="Q20" s="125"/>
      <c r="R20" s="125"/>
      <c r="S20" s="125"/>
      <c r="T20" s="125"/>
      <c r="U20" s="125"/>
      <c r="V20" s="125"/>
      <c r="W20" s="125"/>
      <c r="X20" s="125"/>
      <c r="Y20" s="125"/>
      <c r="Z20" s="125"/>
    </row>
    <row r="21" ht="14.25" customHeight="1">
      <c r="A21" s="125"/>
      <c r="B21" s="108" t="s">
        <v>692</v>
      </c>
      <c r="C21" s="108"/>
      <c r="D21" s="133"/>
      <c r="E21" s="132"/>
      <c r="F21" s="125"/>
      <c r="G21" s="125"/>
      <c r="H21" s="125"/>
      <c r="I21" s="125"/>
      <c r="J21" s="125"/>
      <c r="K21" s="125"/>
      <c r="L21" s="125"/>
      <c r="M21" s="125"/>
      <c r="N21" s="125"/>
      <c r="O21" s="125"/>
      <c r="P21" s="125"/>
      <c r="Q21" s="125"/>
      <c r="R21" s="125"/>
      <c r="S21" s="125"/>
      <c r="T21" s="125"/>
      <c r="U21" s="125"/>
      <c r="V21" s="125"/>
      <c r="W21" s="125"/>
      <c r="X21" s="125"/>
      <c r="Y21" s="125"/>
      <c r="Z21" s="125"/>
    </row>
    <row r="22" ht="14.25" customHeight="1">
      <c r="A22" s="125"/>
      <c r="B22" s="108" t="s">
        <v>693</v>
      </c>
      <c r="C22" s="108"/>
      <c r="D22" s="133"/>
      <c r="E22" s="132"/>
      <c r="F22" s="125"/>
      <c r="G22" s="125"/>
      <c r="H22" s="125"/>
      <c r="I22" s="125"/>
      <c r="J22" s="125"/>
      <c r="K22" s="125"/>
      <c r="L22" s="125"/>
      <c r="M22" s="125"/>
      <c r="N22" s="125"/>
      <c r="O22" s="125"/>
      <c r="P22" s="125"/>
      <c r="Q22" s="125"/>
      <c r="R22" s="125"/>
      <c r="S22" s="125"/>
      <c r="T22" s="125"/>
      <c r="U22" s="125"/>
      <c r="V22" s="125"/>
      <c r="W22" s="125"/>
      <c r="X22" s="125"/>
      <c r="Y22" s="125"/>
      <c r="Z22" s="125"/>
    </row>
    <row r="23" ht="14.25" customHeight="1">
      <c r="A23" s="125"/>
      <c r="B23" s="108" t="s">
        <v>694</v>
      </c>
      <c r="C23" s="108"/>
      <c r="D23" s="133"/>
      <c r="E23" s="132"/>
      <c r="F23" s="125"/>
      <c r="G23" s="125"/>
      <c r="H23" s="125"/>
      <c r="I23" s="125"/>
      <c r="J23" s="125"/>
      <c r="K23" s="125"/>
      <c r="L23" s="125"/>
      <c r="M23" s="125"/>
      <c r="N23" s="125"/>
      <c r="O23" s="125"/>
      <c r="P23" s="125"/>
      <c r="Q23" s="125"/>
      <c r="R23" s="125"/>
      <c r="S23" s="125"/>
      <c r="T23" s="125"/>
      <c r="U23" s="125"/>
      <c r="V23" s="125"/>
      <c r="W23" s="125"/>
      <c r="X23" s="125"/>
      <c r="Y23" s="125"/>
      <c r="Z23" s="125"/>
    </row>
    <row r="24" ht="14.25" customHeight="1">
      <c r="A24" s="125"/>
      <c r="B24" s="108" t="s">
        <v>695</v>
      </c>
      <c r="C24" s="108"/>
      <c r="D24" s="133"/>
      <c r="E24" s="132"/>
      <c r="F24" s="125"/>
      <c r="G24" s="125"/>
      <c r="H24" s="125"/>
      <c r="I24" s="125"/>
      <c r="J24" s="125"/>
      <c r="K24" s="125"/>
      <c r="L24" s="125"/>
      <c r="M24" s="125"/>
      <c r="N24" s="125"/>
      <c r="O24" s="125"/>
      <c r="P24" s="125"/>
      <c r="Q24" s="125"/>
      <c r="R24" s="125"/>
      <c r="S24" s="125"/>
      <c r="T24" s="125"/>
      <c r="U24" s="125"/>
      <c r="V24" s="125"/>
      <c r="W24" s="125"/>
      <c r="X24" s="125"/>
      <c r="Y24" s="125"/>
      <c r="Z24" s="125"/>
    </row>
    <row r="25" ht="14.25" customHeight="1">
      <c r="A25" s="125"/>
      <c r="B25" s="108" t="s">
        <v>696</v>
      </c>
      <c r="C25" s="108"/>
      <c r="D25" s="133"/>
      <c r="E25" s="132"/>
      <c r="F25" s="125"/>
      <c r="G25" s="125"/>
      <c r="H25" s="125"/>
      <c r="I25" s="125"/>
      <c r="J25" s="125"/>
      <c r="K25" s="125"/>
      <c r="L25" s="125"/>
      <c r="M25" s="125"/>
      <c r="N25" s="125"/>
      <c r="O25" s="125"/>
      <c r="P25" s="125"/>
      <c r="Q25" s="125"/>
      <c r="R25" s="125"/>
      <c r="S25" s="125"/>
      <c r="T25" s="125"/>
      <c r="U25" s="125"/>
      <c r="V25" s="125"/>
      <c r="W25" s="125"/>
      <c r="X25" s="125"/>
      <c r="Y25" s="125"/>
      <c r="Z25" s="125"/>
    </row>
    <row r="26" ht="14.25" customHeight="1">
      <c r="A26" s="125"/>
      <c r="B26" s="108" t="s">
        <v>697</v>
      </c>
      <c r="C26" s="108"/>
      <c r="D26" s="133"/>
      <c r="E26" s="133"/>
      <c r="F26" s="125"/>
      <c r="G26" s="125"/>
      <c r="H26" s="125"/>
      <c r="I26" s="125"/>
      <c r="J26" s="125"/>
      <c r="K26" s="125"/>
      <c r="L26" s="125"/>
      <c r="M26" s="125"/>
      <c r="N26" s="125"/>
      <c r="O26" s="125"/>
      <c r="P26" s="125"/>
      <c r="Q26" s="125"/>
      <c r="R26" s="125"/>
      <c r="S26" s="125"/>
      <c r="T26" s="125"/>
      <c r="U26" s="125"/>
      <c r="V26" s="125"/>
      <c r="W26" s="125"/>
      <c r="X26" s="125"/>
      <c r="Y26" s="125"/>
      <c r="Z26" s="125"/>
    </row>
    <row r="27" ht="14.25" customHeight="1">
      <c r="A27" s="125"/>
      <c r="B27" s="108" t="s">
        <v>698</v>
      </c>
      <c r="C27" s="108"/>
      <c r="D27" s="133"/>
      <c r="E27" s="132"/>
      <c r="F27" s="125"/>
      <c r="G27" s="125"/>
      <c r="H27" s="125"/>
      <c r="I27" s="125"/>
      <c r="J27" s="125"/>
      <c r="K27" s="125"/>
      <c r="L27" s="125"/>
      <c r="M27" s="125"/>
      <c r="N27" s="125"/>
      <c r="O27" s="125"/>
      <c r="P27" s="125"/>
      <c r="Q27" s="125"/>
      <c r="R27" s="125"/>
      <c r="S27" s="125"/>
      <c r="T27" s="125"/>
      <c r="U27" s="125"/>
      <c r="V27" s="125"/>
      <c r="W27" s="125"/>
      <c r="X27" s="125"/>
      <c r="Y27" s="125"/>
      <c r="Z27" s="125"/>
    </row>
    <row r="28" ht="14.25" customHeight="1">
      <c r="A28" s="125"/>
      <c r="B28" s="108" t="s">
        <v>699</v>
      </c>
      <c r="C28" s="133"/>
      <c r="D28" s="133"/>
      <c r="E28" s="132"/>
      <c r="F28" s="125"/>
      <c r="G28" s="125"/>
      <c r="H28" s="125"/>
      <c r="I28" s="125"/>
      <c r="J28" s="125"/>
      <c r="K28" s="125"/>
      <c r="L28" s="125"/>
      <c r="M28" s="125"/>
      <c r="N28" s="125"/>
      <c r="O28" s="125"/>
      <c r="P28" s="125"/>
      <c r="Q28" s="125"/>
      <c r="R28" s="125"/>
      <c r="S28" s="125"/>
      <c r="T28" s="125"/>
      <c r="U28" s="125"/>
      <c r="V28" s="125"/>
      <c r="W28" s="125"/>
      <c r="X28" s="125"/>
      <c r="Y28" s="125"/>
      <c r="Z28" s="125"/>
    </row>
    <row r="29" ht="14.25" customHeight="1">
      <c r="A29" s="125"/>
      <c r="B29" s="108" t="s">
        <v>700</v>
      </c>
      <c r="C29" s="108"/>
      <c r="D29" s="133"/>
      <c r="E29" s="132"/>
      <c r="F29" s="125"/>
      <c r="G29" s="125"/>
      <c r="H29" s="125"/>
      <c r="I29" s="125"/>
      <c r="J29" s="125"/>
      <c r="K29" s="125"/>
      <c r="L29" s="125"/>
      <c r="M29" s="125"/>
      <c r="N29" s="125"/>
      <c r="O29" s="125"/>
      <c r="P29" s="125"/>
      <c r="Q29" s="125"/>
      <c r="R29" s="125"/>
      <c r="S29" s="125"/>
      <c r="T29" s="125"/>
      <c r="U29" s="125"/>
      <c r="V29" s="125"/>
      <c r="W29" s="125"/>
      <c r="X29" s="125"/>
      <c r="Y29" s="125"/>
      <c r="Z29" s="125"/>
    </row>
    <row r="30" ht="14.25" customHeight="1">
      <c r="A30" s="125"/>
      <c r="B30" s="108" t="s">
        <v>701</v>
      </c>
      <c r="C30" s="108"/>
      <c r="D30" s="133"/>
      <c r="E30" s="132"/>
      <c r="F30" s="125"/>
      <c r="G30" s="125"/>
      <c r="H30" s="125"/>
      <c r="I30" s="125"/>
      <c r="J30" s="125"/>
      <c r="K30" s="125"/>
      <c r="L30" s="125"/>
      <c r="M30" s="125"/>
      <c r="N30" s="125"/>
      <c r="O30" s="125"/>
      <c r="P30" s="125"/>
      <c r="Q30" s="125"/>
      <c r="R30" s="125"/>
      <c r="S30" s="125"/>
      <c r="T30" s="125"/>
      <c r="U30" s="125"/>
      <c r="V30" s="125"/>
      <c r="W30" s="125"/>
      <c r="X30" s="125"/>
      <c r="Y30" s="125"/>
      <c r="Z30" s="125"/>
    </row>
    <row r="31" ht="14.25" customHeight="1">
      <c r="A31" s="125"/>
      <c r="B31" s="108" t="s">
        <v>702</v>
      </c>
      <c r="C31" s="133"/>
      <c r="D31" s="132"/>
      <c r="E31" s="133"/>
      <c r="F31" s="125"/>
      <c r="G31" s="125"/>
      <c r="H31" s="125"/>
      <c r="I31" s="125"/>
      <c r="J31" s="125"/>
      <c r="K31" s="125"/>
      <c r="L31" s="125"/>
      <c r="M31" s="125"/>
      <c r="N31" s="125"/>
      <c r="O31" s="125"/>
      <c r="P31" s="125"/>
      <c r="Q31" s="125"/>
      <c r="R31" s="125"/>
      <c r="S31" s="125"/>
      <c r="T31" s="125"/>
      <c r="U31" s="125"/>
      <c r="V31" s="125"/>
      <c r="W31" s="125"/>
      <c r="X31" s="125"/>
      <c r="Y31" s="125"/>
      <c r="Z31" s="125"/>
    </row>
    <row r="32" ht="14.25" customHeight="1">
      <c r="A32" s="125"/>
      <c r="B32" s="108" t="s">
        <v>703</v>
      </c>
      <c r="C32" s="108"/>
      <c r="D32" s="108"/>
      <c r="E32" s="133"/>
      <c r="F32" s="125"/>
      <c r="G32" s="125"/>
      <c r="H32" s="125"/>
      <c r="I32" s="125"/>
      <c r="J32" s="125"/>
      <c r="K32" s="125"/>
      <c r="L32" s="125"/>
      <c r="M32" s="125"/>
      <c r="N32" s="125"/>
      <c r="O32" s="125"/>
      <c r="P32" s="125"/>
      <c r="Q32" s="125"/>
      <c r="R32" s="125"/>
      <c r="S32" s="125"/>
      <c r="T32" s="125"/>
      <c r="U32" s="125"/>
      <c r="V32" s="125"/>
      <c r="W32" s="125"/>
      <c r="X32" s="125"/>
      <c r="Y32" s="125"/>
      <c r="Z32" s="125"/>
    </row>
    <row r="33" ht="14.25" customHeight="1">
      <c r="A33" s="125"/>
      <c r="B33" s="108" t="s">
        <v>704</v>
      </c>
      <c r="C33" s="108"/>
      <c r="D33" s="132"/>
      <c r="E33" s="133"/>
      <c r="F33" s="125"/>
      <c r="G33" s="125"/>
      <c r="H33" s="125"/>
      <c r="I33" s="125"/>
      <c r="J33" s="125"/>
      <c r="K33" s="125"/>
      <c r="L33" s="125"/>
      <c r="M33" s="125"/>
      <c r="N33" s="125"/>
      <c r="O33" s="125"/>
      <c r="P33" s="125"/>
      <c r="Q33" s="125"/>
      <c r="R33" s="125"/>
      <c r="S33" s="125"/>
      <c r="T33" s="125"/>
      <c r="U33" s="125"/>
      <c r="V33" s="125"/>
      <c r="W33" s="125"/>
      <c r="X33" s="125"/>
      <c r="Y33" s="125"/>
      <c r="Z33" s="125"/>
    </row>
    <row r="34" ht="14.25" customHeight="1">
      <c r="A34" s="125"/>
      <c r="B34" s="108" t="s">
        <v>705</v>
      </c>
      <c r="C34" s="133"/>
      <c r="D34" s="133"/>
      <c r="E34" s="132"/>
      <c r="F34" s="125"/>
      <c r="G34" s="125"/>
      <c r="H34" s="125"/>
      <c r="I34" s="125"/>
      <c r="J34" s="125"/>
      <c r="K34" s="125"/>
      <c r="L34" s="125"/>
      <c r="M34" s="125"/>
      <c r="N34" s="125"/>
      <c r="O34" s="125"/>
      <c r="P34" s="125"/>
      <c r="Q34" s="125"/>
      <c r="R34" s="125"/>
      <c r="S34" s="125"/>
      <c r="T34" s="125"/>
      <c r="U34" s="125"/>
      <c r="V34" s="125"/>
      <c r="W34" s="125"/>
      <c r="X34" s="125"/>
      <c r="Y34" s="125"/>
      <c r="Z34" s="125"/>
    </row>
    <row r="35" ht="14.25" customHeight="1">
      <c r="A35" s="125"/>
      <c r="B35" s="108" t="s">
        <v>706</v>
      </c>
      <c r="C35" s="133"/>
      <c r="D35" s="133"/>
      <c r="E35" s="132"/>
      <c r="F35" s="125"/>
      <c r="G35" s="125"/>
      <c r="H35" s="125"/>
      <c r="I35" s="125"/>
      <c r="J35" s="125"/>
      <c r="K35" s="125"/>
      <c r="L35" s="125"/>
      <c r="M35" s="125"/>
      <c r="N35" s="125"/>
      <c r="O35" s="125"/>
      <c r="P35" s="125"/>
      <c r="Q35" s="125"/>
      <c r="R35" s="125"/>
      <c r="S35" s="125"/>
      <c r="T35" s="125"/>
      <c r="U35" s="125"/>
      <c r="V35" s="125"/>
      <c r="W35" s="125"/>
      <c r="X35" s="125"/>
      <c r="Y35" s="125"/>
      <c r="Z35" s="125"/>
    </row>
    <row r="36" ht="14.25" customHeight="1">
      <c r="A36" s="125"/>
      <c r="B36" s="108" t="s">
        <v>707</v>
      </c>
      <c r="C36" s="133"/>
      <c r="D36" s="133"/>
      <c r="E36" s="132"/>
      <c r="F36" s="125"/>
      <c r="G36" s="125"/>
      <c r="H36" s="125"/>
      <c r="I36" s="125"/>
      <c r="J36" s="125"/>
      <c r="K36" s="125"/>
      <c r="L36" s="125"/>
      <c r="M36" s="125"/>
      <c r="N36" s="125"/>
      <c r="O36" s="125"/>
      <c r="P36" s="125"/>
      <c r="Q36" s="125"/>
      <c r="R36" s="125"/>
      <c r="S36" s="125"/>
      <c r="T36" s="125"/>
      <c r="U36" s="125"/>
      <c r="V36" s="125"/>
      <c r="W36" s="125"/>
      <c r="X36" s="125"/>
      <c r="Y36" s="125"/>
      <c r="Z36" s="125"/>
    </row>
    <row r="37" ht="14.25" customHeight="1">
      <c r="A37" s="125"/>
      <c r="B37" s="108" t="s">
        <v>708</v>
      </c>
      <c r="C37" s="133"/>
      <c r="D37" s="132"/>
      <c r="E37" s="132"/>
      <c r="F37" s="125"/>
      <c r="G37" s="125"/>
      <c r="H37" s="125"/>
      <c r="I37" s="125"/>
      <c r="J37" s="125"/>
      <c r="K37" s="125"/>
      <c r="L37" s="125"/>
      <c r="M37" s="125"/>
      <c r="N37" s="125"/>
      <c r="O37" s="125"/>
      <c r="P37" s="125"/>
      <c r="Q37" s="125"/>
      <c r="R37" s="125"/>
      <c r="S37" s="125"/>
      <c r="T37" s="125"/>
      <c r="U37" s="125"/>
      <c r="V37" s="125"/>
      <c r="W37" s="125"/>
      <c r="X37" s="125"/>
      <c r="Y37" s="125"/>
      <c r="Z37" s="125"/>
    </row>
    <row r="38" ht="14.25" customHeight="1">
      <c r="A38" s="125"/>
      <c r="B38" s="108" t="s">
        <v>709</v>
      </c>
      <c r="C38" s="133"/>
      <c r="D38" s="133"/>
      <c r="E38" s="132"/>
      <c r="F38" s="125"/>
      <c r="G38" s="125"/>
      <c r="H38" s="125"/>
      <c r="I38" s="125"/>
      <c r="J38" s="125"/>
      <c r="K38" s="125"/>
      <c r="L38" s="125"/>
      <c r="M38" s="125"/>
      <c r="N38" s="125"/>
      <c r="O38" s="125"/>
      <c r="P38" s="125"/>
      <c r="Q38" s="125"/>
      <c r="R38" s="125"/>
      <c r="S38" s="125"/>
      <c r="T38" s="125"/>
      <c r="U38" s="125"/>
      <c r="V38" s="125"/>
      <c r="W38" s="125"/>
      <c r="X38" s="125"/>
      <c r="Y38" s="125"/>
      <c r="Z38" s="125"/>
    </row>
    <row r="39" ht="14.25" customHeight="1">
      <c r="A39" s="125"/>
      <c r="B39" s="108" t="s">
        <v>710</v>
      </c>
      <c r="C39" s="133"/>
      <c r="D39" s="132"/>
      <c r="E39" s="132"/>
      <c r="F39" s="125"/>
      <c r="G39" s="125"/>
      <c r="H39" s="125"/>
      <c r="I39" s="125"/>
      <c r="J39" s="125"/>
      <c r="K39" s="125"/>
      <c r="L39" s="125"/>
      <c r="M39" s="125"/>
      <c r="N39" s="125"/>
      <c r="O39" s="125"/>
      <c r="P39" s="125"/>
      <c r="Q39" s="125"/>
      <c r="R39" s="125"/>
      <c r="S39" s="125"/>
      <c r="T39" s="125"/>
      <c r="U39" s="125"/>
      <c r="V39" s="125"/>
      <c r="W39" s="125"/>
      <c r="X39" s="125"/>
      <c r="Y39" s="125"/>
      <c r="Z39" s="125"/>
    </row>
    <row r="40" ht="14.25" customHeight="1">
      <c r="A40" s="125"/>
      <c r="B40" s="108" t="s">
        <v>711</v>
      </c>
      <c r="C40" s="108"/>
      <c r="D40" s="133"/>
      <c r="E40" s="132"/>
      <c r="F40" s="125"/>
      <c r="G40" s="125"/>
      <c r="H40" s="125"/>
      <c r="I40" s="125"/>
      <c r="J40" s="125"/>
      <c r="K40" s="125"/>
      <c r="L40" s="125"/>
      <c r="M40" s="125"/>
      <c r="N40" s="125"/>
      <c r="O40" s="125"/>
      <c r="P40" s="125"/>
      <c r="Q40" s="125"/>
      <c r="R40" s="125"/>
      <c r="S40" s="125"/>
      <c r="T40" s="125"/>
      <c r="U40" s="125"/>
      <c r="V40" s="125"/>
      <c r="W40" s="125"/>
      <c r="X40" s="125"/>
      <c r="Y40" s="125"/>
      <c r="Z40" s="125"/>
    </row>
    <row r="41" ht="14.25" customHeight="1">
      <c r="A41" s="125"/>
      <c r="B41" s="108" t="s">
        <v>712</v>
      </c>
      <c r="C41" s="108"/>
      <c r="D41" s="133"/>
      <c r="E41" s="132"/>
      <c r="F41" s="125"/>
      <c r="G41" s="125"/>
      <c r="H41" s="125"/>
      <c r="I41" s="125"/>
      <c r="J41" s="125"/>
      <c r="K41" s="125"/>
      <c r="L41" s="125"/>
      <c r="M41" s="125"/>
      <c r="N41" s="125"/>
      <c r="O41" s="125"/>
      <c r="P41" s="125"/>
      <c r="Q41" s="125"/>
      <c r="R41" s="125"/>
      <c r="S41" s="125"/>
      <c r="T41" s="125"/>
      <c r="U41" s="125"/>
      <c r="V41" s="125"/>
      <c r="W41" s="125"/>
      <c r="X41" s="125"/>
      <c r="Y41" s="125"/>
      <c r="Z41" s="125"/>
    </row>
    <row r="42" ht="14.25" customHeight="1">
      <c r="A42" s="125"/>
      <c r="B42" s="108" t="s">
        <v>713</v>
      </c>
      <c r="C42" s="133"/>
      <c r="D42" s="133"/>
      <c r="E42" s="132"/>
      <c r="F42" s="125"/>
      <c r="G42" s="125"/>
      <c r="H42" s="125"/>
      <c r="I42" s="125"/>
      <c r="J42" s="125"/>
      <c r="K42" s="125"/>
      <c r="L42" s="125"/>
      <c r="M42" s="125"/>
      <c r="N42" s="125"/>
      <c r="O42" s="125"/>
      <c r="P42" s="125"/>
      <c r="Q42" s="125"/>
      <c r="R42" s="125"/>
      <c r="S42" s="125"/>
      <c r="T42" s="125"/>
      <c r="U42" s="125"/>
      <c r="V42" s="125"/>
      <c r="W42" s="125"/>
      <c r="X42" s="125"/>
      <c r="Y42" s="125"/>
      <c r="Z42" s="125"/>
    </row>
    <row r="43" ht="14.25" customHeight="1">
      <c r="A43" s="125"/>
      <c r="B43" s="108" t="s">
        <v>714</v>
      </c>
      <c r="C43" s="132"/>
      <c r="D43" s="133"/>
      <c r="E43" s="132"/>
      <c r="F43" s="125"/>
      <c r="G43" s="125"/>
      <c r="H43" s="125"/>
      <c r="I43" s="125"/>
      <c r="J43" s="125"/>
      <c r="K43" s="125"/>
      <c r="L43" s="125"/>
      <c r="M43" s="125"/>
      <c r="N43" s="125"/>
      <c r="O43" s="125"/>
      <c r="P43" s="125"/>
      <c r="Q43" s="125"/>
      <c r="R43" s="125"/>
      <c r="S43" s="125"/>
      <c r="T43" s="125"/>
      <c r="U43" s="125"/>
      <c r="V43" s="125"/>
      <c r="W43" s="125"/>
      <c r="X43" s="125"/>
      <c r="Y43" s="125"/>
      <c r="Z43" s="125"/>
    </row>
    <row r="44" ht="14.25" customHeight="1">
      <c r="A44" s="125"/>
      <c r="B44" s="108" t="s">
        <v>715</v>
      </c>
      <c r="C44" s="133"/>
      <c r="D44" s="133"/>
      <c r="E44" s="132"/>
      <c r="F44" s="125"/>
      <c r="G44" s="125"/>
      <c r="H44" s="125"/>
      <c r="I44" s="125"/>
      <c r="J44" s="125"/>
      <c r="K44" s="125"/>
      <c r="L44" s="125"/>
      <c r="M44" s="125"/>
      <c r="N44" s="125"/>
      <c r="O44" s="125"/>
      <c r="P44" s="125"/>
      <c r="Q44" s="125"/>
      <c r="R44" s="125"/>
      <c r="S44" s="125"/>
      <c r="T44" s="125"/>
      <c r="U44" s="125"/>
      <c r="V44" s="125"/>
      <c r="W44" s="125"/>
      <c r="X44" s="125"/>
      <c r="Y44" s="125"/>
      <c r="Z44" s="125"/>
    </row>
    <row r="45" ht="14.25" customHeight="1">
      <c r="A45" s="125"/>
      <c r="B45" s="108" t="s">
        <v>716</v>
      </c>
      <c r="C45" s="108"/>
      <c r="D45" s="133"/>
      <c r="E45" s="132"/>
      <c r="F45" s="125"/>
      <c r="G45" s="125"/>
      <c r="H45" s="125"/>
      <c r="I45" s="125"/>
      <c r="J45" s="125"/>
      <c r="K45" s="125"/>
      <c r="L45" s="125"/>
      <c r="M45" s="125"/>
      <c r="N45" s="125"/>
      <c r="O45" s="125"/>
      <c r="P45" s="125"/>
      <c r="Q45" s="125"/>
      <c r="R45" s="125"/>
      <c r="S45" s="125"/>
      <c r="T45" s="125"/>
      <c r="U45" s="125"/>
      <c r="V45" s="125"/>
      <c r="W45" s="125"/>
      <c r="X45" s="125"/>
      <c r="Y45" s="125"/>
      <c r="Z45" s="125"/>
    </row>
    <row r="46" ht="14.25" customHeight="1">
      <c r="A46" s="125"/>
      <c r="B46" s="108" t="s">
        <v>717</v>
      </c>
      <c r="C46" s="108"/>
      <c r="D46" s="133"/>
      <c r="E46" s="132"/>
      <c r="F46" s="125"/>
      <c r="G46" s="125"/>
      <c r="H46" s="125"/>
      <c r="I46" s="125"/>
      <c r="J46" s="125"/>
      <c r="K46" s="125"/>
      <c r="L46" s="125"/>
      <c r="M46" s="125"/>
      <c r="N46" s="125"/>
      <c r="O46" s="125"/>
      <c r="P46" s="125"/>
      <c r="Q46" s="125"/>
      <c r="R46" s="125"/>
      <c r="S46" s="125"/>
      <c r="T46" s="125"/>
      <c r="U46" s="125"/>
      <c r="V46" s="125"/>
      <c r="W46" s="125"/>
      <c r="X46" s="125"/>
      <c r="Y46" s="125"/>
      <c r="Z46" s="125"/>
    </row>
    <row r="47" ht="14.25" customHeight="1">
      <c r="A47" s="125"/>
      <c r="B47" s="108" t="s">
        <v>718</v>
      </c>
      <c r="C47" s="108"/>
      <c r="D47" s="133"/>
      <c r="E47" s="132"/>
      <c r="F47" s="125"/>
      <c r="G47" s="125"/>
      <c r="H47" s="125"/>
      <c r="I47" s="125"/>
      <c r="J47" s="125"/>
      <c r="K47" s="125"/>
      <c r="L47" s="125"/>
      <c r="M47" s="125"/>
      <c r="N47" s="125"/>
      <c r="O47" s="125"/>
      <c r="P47" s="125"/>
      <c r="Q47" s="125"/>
      <c r="R47" s="125"/>
      <c r="S47" s="125"/>
      <c r="T47" s="125"/>
      <c r="U47" s="125"/>
      <c r="V47" s="125"/>
      <c r="W47" s="125"/>
      <c r="X47" s="125"/>
      <c r="Y47" s="125"/>
      <c r="Z47" s="125"/>
    </row>
    <row r="48" ht="14.25" customHeight="1">
      <c r="A48" s="125"/>
      <c r="B48" s="108" t="s">
        <v>719</v>
      </c>
      <c r="C48" s="108"/>
      <c r="D48" s="133"/>
      <c r="E48" s="132"/>
      <c r="F48" s="125"/>
      <c r="G48" s="125"/>
      <c r="H48" s="125"/>
      <c r="I48" s="125"/>
      <c r="J48" s="125"/>
      <c r="K48" s="125"/>
      <c r="L48" s="125"/>
      <c r="M48" s="125"/>
      <c r="N48" s="125"/>
      <c r="O48" s="125"/>
      <c r="P48" s="125"/>
      <c r="Q48" s="125"/>
      <c r="R48" s="125"/>
      <c r="S48" s="125"/>
      <c r="T48" s="125"/>
      <c r="U48" s="125"/>
      <c r="V48" s="125"/>
      <c r="W48" s="125"/>
      <c r="X48" s="125"/>
      <c r="Y48" s="125"/>
      <c r="Z48" s="125"/>
    </row>
    <row r="49" ht="14.25" customHeight="1">
      <c r="A49" s="125"/>
      <c r="B49" s="108" t="s">
        <v>720</v>
      </c>
      <c r="C49" s="133"/>
      <c r="D49" s="132"/>
      <c r="E49" s="132"/>
      <c r="F49" s="125"/>
      <c r="G49" s="125"/>
      <c r="H49" s="125"/>
      <c r="I49" s="125"/>
      <c r="J49" s="125"/>
      <c r="K49" s="125"/>
      <c r="L49" s="125"/>
      <c r="M49" s="125"/>
      <c r="N49" s="125"/>
      <c r="O49" s="125"/>
      <c r="P49" s="125"/>
      <c r="Q49" s="125"/>
      <c r="R49" s="125"/>
      <c r="S49" s="125"/>
      <c r="T49" s="125"/>
      <c r="U49" s="125"/>
      <c r="V49" s="125"/>
      <c r="W49" s="125"/>
      <c r="X49" s="125"/>
      <c r="Y49" s="125"/>
      <c r="Z49" s="125"/>
    </row>
    <row r="50" ht="14.25" customHeight="1">
      <c r="A50" s="125"/>
      <c r="B50" s="108" t="s">
        <v>721</v>
      </c>
      <c r="C50" s="133"/>
      <c r="D50" s="132"/>
      <c r="E50" s="132"/>
      <c r="F50" s="125"/>
      <c r="G50" s="125"/>
      <c r="H50" s="125"/>
      <c r="I50" s="125"/>
      <c r="J50" s="125"/>
      <c r="K50" s="125"/>
      <c r="L50" s="125"/>
      <c r="M50" s="125"/>
      <c r="N50" s="125"/>
      <c r="O50" s="125"/>
      <c r="P50" s="125"/>
      <c r="Q50" s="125"/>
      <c r="R50" s="125"/>
      <c r="S50" s="125"/>
      <c r="T50" s="125"/>
      <c r="U50" s="125"/>
      <c r="V50" s="125"/>
      <c r="W50" s="125"/>
      <c r="X50" s="125"/>
      <c r="Y50" s="125"/>
      <c r="Z50" s="125"/>
    </row>
    <row r="51" ht="14.25" customHeight="1">
      <c r="A51" s="125"/>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ht="14.25" customHeight="1">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ht="14.25" customHeight="1">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ht="14.25" customHeight="1">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ht="14.25" customHeight="1">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ht="14.25" customHeight="1">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ht="14.25" customHeight="1">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ht="14.25" customHeight="1">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ht="14.25" customHeight="1">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ht="14.25" customHeight="1">
      <c r="A60" s="125"/>
      <c r="B60" s="126"/>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ht="14.25" customHeight="1">
      <c r="A61" s="125"/>
      <c r="B61" s="126"/>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ht="14.25" customHeight="1">
      <c r="A62" s="125"/>
      <c r="B62" s="126"/>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ht="14.25" customHeight="1">
      <c r="A63" s="125"/>
      <c r="B63" s="126"/>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ht="14.25" customHeight="1">
      <c r="A64" s="125"/>
      <c r="B64" s="126"/>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ht="14.25" customHeight="1">
      <c r="A65" s="125"/>
      <c r="B65" s="126"/>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ht="14.25" customHeight="1">
      <c r="A66" s="125"/>
      <c r="B66" s="126"/>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ht="14.25" customHeight="1">
      <c r="A67" s="125"/>
      <c r="B67" s="126"/>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ht="14.25" customHeight="1">
      <c r="A68" s="125"/>
      <c r="B68" s="126"/>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ht="14.25" customHeight="1">
      <c r="A69" s="125"/>
      <c r="B69" s="126"/>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ht="14.25" customHeight="1">
      <c r="A70" s="125"/>
      <c r="B70" s="126"/>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ht="14.25" customHeight="1">
      <c r="A71" s="125"/>
      <c r="B71" s="126"/>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ht="14.25" customHeight="1">
      <c r="A72" s="125"/>
      <c r="B72" s="126"/>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ht="14.25" customHeight="1">
      <c r="A73" s="125"/>
      <c r="B73" s="126"/>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ht="14.25" customHeight="1">
      <c r="A74" s="125"/>
      <c r="B74" s="126"/>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ht="14.25" customHeight="1">
      <c r="A75" s="125"/>
      <c r="B75" s="126"/>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ht="14.25" customHeight="1">
      <c r="A76" s="125"/>
      <c r="B76" s="126"/>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ht="14.25" customHeight="1">
      <c r="A77" s="125"/>
      <c r="B77" s="126"/>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ht="14.25" customHeight="1">
      <c r="A78" s="125"/>
      <c r="B78" s="126"/>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ht="14.25" customHeight="1">
      <c r="A79" s="125"/>
      <c r="B79" s="126"/>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ht="14.25" customHeight="1">
      <c r="A80" s="125"/>
      <c r="B80" s="126"/>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ht="14.25" customHeight="1">
      <c r="A81" s="125"/>
      <c r="B81" s="126"/>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ht="14.25" customHeight="1">
      <c r="A82" s="125"/>
      <c r="B82" s="126"/>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ht="14.25" customHeight="1">
      <c r="A83" s="125"/>
      <c r="B83" s="126"/>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ht="14.25" customHeight="1">
      <c r="A84" s="125"/>
      <c r="B84" s="126"/>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ht="14.25" customHeight="1">
      <c r="A85" s="125"/>
      <c r="B85" s="126"/>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ht="14.25" customHeight="1">
      <c r="A86" s="125"/>
      <c r="B86" s="126"/>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ht="14.25" customHeight="1">
      <c r="A87" s="125"/>
      <c r="B87" s="126"/>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ht="14.25" customHeight="1">
      <c r="A88" s="125"/>
      <c r="B88" s="126"/>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ht="14.25" customHeight="1">
      <c r="A89" s="125"/>
      <c r="B89" s="126"/>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ht="14.25" customHeight="1">
      <c r="A90" s="125"/>
      <c r="B90" s="126"/>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ht="14.25" customHeight="1">
      <c r="A91" s="125"/>
      <c r="B91" s="126"/>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ht="14.25" customHeight="1">
      <c r="A92" s="125"/>
      <c r="B92" s="126"/>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ht="14.25" customHeight="1">
      <c r="A93" s="125"/>
      <c r="B93" s="126"/>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ht="14.25" customHeight="1">
      <c r="A94" s="125"/>
      <c r="B94" s="126"/>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ht="14.25" customHeight="1">
      <c r="A95" s="125"/>
      <c r="B95" s="126"/>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ht="14.25" customHeight="1">
      <c r="A96" s="125"/>
      <c r="B96" s="126"/>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ht="14.25" customHeight="1">
      <c r="A97" s="125"/>
      <c r="B97" s="126"/>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ht="14.25" customHeight="1">
      <c r="A98" s="125"/>
      <c r="B98" s="126"/>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ht="14.25" customHeight="1">
      <c r="A99" s="125"/>
      <c r="B99" s="126"/>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ht="14.25" customHeight="1">
      <c r="A100" s="125"/>
      <c r="B100" s="126"/>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ht="14.25" customHeight="1">
      <c r="A101" s="125"/>
      <c r="B101" s="126"/>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ht="14.25" customHeight="1">
      <c r="A102" s="125"/>
      <c r="B102" s="126"/>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ht="14.25" customHeight="1">
      <c r="A103" s="125"/>
      <c r="B103" s="126"/>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ht="14.25" customHeight="1">
      <c r="A104" s="125"/>
      <c r="B104" s="126"/>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ht="14.25" customHeight="1">
      <c r="A105" s="125"/>
      <c r="B105" s="126"/>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ht="14.25" customHeight="1">
      <c r="A106" s="125"/>
      <c r="B106" s="126"/>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ht="14.25" customHeight="1">
      <c r="A107" s="125"/>
      <c r="B107" s="126"/>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ht="14.25" customHeight="1">
      <c r="A108" s="125"/>
      <c r="B108" s="126"/>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ht="14.25" customHeight="1">
      <c r="A109" s="125"/>
      <c r="B109" s="126"/>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ht="14.25" customHeight="1">
      <c r="A110" s="125"/>
      <c r="B110" s="126"/>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ht="14.25" customHeight="1">
      <c r="A111" s="125"/>
      <c r="B111" s="126"/>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ht="14.25" customHeight="1">
      <c r="A112" s="125"/>
      <c r="B112" s="126"/>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ht="14.25" customHeight="1">
      <c r="A113" s="125"/>
      <c r="B113" s="126"/>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ht="14.25" customHeight="1">
      <c r="A114" s="125"/>
      <c r="B114" s="126"/>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ht="14.25" customHeight="1">
      <c r="A115" s="125"/>
      <c r="B115" s="126"/>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ht="14.25" customHeight="1">
      <c r="A116" s="125"/>
      <c r="B116" s="126"/>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ht="14.25" customHeight="1">
      <c r="A117" s="125"/>
      <c r="B117" s="126"/>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ht="14.25" customHeight="1">
      <c r="A118" s="125"/>
      <c r="B118" s="126"/>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ht="14.25" customHeight="1">
      <c r="A119" s="125"/>
      <c r="B119" s="126"/>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ht="14.25" customHeight="1">
      <c r="A120" s="125"/>
      <c r="B120" s="126"/>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ht="14.25" customHeight="1">
      <c r="A121" s="125"/>
      <c r="B121" s="126"/>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ht="14.25" customHeight="1">
      <c r="A122" s="125"/>
      <c r="B122" s="126"/>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ht="14.25" customHeight="1">
      <c r="A123" s="125"/>
      <c r="B123" s="126"/>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ht="14.25" customHeight="1">
      <c r="A124" s="125"/>
      <c r="B124" s="126"/>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ht="14.25" customHeight="1">
      <c r="A125" s="125"/>
      <c r="B125" s="126"/>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ht="14.25" customHeight="1">
      <c r="A126" s="125"/>
      <c r="B126" s="126"/>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ht="14.25" customHeight="1">
      <c r="A127" s="125"/>
      <c r="B127" s="126"/>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ht="14.25" customHeight="1">
      <c r="A128" s="125"/>
      <c r="B128" s="126"/>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ht="14.25" customHeight="1">
      <c r="A129" s="125"/>
      <c r="B129" s="126"/>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ht="14.25" customHeight="1">
      <c r="A130" s="125"/>
      <c r="B130" s="126"/>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ht="14.25" customHeight="1">
      <c r="A131" s="125"/>
      <c r="B131" s="126"/>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ht="14.25" customHeight="1">
      <c r="A132" s="125"/>
      <c r="B132" s="126"/>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ht="14.25" customHeight="1">
      <c r="A133" s="125"/>
      <c r="B133" s="126"/>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ht="14.25" customHeight="1">
      <c r="A134" s="125"/>
      <c r="B134" s="126"/>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ht="14.25" customHeight="1">
      <c r="A135" s="125"/>
      <c r="B135" s="126"/>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ht="14.25" customHeight="1">
      <c r="A136" s="125"/>
      <c r="B136" s="126"/>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ht="14.25" customHeight="1">
      <c r="A137" s="125"/>
      <c r="B137" s="126"/>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ht="14.25" customHeight="1">
      <c r="A138" s="125"/>
      <c r="B138" s="126"/>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ht="14.25" customHeight="1">
      <c r="A139" s="125"/>
      <c r="B139" s="126"/>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ht="14.25" customHeight="1">
      <c r="A140" s="125"/>
      <c r="B140" s="126"/>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ht="14.25" customHeight="1">
      <c r="A141" s="125"/>
      <c r="B141" s="126"/>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ht="14.25" customHeight="1">
      <c r="A142" s="125"/>
      <c r="B142" s="126"/>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ht="14.25" customHeight="1">
      <c r="A143" s="125"/>
      <c r="B143" s="126"/>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ht="14.25" customHeight="1">
      <c r="A144" s="125"/>
      <c r="B144" s="126"/>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ht="14.25" customHeight="1">
      <c r="A145" s="125"/>
      <c r="B145" s="126"/>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ht="14.25" customHeight="1">
      <c r="A146" s="125"/>
      <c r="B146" s="126"/>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ht="14.25" customHeight="1">
      <c r="A147" s="125"/>
      <c r="B147" s="126"/>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ht="14.25" customHeight="1">
      <c r="A148" s="125"/>
      <c r="B148" s="126"/>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ht="14.25" customHeight="1">
      <c r="A149" s="125"/>
      <c r="B149" s="126"/>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ht="14.25" customHeight="1">
      <c r="A150" s="125"/>
      <c r="B150" s="126"/>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ht="14.25" customHeight="1">
      <c r="A151" s="125"/>
      <c r="B151" s="126"/>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ht="14.25" customHeight="1">
      <c r="A152" s="125"/>
      <c r="B152" s="126"/>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ht="14.25" customHeight="1">
      <c r="A153" s="125"/>
      <c r="B153" s="126"/>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ht="14.25" customHeight="1">
      <c r="A154" s="125"/>
      <c r="B154" s="126"/>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ht="14.25" customHeight="1">
      <c r="A155" s="125"/>
      <c r="B155" s="126"/>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ht="14.25" customHeight="1">
      <c r="A156" s="125"/>
      <c r="B156" s="126"/>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ht="14.25" customHeight="1">
      <c r="A157" s="125"/>
      <c r="B157" s="126"/>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ht="14.25" customHeight="1">
      <c r="A158" s="125"/>
      <c r="B158" s="126"/>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ht="14.25" customHeight="1">
      <c r="A159" s="125"/>
      <c r="B159" s="126"/>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ht="14.25" customHeight="1">
      <c r="A160" s="125"/>
      <c r="B160" s="126"/>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ht="14.25" customHeight="1">
      <c r="A161" s="125"/>
      <c r="B161" s="126"/>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ht="14.25" customHeight="1">
      <c r="A162" s="125"/>
      <c r="B162" s="126"/>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ht="14.25" customHeight="1">
      <c r="A163" s="125"/>
      <c r="B163" s="126"/>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ht="14.25" customHeight="1">
      <c r="A164" s="125"/>
      <c r="B164" s="126"/>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ht="14.25" customHeight="1">
      <c r="A165" s="125"/>
      <c r="B165" s="126"/>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ht="14.25" customHeight="1">
      <c r="A166" s="125"/>
      <c r="B166" s="126"/>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ht="14.25" customHeight="1">
      <c r="A167" s="125"/>
      <c r="B167" s="126"/>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ht="14.25" customHeight="1">
      <c r="A168" s="125"/>
      <c r="B168" s="126"/>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ht="14.25" customHeight="1">
      <c r="A169" s="125"/>
      <c r="B169" s="126"/>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ht="14.25" customHeight="1">
      <c r="A170" s="125"/>
      <c r="B170" s="126"/>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ht="14.25" customHeight="1">
      <c r="A171" s="125"/>
      <c r="B171" s="126"/>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ht="14.25" customHeight="1">
      <c r="A172" s="125"/>
      <c r="B172" s="126"/>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ht="14.25" customHeight="1">
      <c r="A173" s="125"/>
      <c r="B173" s="126"/>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ht="14.25" customHeight="1">
      <c r="A174" s="125"/>
      <c r="B174" s="126"/>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ht="14.25" customHeight="1">
      <c r="A175" s="125"/>
      <c r="B175" s="126"/>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ht="14.25" customHeight="1">
      <c r="A176" s="125"/>
      <c r="B176" s="126"/>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ht="14.25" customHeight="1">
      <c r="A177" s="125"/>
      <c r="B177" s="126"/>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ht="14.25" customHeight="1">
      <c r="A178" s="125"/>
      <c r="B178" s="126"/>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ht="14.25" customHeight="1">
      <c r="A179" s="125"/>
      <c r="B179" s="126"/>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ht="14.25" customHeight="1">
      <c r="A180" s="125"/>
      <c r="B180" s="126"/>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ht="14.25" customHeight="1">
      <c r="A181" s="125"/>
      <c r="B181" s="126"/>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ht="14.25" customHeight="1">
      <c r="A182" s="125"/>
      <c r="B182" s="126"/>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ht="14.25" customHeight="1">
      <c r="A183" s="125"/>
      <c r="B183" s="126"/>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ht="14.25" customHeight="1">
      <c r="A184" s="125"/>
      <c r="B184" s="126"/>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ht="14.25" customHeight="1">
      <c r="A185" s="125"/>
      <c r="B185" s="126"/>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ht="14.25" customHeight="1">
      <c r="A186" s="125"/>
      <c r="B186" s="126"/>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ht="14.25" customHeight="1">
      <c r="A187" s="125"/>
      <c r="B187" s="126"/>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ht="14.25" customHeight="1">
      <c r="A188" s="125"/>
      <c r="B188" s="126"/>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ht="14.25" customHeight="1">
      <c r="A189" s="125"/>
      <c r="B189" s="126"/>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ht="14.25" customHeight="1">
      <c r="A190" s="125"/>
      <c r="B190" s="126"/>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ht="14.25" customHeight="1">
      <c r="A191" s="125"/>
      <c r="B191" s="126"/>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ht="14.25" customHeight="1">
      <c r="A192" s="125"/>
      <c r="B192" s="126"/>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ht="14.25" customHeight="1">
      <c r="A193" s="125"/>
      <c r="B193" s="126"/>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ht="14.25" customHeight="1">
      <c r="A194" s="125"/>
      <c r="B194" s="126"/>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ht="14.25" customHeight="1">
      <c r="A195" s="125"/>
      <c r="B195" s="126"/>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ht="14.25" customHeight="1">
      <c r="A196" s="125"/>
      <c r="B196" s="126"/>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ht="14.25" customHeight="1">
      <c r="A197" s="125"/>
      <c r="B197" s="126"/>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ht="14.25" customHeight="1">
      <c r="A198" s="125"/>
      <c r="B198" s="126"/>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ht="14.25" customHeight="1">
      <c r="A199" s="125"/>
      <c r="B199" s="126"/>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ht="14.25" customHeight="1">
      <c r="A200" s="125"/>
      <c r="B200" s="126"/>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ht="14.25" customHeight="1">
      <c r="A201" s="125"/>
      <c r="B201" s="126"/>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ht="14.25" customHeight="1">
      <c r="A202" s="125"/>
      <c r="B202" s="126"/>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ht="14.25" customHeight="1">
      <c r="A203" s="125"/>
      <c r="B203" s="126"/>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ht="14.25" customHeight="1">
      <c r="A204" s="125"/>
      <c r="B204" s="126"/>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ht="14.25" customHeight="1">
      <c r="A205" s="125"/>
      <c r="B205" s="126"/>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ht="14.25" customHeight="1">
      <c r="A206" s="125"/>
      <c r="B206" s="126"/>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ht="14.25" customHeight="1">
      <c r="A207" s="125"/>
      <c r="B207" s="126"/>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ht="14.25" customHeight="1">
      <c r="A208" s="125"/>
      <c r="B208" s="126"/>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ht="14.25" customHeight="1">
      <c r="A209" s="125"/>
      <c r="B209" s="126"/>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ht="14.25" customHeight="1">
      <c r="A210" s="125"/>
      <c r="B210" s="126"/>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ht="14.25" customHeight="1">
      <c r="A211" s="125"/>
      <c r="B211" s="126"/>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ht="14.25" customHeight="1">
      <c r="A212" s="125"/>
      <c r="B212" s="126"/>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ht="14.25" customHeight="1">
      <c r="A213" s="125"/>
      <c r="B213" s="126"/>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ht="14.25" customHeight="1">
      <c r="A214" s="125"/>
      <c r="B214" s="126"/>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ht="14.25" customHeight="1">
      <c r="A215" s="125"/>
      <c r="B215" s="126"/>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ht="14.25" customHeight="1">
      <c r="A216" s="125"/>
      <c r="B216" s="126"/>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ht="14.25" customHeight="1">
      <c r="A217" s="125"/>
      <c r="B217" s="126"/>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ht="14.25" customHeight="1">
      <c r="A218" s="125"/>
      <c r="B218" s="126"/>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ht="14.25" customHeight="1">
      <c r="A219" s="125"/>
      <c r="B219" s="126"/>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ht="14.25" customHeight="1">
      <c r="A220" s="125"/>
      <c r="B220" s="126"/>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ht="14.25" customHeight="1">
      <c r="A221" s="125"/>
      <c r="B221" s="126"/>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ht="14.25" customHeight="1">
      <c r="A222" s="125"/>
      <c r="B222" s="126"/>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ht="14.25" customHeight="1">
      <c r="A223" s="125"/>
      <c r="B223" s="126"/>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ht="14.25" customHeight="1">
      <c r="A224" s="125"/>
      <c r="B224" s="126"/>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ht="14.25" customHeight="1">
      <c r="A225" s="125"/>
      <c r="B225" s="126"/>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ht="14.25" customHeight="1">
      <c r="A226" s="125"/>
      <c r="B226" s="126"/>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ht="14.25" customHeight="1">
      <c r="A227" s="125"/>
      <c r="B227" s="126"/>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ht="14.25" customHeight="1">
      <c r="A228" s="125"/>
      <c r="B228" s="126"/>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ht="14.25" customHeight="1">
      <c r="A229" s="125"/>
      <c r="B229" s="126"/>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ht="14.25" customHeight="1">
      <c r="A230" s="125"/>
      <c r="B230" s="126"/>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ht="14.25" customHeight="1">
      <c r="A231" s="125"/>
      <c r="B231" s="126"/>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ht="14.25" customHeight="1">
      <c r="A232" s="125"/>
      <c r="B232" s="126"/>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ht="14.25" customHeight="1">
      <c r="A233" s="125"/>
      <c r="B233" s="126"/>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ht="14.25" customHeight="1">
      <c r="A234" s="125"/>
      <c r="B234" s="126"/>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ht="14.25" customHeight="1">
      <c r="A235" s="125"/>
      <c r="B235" s="126"/>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ht="14.25" customHeight="1">
      <c r="A236" s="125"/>
      <c r="B236" s="126"/>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ht="14.25" customHeight="1">
      <c r="A237" s="125"/>
      <c r="B237" s="126"/>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ht="14.25" customHeight="1">
      <c r="A238" s="125"/>
      <c r="B238" s="126"/>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ht="14.25" customHeight="1">
      <c r="A239" s="125"/>
      <c r="B239" s="126"/>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ht="14.25" customHeight="1">
      <c r="A240" s="125"/>
      <c r="B240" s="126"/>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ht="14.25" customHeight="1">
      <c r="A241" s="125"/>
      <c r="B241" s="126"/>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ht="14.25" customHeight="1">
      <c r="A242" s="125"/>
      <c r="B242" s="126"/>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ht="14.25" customHeight="1">
      <c r="A243" s="125"/>
      <c r="B243" s="126"/>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ht="14.25" customHeight="1">
      <c r="A244" s="125"/>
      <c r="B244" s="126"/>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ht="14.25" customHeight="1">
      <c r="A245" s="125"/>
      <c r="B245" s="126"/>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ht="14.25" customHeight="1">
      <c r="A246" s="125"/>
      <c r="B246" s="126"/>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ht="14.25" customHeight="1">
      <c r="A247" s="125"/>
      <c r="B247" s="126"/>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ht="14.25" customHeight="1">
      <c r="A248" s="125"/>
      <c r="B248" s="126"/>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ht="14.25" customHeight="1">
      <c r="A249" s="125"/>
      <c r="B249" s="126"/>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ht="14.25" customHeight="1">
      <c r="A250" s="125"/>
      <c r="B250" s="126"/>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ht="14.25" customHeight="1">
      <c r="A251" s="125"/>
      <c r="B251" s="126"/>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ht="14.25" customHeight="1">
      <c r="A252" s="125"/>
      <c r="B252" s="126"/>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ht="14.25" customHeight="1">
      <c r="A253" s="125"/>
      <c r="B253" s="126"/>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ht="14.25" customHeight="1">
      <c r="A254" s="125"/>
      <c r="B254" s="126"/>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ht="14.25" customHeight="1">
      <c r="A255" s="125"/>
      <c r="B255" s="126"/>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ht="14.25" customHeight="1">
      <c r="A256" s="125"/>
      <c r="B256" s="126"/>
      <c r="C256" s="125"/>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ht="14.25" customHeight="1">
      <c r="A257" s="125"/>
      <c r="B257" s="126"/>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ht="14.25" customHeight="1">
      <c r="A258" s="125"/>
      <c r="B258" s="126"/>
      <c r="C258" s="125"/>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ht="14.25" customHeight="1">
      <c r="A259" s="125"/>
      <c r="B259" s="126"/>
      <c r="C259" s="125"/>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ht="14.25" customHeight="1">
      <c r="A260" s="125"/>
      <c r="B260" s="126"/>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ht="14.25" customHeight="1">
      <c r="A261" s="125"/>
      <c r="B261" s="126"/>
      <c r="C261" s="125"/>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ht="14.25" customHeight="1">
      <c r="A262" s="125"/>
      <c r="B262" s="126"/>
      <c r="C262" s="125"/>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ht="14.25" customHeight="1">
      <c r="A263" s="125"/>
      <c r="B263" s="126"/>
      <c r="C263" s="125"/>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ht="14.25" customHeight="1">
      <c r="A264" s="125"/>
      <c r="B264" s="126"/>
      <c r="C264" s="125"/>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ht="14.25" customHeight="1">
      <c r="A265" s="125"/>
      <c r="B265" s="126"/>
      <c r="C265" s="125"/>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ht="14.25" customHeight="1">
      <c r="A266" s="125"/>
      <c r="B266" s="126"/>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ht="14.25" customHeight="1">
      <c r="A267" s="125"/>
      <c r="B267" s="126"/>
      <c r="C267" s="125"/>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ht="14.25" customHeight="1">
      <c r="A268" s="125"/>
      <c r="B268" s="126"/>
      <c r="C268" s="125"/>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ht="14.25" customHeight="1">
      <c r="A269" s="125"/>
      <c r="B269" s="126"/>
      <c r="C269" s="125"/>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ht="14.25" customHeight="1">
      <c r="A270" s="125"/>
      <c r="B270" s="126"/>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ht="14.25" customHeight="1">
      <c r="A271" s="125"/>
      <c r="B271" s="126"/>
      <c r="C271" s="125"/>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ht="14.25" customHeight="1">
      <c r="A272" s="125"/>
      <c r="B272" s="126"/>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ht="14.25" customHeight="1">
      <c r="A273" s="125"/>
      <c r="B273" s="126"/>
      <c r="C273" s="125"/>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ht="14.25" customHeight="1">
      <c r="A274" s="125"/>
      <c r="B274" s="126"/>
      <c r="C274" s="125"/>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ht="14.25" customHeight="1">
      <c r="A275" s="125"/>
      <c r="B275" s="126"/>
      <c r="C275" s="125"/>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ht="14.25" customHeight="1">
      <c r="A276" s="125"/>
      <c r="B276" s="126"/>
      <c r="C276" s="125"/>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ht="14.25" customHeight="1">
      <c r="A277" s="125"/>
      <c r="B277" s="126"/>
      <c r="C277" s="125"/>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ht="14.25" customHeight="1">
      <c r="A278" s="125"/>
      <c r="B278" s="126"/>
      <c r="C278" s="125"/>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ht="14.25" customHeight="1">
      <c r="A279" s="125"/>
      <c r="B279" s="126"/>
      <c r="C279" s="125"/>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ht="14.25" customHeight="1">
      <c r="A280" s="125"/>
      <c r="B280" s="126"/>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ht="14.25" customHeight="1">
      <c r="A281" s="125"/>
      <c r="B281" s="126"/>
      <c r="C281" s="125"/>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ht="14.25" customHeight="1">
      <c r="A282" s="125"/>
      <c r="B282" s="126"/>
      <c r="C282" s="125"/>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ht="14.25" customHeight="1">
      <c r="A283" s="125"/>
      <c r="B283" s="126"/>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ht="14.25" customHeight="1">
      <c r="A284" s="125"/>
      <c r="B284" s="126"/>
      <c r="C284" s="125"/>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ht="14.25" customHeight="1">
      <c r="A285" s="125"/>
      <c r="B285" s="126"/>
      <c r="C285" s="125"/>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ht="14.25" customHeight="1">
      <c r="A286" s="125"/>
      <c r="B286" s="126"/>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ht="14.25" customHeight="1">
      <c r="A287" s="125"/>
      <c r="B287" s="126"/>
      <c r="C287" s="125"/>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ht="14.25" customHeight="1">
      <c r="A288" s="125"/>
      <c r="B288" s="126"/>
      <c r="C288" s="125"/>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ht="14.25" customHeight="1">
      <c r="A289" s="125"/>
      <c r="B289" s="126"/>
      <c r="C289" s="125"/>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ht="14.25" customHeight="1">
      <c r="A290" s="125"/>
      <c r="B290" s="126"/>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ht="14.25" customHeight="1">
      <c r="A291" s="125"/>
      <c r="B291" s="126"/>
      <c r="C291" s="125"/>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ht="14.25" customHeight="1">
      <c r="A292" s="125"/>
      <c r="B292" s="126"/>
      <c r="C292" s="125"/>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ht="14.25" customHeight="1">
      <c r="A293" s="125"/>
      <c r="B293" s="126"/>
      <c r="C293" s="125"/>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ht="14.25" customHeight="1">
      <c r="A294" s="125"/>
      <c r="B294" s="126"/>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ht="14.25" customHeight="1">
      <c r="A295" s="125"/>
      <c r="B295" s="126"/>
      <c r="C295" s="125"/>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ht="14.25" customHeight="1">
      <c r="A296" s="125"/>
      <c r="B296" s="126"/>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ht="14.25" customHeight="1">
      <c r="A297" s="125"/>
      <c r="B297" s="126"/>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ht="14.25" customHeight="1">
      <c r="A298" s="125"/>
      <c r="B298" s="126"/>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ht="14.25" customHeight="1">
      <c r="A299" s="125"/>
      <c r="B299" s="126"/>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ht="14.25" customHeight="1">
      <c r="A300" s="125"/>
      <c r="B300" s="126"/>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ht="14.25" customHeight="1">
      <c r="A301" s="125"/>
      <c r="B301" s="126"/>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ht="14.25" customHeight="1">
      <c r="A302" s="125"/>
      <c r="B302" s="126"/>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ht="14.25" customHeight="1">
      <c r="A303" s="125"/>
      <c r="B303" s="126"/>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ht="14.25" customHeight="1">
      <c r="A304" s="125"/>
      <c r="B304" s="126"/>
      <c r="C304" s="125"/>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ht="14.25" customHeight="1">
      <c r="A305" s="125"/>
      <c r="B305" s="126"/>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ht="14.25" customHeight="1">
      <c r="A306" s="125"/>
      <c r="B306" s="126"/>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ht="14.25" customHeight="1">
      <c r="A307" s="125"/>
      <c r="B307" s="126"/>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ht="14.25" customHeight="1">
      <c r="A308" s="125"/>
      <c r="B308" s="126"/>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ht="14.25" customHeight="1">
      <c r="A309" s="125"/>
      <c r="B309" s="126"/>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ht="14.25" customHeight="1">
      <c r="A310" s="125"/>
      <c r="B310" s="126"/>
      <c r="C310" s="125"/>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ht="14.25" customHeight="1">
      <c r="A311" s="125"/>
      <c r="B311" s="126"/>
      <c r="C311" s="125"/>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ht="14.25" customHeight="1">
      <c r="A312" s="125"/>
      <c r="B312" s="126"/>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ht="14.25" customHeight="1">
      <c r="A313" s="125"/>
      <c r="B313" s="126"/>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ht="14.25" customHeight="1">
      <c r="A314" s="125"/>
      <c r="B314" s="126"/>
      <c r="C314" s="125"/>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ht="14.25" customHeight="1">
      <c r="A315" s="125"/>
      <c r="B315" s="126"/>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ht="14.25" customHeight="1">
      <c r="A316" s="125"/>
      <c r="B316" s="126"/>
      <c r="C316" s="125"/>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ht="14.25" customHeight="1">
      <c r="A317" s="125"/>
      <c r="B317" s="126"/>
      <c r="C317" s="125"/>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ht="14.25" customHeight="1">
      <c r="A318" s="125"/>
      <c r="B318" s="126"/>
      <c r="C318" s="125"/>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ht="14.25" customHeight="1">
      <c r="A319" s="125"/>
      <c r="B319" s="126"/>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ht="14.25" customHeight="1">
      <c r="A320" s="125"/>
      <c r="B320" s="126"/>
      <c r="C320" s="125"/>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ht="14.25" customHeight="1">
      <c r="A321" s="125"/>
      <c r="B321" s="126"/>
      <c r="C321" s="125"/>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ht="14.25" customHeight="1">
      <c r="A322" s="125"/>
      <c r="B322" s="126"/>
      <c r="C322" s="125"/>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ht="14.25" customHeight="1">
      <c r="A323" s="125"/>
      <c r="B323" s="126"/>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ht="14.25" customHeight="1">
      <c r="A324" s="125"/>
      <c r="B324" s="126"/>
      <c r="C324" s="125"/>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ht="14.25" customHeight="1">
      <c r="A325" s="125"/>
      <c r="B325" s="126"/>
      <c r="C325" s="125"/>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ht="14.25" customHeight="1">
      <c r="A326" s="125"/>
      <c r="B326" s="126"/>
      <c r="C326" s="125"/>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ht="14.25" customHeight="1">
      <c r="A327" s="125"/>
      <c r="B327" s="126"/>
      <c r="C327" s="12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ht="14.25" customHeight="1">
      <c r="A328" s="125"/>
      <c r="B328" s="126"/>
      <c r="C328" s="12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ht="14.25" customHeight="1">
      <c r="A329" s="125"/>
      <c r="B329" s="126"/>
      <c r="C329" s="12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ht="14.25" customHeight="1">
      <c r="A330" s="125"/>
      <c r="B330" s="126"/>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ht="14.25" customHeight="1">
      <c r="A331" s="125"/>
      <c r="B331" s="126"/>
      <c r="C331" s="12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ht="14.25" customHeight="1">
      <c r="A332" s="125"/>
      <c r="B332" s="126"/>
      <c r="C332" s="12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ht="14.25" customHeight="1">
      <c r="A333" s="125"/>
      <c r="B333" s="126"/>
      <c r="C333" s="12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ht="14.25" customHeight="1">
      <c r="A334" s="125"/>
      <c r="B334" s="126"/>
      <c r="C334" s="12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ht="14.25" customHeight="1">
      <c r="A335" s="125"/>
      <c r="B335" s="126"/>
      <c r="C335" s="12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ht="14.25" customHeight="1">
      <c r="A336" s="125"/>
      <c r="B336" s="126"/>
      <c r="C336" s="125"/>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ht="14.25" customHeight="1">
      <c r="A337" s="125"/>
      <c r="B337" s="126"/>
      <c r="C337" s="125"/>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ht="14.25" customHeight="1">
      <c r="A338" s="125"/>
      <c r="B338" s="126"/>
      <c r="C338" s="125"/>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ht="14.25" customHeight="1">
      <c r="A339" s="125"/>
      <c r="B339" s="126"/>
      <c r="C339" s="125"/>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ht="14.25" customHeight="1">
      <c r="A340" s="125"/>
      <c r="B340" s="126"/>
      <c r="C340" s="125"/>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ht="14.25" customHeight="1">
      <c r="A341" s="125"/>
      <c r="B341" s="126"/>
      <c r="C341" s="125"/>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ht="14.25" customHeight="1">
      <c r="A342" s="125"/>
      <c r="B342" s="126"/>
      <c r="C342" s="125"/>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ht="14.25" customHeight="1">
      <c r="A343" s="125"/>
      <c r="B343" s="126"/>
      <c r="C343" s="125"/>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ht="14.25" customHeight="1">
      <c r="A344" s="125"/>
      <c r="B344" s="126"/>
      <c r="C344" s="125"/>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ht="14.25" customHeight="1">
      <c r="A345" s="125"/>
      <c r="B345" s="126"/>
      <c r="C345" s="125"/>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ht="14.25" customHeight="1">
      <c r="A346" s="125"/>
      <c r="B346" s="126"/>
      <c r="C346" s="125"/>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ht="14.25" customHeight="1">
      <c r="A347" s="125"/>
      <c r="B347" s="126"/>
      <c r="C347" s="125"/>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ht="14.25" customHeight="1">
      <c r="A348" s="125"/>
      <c r="B348" s="126"/>
      <c r="C348" s="125"/>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ht="14.25" customHeight="1">
      <c r="A349" s="125"/>
      <c r="B349" s="126"/>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ht="14.25" customHeight="1">
      <c r="A350" s="125"/>
      <c r="B350" s="126"/>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ht="14.25" customHeight="1">
      <c r="A351" s="125"/>
      <c r="B351" s="126"/>
      <c r="C351" s="125"/>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ht="14.25" customHeight="1">
      <c r="A352" s="125"/>
      <c r="B352" s="126"/>
      <c r="C352" s="125"/>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ht="14.25" customHeight="1">
      <c r="A353" s="125"/>
      <c r="B353" s="126"/>
      <c r="C353" s="125"/>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ht="14.25" customHeight="1">
      <c r="A354" s="125"/>
      <c r="B354" s="126"/>
      <c r="C354" s="125"/>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ht="14.25" customHeight="1">
      <c r="A355" s="125"/>
      <c r="B355" s="126"/>
      <c r="C355" s="125"/>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ht="14.25" customHeight="1">
      <c r="A356" s="125"/>
      <c r="B356" s="126"/>
      <c r="C356" s="125"/>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ht="14.25" customHeight="1">
      <c r="A357" s="125"/>
      <c r="B357" s="126"/>
      <c r="C357" s="125"/>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ht="14.25" customHeight="1">
      <c r="A358" s="125"/>
      <c r="B358" s="126"/>
      <c r="C358" s="125"/>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ht="14.25" customHeight="1">
      <c r="A359" s="125"/>
      <c r="B359" s="126"/>
      <c r="C359" s="125"/>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ht="14.25" customHeight="1">
      <c r="A360" s="125"/>
      <c r="B360" s="126"/>
      <c r="C360" s="125"/>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ht="14.25" customHeight="1">
      <c r="A361" s="125"/>
      <c r="B361" s="126"/>
      <c r="C361" s="125"/>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ht="14.25" customHeight="1">
      <c r="A362" s="125"/>
      <c r="B362" s="126"/>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ht="14.25" customHeight="1">
      <c r="A363" s="125"/>
      <c r="B363" s="126"/>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ht="14.25" customHeight="1">
      <c r="A364" s="125"/>
      <c r="B364" s="126"/>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ht="14.25" customHeight="1">
      <c r="A365" s="125"/>
      <c r="B365" s="126"/>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ht="14.25" customHeight="1">
      <c r="A366" s="125"/>
      <c r="B366" s="126"/>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ht="14.25" customHeight="1">
      <c r="A367" s="125"/>
      <c r="B367" s="126"/>
      <c r="C367" s="125"/>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ht="14.25" customHeight="1">
      <c r="A368" s="125"/>
      <c r="B368" s="126"/>
      <c r="C368" s="125"/>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ht="14.25" customHeight="1">
      <c r="A369" s="125"/>
      <c r="B369" s="126"/>
      <c r="C369" s="125"/>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ht="14.25" customHeight="1">
      <c r="A370" s="125"/>
      <c r="B370" s="126"/>
      <c r="C370" s="125"/>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ht="14.25" customHeight="1">
      <c r="A371" s="125"/>
      <c r="B371" s="126"/>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ht="14.25" customHeight="1">
      <c r="A372" s="125"/>
      <c r="B372" s="126"/>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ht="14.25" customHeight="1">
      <c r="A373" s="125"/>
      <c r="B373" s="126"/>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ht="14.25" customHeight="1">
      <c r="A374" s="125"/>
      <c r="B374" s="126"/>
      <c r="C374" s="125"/>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ht="14.25" customHeight="1">
      <c r="A375" s="125"/>
      <c r="B375" s="126"/>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ht="14.25" customHeight="1">
      <c r="A376" s="125"/>
      <c r="B376" s="126"/>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ht="14.25" customHeight="1">
      <c r="A377" s="125"/>
      <c r="B377" s="126"/>
      <c r="C377" s="125"/>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ht="14.25" customHeight="1">
      <c r="A378" s="125"/>
      <c r="B378" s="126"/>
      <c r="C378" s="125"/>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ht="14.25" customHeight="1">
      <c r="A379" s="125"/>
      <c r="B379" s="126"/>
      <c r="C379" s="125"/>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ht="14.25" customHeight="1">
      <c r="A380" s="125"/>
      <c r="B380" s="126"/>
      <c r="C380" s="125"/>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ht="14.25" customHeight="1">
      <c r="A381" s="125"/>
      <c r="B381" s="126"/>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ht="14.25" customHeight="1">
      <c r="A382" s="125"/>
      <c r="B382" s="126"/>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ht="14.25" customHeight="1">
      <c r="A383" s="125"/>
      <c r="B383" s="126"/>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ht="14.25" customHeight="1">
      <c r="A384" s="125"/>
      <c r="B384" s="126"/>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ht="14.25" customHeight="1">
      <c r="A385" s="125"/>
      <c r="B385" s="126"/>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ht="14.25" customHeight="1">
      <c r="A386" s="125"/>
      <c r="B386" s="126"/>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ht="14.25" customHeight="1">
      <c r="A387" s="125"/>
      <c r="B387" s="126"/>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ht="14.25" customHeight="1">
      <c r="A388" s="125"/>
      <c r="B388" s="126"/>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ht="14.25" customHeight="1">
      <c r="A389" s="125"/>
      <c r="B389" s="126"/>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ht="14.25" customHeight="1">
      <c r="A390" s="125"/>
      <c r="B390" s="126"/>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ht="14.25" customHeight="1">
      <c r="A391" s="125"/>
      <c r="B391" s="126"/>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ht="14.25" customHeight="1">
      <c r="A392" s="125"/>
      <c r="B392" s="126"/>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ht="14.25" customHeight="1">
      <c r="A393" s="125"/>
      <c r="B393" s="126"/>
      <c r="C393" s="125"/>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ht="14.25" customHeight="1">
      <c r="A394" s="125"/>
      <c r="B394" s="126"/>
      <c r="C394" s="125"/>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ht="14.25" customHeight="1">
      <c r="A395" s="125"/>
      <c r="B395" s="126"/>
      <c r="C395" s="125"/>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ht="14.25" customHeight="1">
      <c r="A396" s="125"/>
      <c r="B396" s="126"/>
      <c r="C396" s="125"/>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ht="14.25" customHeight="1">
      <c r="A397" s="125"/>
      <c r="B397" s="126"/>
      <c r="C397" s="125"/>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ht="14.25" customHeight="1">
      <c r="A398" s="125"/>
      <c r="B398" s="126"/>
      <c r="C398" s="125"/>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ht="14.25" customHeight="1">
      <c r="A399" s="125"/>
      <c r="B399" s="126"/>
      <c r="C399" s="125"/>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ht="14.25" customHeight="1">
      <c r="A400" s="125"/>
      <c r="B400" s="126"/>
      <c r="C400" s="125"/>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ht="14.25" customHeight="1">
      <c r="A401" s="125"/>
      <c r="B401" s="126"/>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ht="14.25" customHeight="1">
      <c r="A402" s="125"/>
      <c r="B402" s="126"/>
      <c r="C402" s="125"/>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ht="14.25" customHeight="1">
      <c r="A403" s="125"/>
      <c r="B403" s="126"/>
      <c r="C403" s="125"/>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ht="14.25" customHeight="1">
      <c r="A404" s="125"/>
      <c r="B404" s="126"/>
      <c r="C404" s="125"/>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ht="14.25" customHeight="1">
      <c r="A405" s="125"/>
      <c r="B405" s="126"/>
      <c r="C405" s="125"/>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ht="14.25" customHeight="1">
      <c r="A406" s="125"/>
      <c r="B406" s="126"/>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ht="14.25" customHeight="1">
      <c r="A407" s="125"/>
      <c r="B407" s="126"/>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ht="14.25" customHeight="1">
      <c r="A408" s="125"/>
      <c r="B408" s="126"/>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ht="14.25" customHeight="1">
      <c r="A409" s="125"/>
      <c r="B409" s="126"/>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ht="14.25" customHeight="1">
      <c r="A410" s="125"/>
      <c r="B410" s="126"/>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ht="14.25" customHeight="1">
      <c r="A411" s="125"/>
      <c r="B411" s="126"/>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ht="14.25" customHeight="1">
      <c r="A412" s="125"/>
      <c r="B412" s="126"/>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ht="14.25" customHeight="1">
      <c r="A413" s="125"/>
      <c r="B413" s="126"/>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ht="14.25" customHeight="1">
      <c r="A414" s="125"/>
      <c r="B414" s="126"/>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ht="14.25" customHeight="1">
      <c r="A415" s="125"/>
      <c r="B415" s="126"/>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ht="14.25" customHeight="1">
      <c r="A416" s="125"/>
      <c r="B416" s="126"/>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ht="14.25" customHeight="1">
      <c r="A417" s="125"/>
      <c r="B417" s="126"/>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ht="14.25" customHeight="1">
      <c r="A418" s="125"/>
      <c r="B418" s="126"/>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ht="14.25" customHeight="1">
      <c r="A419" s="125"/>
      <c r="B419" s="126"/>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ht="14.25" customHeight="1">
      <c r="A420" s="125"/>
      <c r="B420" s="126"/>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ht="14.25" customHeight="1">
      <c r="A421" s="125"/>
      <c r="B421" s="126"/>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ht="14.25" customHeight="1">
      <c r="A422" s="125"/>
      <c r="B422" s="126"/>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ht="14.25" customHeight="1">
      <c r="A423" s="125"/>
      <c r="B423" s="126"/>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ht="14.25" customHeight="1">
      <c r="A424" s="125"/>
      <c r="B424" s="126"/>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ht="14.25" customHeight="1">
      <c r="A425" s="125"/>
      <c r="B425" s="126"/>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ht="14.25" customHeight="1">
      <c r="A426" s="125"/>
      <c r="B426" s="126"/>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ht="14.25" customHeight="1">
      <c r="A427" s="125"/>
      <c r="B427" s="126"/>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ht="14.25" customHeight="1">
      <c r="A428" s="125"/>
      <c r="B428" s="126"/>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ht="14.25" customHeight="1">
      <c r="A429" s="125"/>
      <c r="B429" s="126"/>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ht="14.25" customHeight="1">
      <c r="A430" s="125"/>
      <c r="B430" s="126"/>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ht="14.25" customHeight="1">
      <c r="A431" s="125"/>
      <c r="B431" s="126"/>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ht="14.25" customHeight="1">
      <c r="A432" s="125"/>
      <c r="B432" s="126"/>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ht="14.25" customHeight="1">
      <c r="A433" s="125"/>
      <c r="B433" s="126"/>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ht="14.25" customHeight="1">
      <c r="A434" s="125"/>
      <c r="B434" s="126"/>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ht="14.25" customHeight="1">
      <c r="A435" s="125"/>
      <c r="B435" s="126"/>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ht="14.25" customHeight="1">
      <c r="A436" s="125"/>
      <c r="B436" s="126"/>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ht="14.25" customHeight="1">
      <c r="A437" s="125"/>
      <c r="B437" s="126"/>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ht="14.25" customHeight="1">
      <c r="A438" s="125"/>
      <c r="B438" s="126"/>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ht="14.25" customHeight="1">
      <c r="A439" s="125"/>
      <c r="B439" s="126"/>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ht="14.25" customHeight="1">
      <c r="A440" s="125"/>
      <c r="B440" s="126"/>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ht="14.25" customHeight="1">
      <c r="A441" s="125"/>
      <c r="B441" s="126"/>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ht="14.25" customHeight="1">
      <c r="A442" s="125"/>
      <c r="B442" s="126"/>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ht="14.25" customHeight="1">
      <c r="A443" s="125"/>
      <c r="B443" s="126"/>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ht="14.25" customHeight="1">
      <c r="A444" s="125"/>
      <c r="B444" s="126"/>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ht="14.25" customHeight="1">
      <c r="A445" s="125"/>
      <c r="B445" s="126"/>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ht="14.25" customHeight="1">
      <c r="A446" s="125"/>
      <c r="B446" s="126"/>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ht="14.25" customHeight="1">
      <c r="A447" s="125"/>
      <c r="B447" s="126"/>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ht="14.25" customHeight="1">
      <c r="A448" s="125"/>
      <c r="B448" s="126"/>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ht="14.25" customHeight="1">
      <c r="A449" s="125"/>
      <c r="B449" s="126"/>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ht="14.25" customHeight="1">
      <c r="A450" s="125"/>
      <c r="B450" s="126"/>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ht="14.25" customHeight="1">
      <c r="A451" s="125"/>
      <c r="B451" s="126"/>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ht="14.25" customHeight="1">
      <c r="A452" s="125"/>
      <c r="B452" s="126"/>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ht="14.25" customHeight="1">
      <c r="A453" s="125"/>
      <c r="B453" s="126"/>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ht="14.25" customHeight="1">
      <c r="A454" s="125"/>
      <c r="B454" s="126"/>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ht="14.25" customHeight="1">
      <c r="A455" s="125"/>
      <c r="B455" s="126"/>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ht="14.25" customHeight="1">
      <c r="A456" s="125"/>
      <c r="B456" s="126"/>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ht="14.25" customHeight="1">
      <c r="A457" s="125"/>
      <c r="B457" s="126"/>
      <c r="C457" s="125"/>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ht="14.25" customHeight="1">
      <c r="A458" s="125"/>
      <c r="B458" s="126"/>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ht="14.25" customHeight="1">
      <c r="A459" s="125"/>
      <c r="B459" s="126"/>
      <c r="C459" s="125"/>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ht="14.25" customHeight="1">
      <c r="A460" s="125"/>
      <c r="B460" s="126"/>
      <c r="C460" s="125"/>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ht="14.25" customHeight="1">
      <c r="A461" s="125"/>
      <c r="B461" s="126"/>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ht="14.25" customHeight="1">
      <c r="A462" s="125"/>
      <c r="B462" s="126"/>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ht="14.25" customHeight="1">
      <c r="A463" s="125"/>
      <c r="B463" s="126"/>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ht="14.25" customHeight="1">
      <c r="A464" s="125"/>
      <c r="B464" s="126"/>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ht="14.25" customHeight="1">
      <c r="A465" s="125"/>
      <c r="B465" s="126"/>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ht="14.25" customHeight="1">
      <c r="A466" s="125"/>
      <c r="B466" s="126"/>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ht="14.25" customHeight="1">
      <c r="A467" s="125"/>
      <c r="B467" s="126"/>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ht="14.25" customHeight="1">
      <c r="A468" s="125"/>
      <c r="B468" s="126"/>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ht="14.25" customHeight="1">
      <c r="A469" s="125"/>
      <c r="B469" s="126"/>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ht="14.25" customHeight="1">
      <c r="A470" s="125"/>
      <c r="B470" s="126"/>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ht="14.25" customHeight="1">
      <c r="A471" s="125"/>
      <c r="B471" s="126"/>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ht="14.25" customHeight="1">
      <c r="A472" s="125"/>
      <c r="B472" s="126"/>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ht="14.25" customHeight="1">
      <c r="A473" s="125"/>
      <c r="B473" s="126"/>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ht="14.25" customHeight="1">
      <c r="A474" s="125"/>
      <c r="B474" s="126"/>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ht="14.25" customHeight="1">
      <c r="A475" s="125"/>
      <c r="B475" s="126"/>
      <c r="C475" s="125"/>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ht="14.25" customHeight="1">
      <c r="A476" s="125"/>
      <c r="B476" s="126"/>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ht="14.25" customHeight="1">
      <c r="A477" s="125"/>
      <c r="B477" s="126"/>
      <c r="C477" s="125"/>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ht="14.25" customHeight="1">
      <c r="A478" s="125"/>
      <c r="B478" s="126"/>
      <c r="C478" s="125"/>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ht="14.25" customHeight="1">
      <c r="A479" s="125"/>
      <c r="B479" s="126"/>
      <c r="C479" s="125"/>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ht="14.25" customHeight="1">
      <c r="A480" s="125"/>
      <c r="B480" s="126"/>
      <c r="C480" s="125"/>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ht="14.25" customHeight="1">
      <c r="A481" s="125"/>
      <c r="B481" s="126"/>
      <c r="C481" s="125"/>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ht="14.25" customHeight="1">
      <c r="A482" s="125"/>
      <c r="B482" s="126"/>
      <c r="C482" s="125"/>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ht="14.25" customHeight="1">
      <c r="A483" s="125"/>
      <c r="B483" s="126"/>
      <c r="C483" s="125"/>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ht="14.25" customHeight="1">
      <c r="A484" s="125"/>
      <c r="B484" s="126"/>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ht="14.25" customHeight="1">
      <c r="A485" s="125"/>
      <c r="B485" s="126"/>
      <c r="C485" s="125"/>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ht="14.25" customHeight="1">
      <c r="A486" s="125"/>
      <c r="B486" s="126"/>
      <c r="C486" s="125"/>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ht="14.25" customHeight="1">
      <c r="A487" s="125"/>
      <c r="B487" s="126"/>
      <c r="C487" s="125"/>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ht="14.25" customHeight="1">
      <c r="A488" s="125"/>
      <c r="B488" s="126"/>
      <c r="C488" s="125"/>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ht="14.25" customHeight="1">
      <c r="A489" s="125"/>
      <c r="B489" s="126"/>
      <c r="C489" s="125"/>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ht="14.25" customHeight="1">
      <c r="A490" s="125"/>
      <c r="B490" s="126"/>
      <c r="C490" s="125"/>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ht="14.25" customHeight="1">
      <c r="A491" s="125"/>
      <c r="B491" s="126"/>
      <c r="C491" s="125"/>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ht="14.25" customHeight="1">
      <c r="A492" s="125"/>
      <c r="B492" s="126"/>
      <c r="C492" s="125"/>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ht="14.25" customHeight="1">
      <c r="A493" s="125"/>
      <c r="B493" s="126"/>
      <c r="C493" s="125"/>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ht="14.25" customHeight="1">
      <c r="A494" s="125"/>
      <c r="B494" s="126"/>
      <c r="C494" s="125"/>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ht="14.25" customHeight="1">
      <c r="A495" s="125"/>
      <c r="B495" s="126"/>
      <c r="C495" s="125"/>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ht="14.25" customHeight="1">
      <c r="A496" s="125"/>
      <c r="B496" s="126"/>
      <c r="C496" s="125"/>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ht="14.25" customHeight="1">
      <c r="A497" s="125"/>
      <c r="B497" s="126"/>
      <c r="C497" s="125"/>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ht="14.25" customHeight="1">
      <c r="A498" s="125"/>
      <c r="B498" s="126"/>
      <c r="C498" s="125"/>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ht="14.25" customHeight="1">
      <c r="A499" s="125"/>
      <c r="B499" s="126"/>
      <c r="C499" s="125"/>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ht="14.25" customHeight="1">
      <c r="A500" s="125"/>
      <c r="B500" s="126"/>
      <c r="C500" s="125"/>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ht="14.25" customHeight="1">
      <c r="A501" s="125"/>
      <c r="B501" s="126"/>
      <c r="C501" s="125"/>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ht="14.25" customHeight="1">
      <c r="A502" s="125"/>
      <c r="B502" s="126"/>
      <c r="C502" s="125"/>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ht="14.25" customHeight="1">
      <c r="A503" s="125"/>
      <c r="B503" s="126"/>
      <c r="C503" s="125"/>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ht="14.25" customHeight="1">
      <c r="A504" s="125"/>
      <c r="B504" s="126"/>
      <c r="C504" s="125"/>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ht="14.25" customHeight="1">
      <c r="A505" s="125"/>
      <c r="B505" s="126"/>
      <c r="C505" s="125"/>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ht="14.25" customHeight="1">
      <c r="A506" s="125"/>
      <c r="B506" s="126"/>
      <c r="C506" s="125"/>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ht="14.25" customHeight="1">
      <c r="A507" s="125"/>
      <c r="B507" s="126"/>
      <c r="C507" s="125"/>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ht="14.25" customHeight="1">
      <c r="A508" s="125"/>
      <c r="B508" s="126"/>
      <c r="C508" s="125"/>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ht="14.25" customHeight="1">
      <c r="A509" s="125"/>
      <c r="B509" s="126"/>
      <c r="C509" s="125"/>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ht="14.25" customHeight="1">
      <c r="A510" s="125"/>
      <c r="B510" s="126"/>
      <c r="C510" s="125"/>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ht="14.25" customHeight="1">
      <c r="A511" s="125"/>
      <c r="B511" s="126"/>
      <c r="C511" s="125"/>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ht="14.25" customHeight="1">
      <c r="A512" s="125"/>
      <c r="B512" s="126"/>
      <c r="C512" s="125"/>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ht="14.25" customHeight="1">
      <c r="A513" s="125"/>
      <c r="B513" s="126"/>
      <c r="C513" s="125"/>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ht="14.25" customHeight="1">
      <c r="A514" s="125"/>
      <c r="B514" s="126"/>
      <c r="C514" s="125"/>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ht="14.25" customHeight="1">
      <c r="A515" s="125"/>
      <c r="B515" s="126"/>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ht="14.25" customHeight="1">
      <c r="A516" s="125"/>
      <c r="B516" s="126"/>
      <c r="C516" s="125"/>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ht="14.25" customHeight="1">
      <c r="A517" s="125"/>
      <c r="B517" s="126"/>
      <c r="C517" s="125"/>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ht="14.25" customHeight="1">
      <c r="A518" s="125"/>
      <c r="B518" s="126"/>
      <c r="C518" s="125"/>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ht="14.25" customHeight="1">
      <c r="A519" s="125"/>
      <c r="B519" s="126"/>
      <c r="C519" s="125"/>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ht="14.25" customHeight="1">
      <c r="A520" s="125"/>
      <c r="B520" s="126"/>
      <c r="C520" s="125"/>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ht="14.25" customHeight="1">
      <c r="A521" s="125"/>
      <c r="B521" s="126"/>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ht="14.25" customHeight="1">
      <c r="A522" s="125"/>
      <c r="B522" s="126"/>
      <c r="C522" s="125"/>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ht="14.25" customHeight="1">
      <c r="A523" s="125"/>
      <c r="B523" s="126"/>
      <c r="C523" s="125"/>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ht="14.25" customHeight="1">
      <c r="A524" s="125"/>
      <c r="B524" s="126"/>
      <c r="C524" s="125"/>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ht="14.25" customHeight="1">
      <c r="A525" s="125"/>
      <c r="B525" s="126"/>
      <c r="C525" s="125"/>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ht="14.25" customHeight="1">
      <c r="A526" s="125"/>
      <c r="B526" s="126"/>
      <c r="C526" s="125"/>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ht="14.25" customHeight="1">
      <c r="A527" s="125"/>
      <c r="B527" s="126"/>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ht="14.25" customHeight="1">
      <c r="A528" s="125"/>
      <c r="B528" s="126"/>
      <c r="C528" s="125"/>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ht="14.25" customHeight="1">
      <c r="A529" s="125"/>
      <c r="B529" s="126"/>
      <c r="C529" s="125"/>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ht="14.25" customHeight="1">
      <c r="A530" s="125"/>
      <c r="B530" s="126"/>
      <c r="C530" s="125"/>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ht="14.25" customHeight="1">
      <c r="A531" s="125"/>
      <c r="B531" s="126"/>
      <c r="C531" s="125"/>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ht="14.25" customHeight="1">
      <c r="A532" s="125"/>
      <c r="B532" s="126"/>
      <c r="C532" s="125"/>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ht="14.25" customHeight="1">
      <c r="A533" s="125"/>
      <c r="B533" s="126"/>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ht="14.25" customHeight="1">
      <c r="A534" s="125"/>
      <c r="B534" s="126"/>
      <c r="C534" s="125"/>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ht="14.25" customHeight="1">
      <c r="A535" s="125"/>
      <c r="B535" s="126"/>
      <c r="C535" s="125"/>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ht="14.25" customHeight="1">
      <c r="A536" s="125"/>
      <c r="B536" s="126"/>
      <c r="C536" s="125"/>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ht="14.25" customHeight="1">
      <c r="A537" s="125"/>
      <c r="B537" s="126"/>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ht="14.25" customHeight="1">
      <c r="A538" s="125"/>
      <c r="B538" s="126"/>
      <c r="C538" s="125"/>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ht="14.25" customHeight="1">
      <c r="A539" s="125"/>
      <c r="B539" s="126"/>
      <c r="C539" s="125"/>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ht="14.25" customHeight="1">
      <c r="A540" s="125"/>
      <c r="B540" s="126"/>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ht="14.25" customHeight="1">
      <c r="A541" s="125"/>
      <c r="B541" s="126"/>
      <c r="C541" s="125"/>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ht="14.25" customHeight="1">
      <c r="A542" s="125"/>
      <c r="B542" s="126"/>
      <c r="C542" s="125"/>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ht="14.25" customHeight="1">
      <c r="A543" s="125"/>
      <c r="B543" s="126"/>
      <c r="C543" s="125"/>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ht="14.25" customHeight="1">
      <c r="A544" s="125"/>
      <c r="B544" s="126"/>
      <c r="C544" s="125"/>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ht="14.25" customHeight="1">
      <c r="A545" s="125"/>
      <c r="B545" s="126"/>
      <c r="C545" s="125"/>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ht="14.25" customHeight="1">
      <c r="A546" s="125"/>
      <c r="B546" s="126"/>
      <c r="C546" s="125"/>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ht="14.25" customHeight="1">
      <c r="A547" s="125"/>
      <c r="B547" s="126"/>
      <c r="C547" s="125"/>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ht="14.25" customHeight="1">
      <c r="A548" s="125"/>
      <c r="B548" s="126"/>
      <c r="C548" s="125"/>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ht="14.25" customHeight="1">
      <c r="A549" s="125"/>
      <c r="B549" s="126"/>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ht="14.25" customHeight="1">
      <c r="A550" s="125"/>
      <c r="B550" s="126"/>
      <c r="C550" s="125"/>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ht="14.25" customHeight="1">
      <c r="A551" s="125"/>
      <c r="B551" s="126"/>
      <c r="C551" s="125"/>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ht="14.25" customHeight="1">
      <c r="A552" s="125"/>
      <c r="B552" s="126"/>
      <c r="C552" s="125"/>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ht="14.25" customHeight="1">
      <c r="A553" s="125"/>
      <c r="B553" s="126"/>
      <c r="C553" s="125"/>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ht="14.25" customHeight="1">
      <c r="A554" s="125"/>
      <c r="B554" s="126"/>
      <c r="C554" s="125"/>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ht="14.25" customHeight="1">
      <c r="A555" s="125"/>
      <c r="B555" s="126"/>
      <c r="C555" s="125"/>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ht="14.25" customHeight="1">
      <c r="A556" s="125"/>
      <c r="B556" s="126"/>
      <c r="C556" s="125"/>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ht="14.25" customHeight="1">
      <c r="A557" s="125"/>
      <c r="B557" s="126"/>
      <c r="C557" s="125"/>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ht="14.25" customHeight="1">
      <c r="A558" s="125"/>
      <c r="B558" s="126"/>
      <c r="C558" s="125"/>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ht="14.25" customHeight="1">
      <c r="A559" s="125"/>
      <c r="B559" s="126"/>
      <c r="C559" s="125"/>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ht="14.25" customHeight="1">
      <c r="A560" s="125"/>
      <c r="B560" s="126"/>
      <c r="C560" s="125"/>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ht="14.25" customHeight="1">
      <c r="A561" s="125"/>
      <c r="B561" s="126"/>
      <c r="C561" s="125"/>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ht="14.25" customHeight="1">
      <c r="A562" s="125"/>
      <c r="B562" s="126"/>
      <c r="C562" s="125"/>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ht="14.25" customHeight="1">
      <c r="A563" s="125"/>
      <c r="B563" s="126"/>
      <c r="C563" s="125"/>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ht="14.25" customHeight="1">
      <c r="A564" s="125"/>
      <c r="B564" s="126"/>
      <c r="C564" s="125"/>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ht="14.25" customHeight="1">
      <c r="A565" s="125"/>
      <c r="B565" s="126"/>
      <c r="C565" s="125"/>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ht="14.25" customHeight="1">
      <c r="A566" s="125"/>
      <c r="B566" s="126"/>
      <c r="C566" s="125"/>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ht="14.25" customHeight="1">
      <c r="A567" s="125"/>
      <c r="B567" s="126"/>
      <c r="C567" s="125"/>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ht="14.25" customHeight="1">
      <c r="A568" s="125"/>
      <c r="B568" s="126"/>
      <c r="C568" s="125"/>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ht="14.25" customHeight="1">
      <c r="A569" s="125"/>
      <c r="B569" s="126"/>
      <c r="C569" s="125"/>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ht="14.25" customHeight="1">
      <c r="A570" s="125"/>
      <c r="B570" s="126"/>
      <c r="C570" s="125"/>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ht="14.25" customHeight="1">
      <c r="A571" s="125"/>
      <c r="B571" s="126"/>
      <c r="C571" s="125"/>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ht="14.25" customHeight="1">
      <c r="A572" s="125"/>
      <c r="B572" s="126"/>
      <c r="C572" s="125"/>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ht="14.25" customHeight="1">
      <c r="A573" s="125"/>
      <c r="B573" s="126"/>
      <c r="C573" s="125"/>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ht="14.25" customHeight="1">
      <c r="A574" s="125"/>
      <c r="B574" s="126"/>
      <c r="C574" s="125"/>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ht="14.25" customHeight="1">
      <c r="A575" s="125"/>
      <c r="B575" s="126"/>
      <c r="C575" s="125"/>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ht="14.25" customHeight="1">
      <c r="A576" s="125"/>
      <c r="B576" s="126"/>
      <c r="C576" s="125"/>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ht="14.25" customHeight="1">
      <c r="A577" s="125"/>
      <c r="B577" s="126"/>
      <c r="C577" s="125"/>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ht="14.25" customHeight="1">
      <c r="A578" s="125"/>
      <c r="B578" s="126"/>
      <c r="C578" s="125"/>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ht="14.25" customHeight="1">
      <c r="A579" s="125"/>
      <c r="B579" s="126"/>
      <c r="C579" s="125"/>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ht="14.25" customHeight="1">
      <c r="A580" s="125"/>
      <c r="B580" s="126"/>
      <c r="C580" s="125"/>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ht="14.25" customHeight="1">
      <c r="A581" s="125"/>
      <c r="B581" s="126"/>
      <c r="C581" s="125"/>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ht="14.25" customHeight="1">
      <c r="A582" s="125"/>
      <c r="B582" s="126"/>
      <c r="C582" s="125"/>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ht="14.25" customHeight="1">
      <c r="A583" s="125"/>
      <c r="B583" s="126"/>
      <c r="C583" s="125"/>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ht="14.25" customHeight="1">
      <c r="A584" s="125"/>
      <c r="B584" s="126"/>
      <c r="C584" s="125"/>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ht="14.25" customHeight="1">
      <c r="A585" s="125"/>
      <c r="B585" s="126"/>
      <c r="C585" s="125"/>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ht="14.25" customHeight="1">
      <c r="A586" s="125"/>
      <c r="B586" s="126"/>
      <c r="C586" s="125"/>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ht="14.25" customHeight="1">
      <c r="A587" s="125"/>
      <c r="B587" s="126"/>
      <c r="C587" s="125"/>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ht="14.25" customHeight="1">
      <c r="A588" s="125"/>
      <c r="B588" s="126"/>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ht="14.25" customHeight="1">
      <c r="A589" s="125"/>
      <c r="B589" s="126"/>
      <c r="C589" s="125"/>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ht="14.25" customHeight="1">
      <c r="A590" s="125"/>
      <c r="B590" s="126"/>
      <c r="C590" s="125"/>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ht="14.25" customHeight="1">
      <c r="A591" s="125"/>
      <c r="B591" s="126"/>
      <c r="C591" s="125"/>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ht="14.25" customHeight="1">
      <c r="A592" s="125"/>
      <c r="B592" s="126"/>
      <c r="C592" s="125"/>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ht="14.25" customHeight="1">
      <c r="A593" s="125"/>
      <c r="B593" s="126"/>
      <c r="C593" s="125"/>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ht="14.25" customHeight="1">
      <c r="A594" s="125"/>
      <c r="B594" s="126"/>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ht="14.25" customHeight="1">
      <c r="A595" s="125"/>
      <c r="B595" s="126"/>
      <c r="C595" s="125"/>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ht="14.25" customHeight="1">
      <c r="A596" s="125"/>
      <c r="B596" s="126"/>
      <c r="C596" s="125"/>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ht="14.25" customHeight="1">
      <c r="A597" s="125"/>
      <c r="B597" s="126"/>
      <c r="C597" s="125"/>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ht="14.25" customHeight="1">
      <c r="A598" s="125"/>
      <c r="B598" s="126"/>
      <c r="C598" s="125"/>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ht="14.25" customHeight="1">
      <c r="A599" s="125"/>
      <c r="B599" s="126"/>
      <c r="C599" s="125"/>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ht="14.25" customHeight="1">
      <c r="A600" s="125"/>
      <c r="B600" s="126"/>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ht="14.25" customHeight="1">
      <c r="A601" s="125"/>
      <c r="B601" s="126"/>
      <c r="C601" s="125"/>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ht="14.25" customHeight="1">
      <c r="A602" s="125"/>
      <c r="B602" s="126"/>
      <c r="C602" s="125"/>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ht="14.25" customHeight="1">
      <c r="A603" s="125"/>
      <c r="B603" s="126"/>
      <c r="C603" s="125"/>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ht="14.25" customHeight="1">
      <c r="A604" s="125"/>
      <c r="B604" s="126"/>
      <c r="C604" s="125"/>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ht="14.25" customHeight="1">
      <c r="A605" s="125"/>
      <c r="B605" s="126"/>
      <c r="C605" s="125"/>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ht="14.25" customHeight="1">
      <c r="A606" s="125"/>
      <c r="B606" s="126"/>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ht="14.25" customHeight="1">
      <c r="A607" s="125"/>
      <c r="B607" s="126"/>
      <c r="C607" s="125"/>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ht="14.25" customHeight="1">
      <c r="A608" s="125"/>
      <c r="B608" s="126"/>
      <c r="C608" s="125"/>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ht="14.25" customHeight="1">
      <c r="A609" s="125"/>
      <c r="B609" s="126"/>
      <c r="C609" s="125"/>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ht="14.25" customHeight="1">
      <c r="A610" s="125"/>
      <c r="B610" s="126"/>
      <c r="C610" s="125"/>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ht="14.25" customHeight="1">
      <c r="A611" s="125"/>
      <c r="B611" s="126"/>
      <c r="C611" s="125"/>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ht="14.25" customHeight="1">
      <c r="A612" s="125"/>
      <c r="B612" s="126"/>
      <c r="C612" s="125"/>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ht="14.25" customHeight="1">
      <c r="A613" s="125"/>
      <c r="B613" s="126"/>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ht="14.25" customHeight="1">
      <c r="A614" s="125"/>
      <c r="B614" s="126"/>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ht="14.25" customHeight="1">
      <c r="A615" s="125"/>
      <c r="B615" s="126"/>
      <c r="C615" s="125"/>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ht="14.25" customHeight="1">
      <c r="A616" s="125"/>
      <c r="B616" s="126"/>
      <c r="C616" s="125"/>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ht="14.25" customHeight="1">
      <c r="A617" s="125"/>
      <c r="B617" s="126"/>
      <c r="C617" s="125"/>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ht="14.25" customHeight="1">
      <c r="A618" s="125"/>
      <c r="B618" s="126"/>
      <c r="C618" s="125"/>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ht="14.25" customHeight="1">
      <c r="A619" s="125"/>
      <c r="B619" s="126"/>
      <c r="C619" s="125"/>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ht="14.25" customHeight="1">
      <c r="A620" s="125"/>
      <c r="B620" s="126"/>
      <c r="C620" s="125"/>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ht="14.25" customHeight="1">
      <c r="A621" s="125"/>
      <c r="B621" s="126"/>
      <c r="C621" s="125"/>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ht="14.25" customHeight="1">
      <c r="A622" s="125"/>
      <c r="B622" s="126"/>
      <c r="C622" s="125"/>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ht="14.25" customHeight="1">
      <c r="A623" s="125"/>
      <c r="B623" s="126"/>
      <c r="C623" s="125"/>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ht="14.25" customHeight="1">
      <c r="A624" s="125"/>
      <c r="B624" s="126"/>
      <c r="C624" s="125"/>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ht="14.25" customHeight="1">
      <c r="A625" s="125"/>
      <c r="B625" s="126"/>
      <c r="C625" s="125"/>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ht="14.25" customHeight="1">
      <c r="A626" s="125"/>
      <c r="B626" s="126"/>
      <c r="C626" s="125"/>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ht="14.25" customHeight="1">
      <c r="A627" s="125"/>
      <c r="B627" s="126"/>
      <c r="C627" s="125"/>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ht="14.25" customHeight="1">
      <c r="A628" s="125"/>
      <c r="B628" s="126"/>
      <c r="C628" s="125"/>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ht="14.25" customHeight="1">
      <c r="A629" s="125"/>
      <c r="B629" s="126"/>
      <c r="C629" s="125"/>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ht="14.25" customHeight="1">
      <c r="A630" s="125"/>
      <c r="B630" s="126"/>
      <c r="C630" s="125"/>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ht="14.25" customHeight="1">
      <c r="A631" s="125"/>
      <c r="B631" s="126"/>
      <c r="C631" s="125"/>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ht="14.25" customHeight="1">
      <c r="A632" s="125"/>
      <c r="B632" s="126"/>
      <c r="C632" s="125"/>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ht="14.25" customHeight="1">
      <c r="A633" s="125"/>
      <c r="B633" s="126"/>
      <c r="C633" s="125"/>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ht="14.25" customHeight="1">
      <c r="A634" s="125"/>
      <c r="B634" s="126"/>
      <c r="C634" s="125"/>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ht="14.25" customHeight="1">
      <c r="A635" s="125"/>
      <c r="B635" s="126"/>
      <c r="C635" s="125"/>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ht="14.25" customHeight="1">
      <c r="A636" s="125"/>
      <c r="B636" s="126"/>
      <c r="C636" s="125"/>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ht="14.25" customHeight="1">
      <c r="A637" s="125"/>
      <c r="B637" s="126"/>
      <c r="C637" s="125"/>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ht="14.25" customHeight="1">
      <c r="A638" s="125"/>
      <c r="B638" s="126"/>
      <c r="C638" s="125"/>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ht="14.25" customHeight="1">
      <c r="A639" s="125"/>
      <c r="B639" s="126"/>
      <c r="C639" s="125"/>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ht="14.25" customHeight="1">
      <c r="A640" s="125"/>
      <c r="B640" s="126"/>
      <c r="C640" s="125"/>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ht="14.25" customHeight="1">
      <c r="A641" s="125"/>
      <c r="B641" s="126"/>
      <c r="C641" s="125"/>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ht="14.25" customHeight="1">
      <c r="A642" s="125"/>
      <c r="B642" s="126"/>
      <c r="C642" s="125"/>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ht="14.25" customHeight="1">
      <c r="A643" s="125"/>
      <c r="B643" s="126"/>
      <c r="C643" s="125"/>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ht="14.25" customHeight="1">
      <c r="A644" s="125"/>
      <c r="B644" s="126"/>
      <c r="C644" s="125"/>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ht="14.25" customHeight="1">
      <c r="A645" s="125"/>
      <c r="B645" s="126"/>
      <c r="C645" s="125"/>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ht="14.25" customHeight="1">
      <c r="A646" s="125"/>
      <c r="B646" s="126"/>
      <c r="C646" s="125"/>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ht="14.25" customHeight="1">
      <c r="A647" s="125"/>
      <c r="B647" s="126"/>
      <c r="C647" s="125"/>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ht="14.25" customHeight="1">
      <c r="A648" s="125"/>
      <c r="B648" s="126"/>
      <c r="C648" s="125"/>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ht="14.25" customHeight="1">
      <c r="A649" s="125"/>
      <c r="B649" s="126"/>
      <c r="C649" s="125"/>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ht="14.25" customHeight="1">
      <c r="A650" s="125"/>
      <c r="B650" s="126"/>
      <c r="C650" s="125"/>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ht="14.25" customHeight="1">
      <c r="A651" s="125"/>
      <c r="B651" s="126"/>
      <c r="C651" s="125"/>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ht="14.25" customHeight="1">
      <c r="A652" s="125"/>
      <c r="B652" s="126"/>
      <c r="C652" s="125"/>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ht="14.25" customHeight="1">
      <c r="A653" s="125"/>
      <c r="B653" s="126"/>
      <c r="C653" s="125"/>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ht="14.25" customHeight="1">
      <c r="A654" s="125"/>
      <c r="B654" s="126"/>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ht="14.25" customHeight="1">
      <c r="A655" s="125"/>
      <c r="B655" s="126"/>
      <c r="C655" s="125"/>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ht="14.25" customHeight="1">
      <c r="A656" s="125"/>
      <c r="B656" s="126"/>
      <c r="C656" s="125"/>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ht="14.25" customHeight="1">
      <c r="A657" s="125"/>
      <c r="B657" s="126"/>
      <c r="C657" s="125"/>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ht="14.25" customHeight="1">
      <c r="A658" s="125"/>
      <c r="B658" s="126"/>
      <c r="C658" s="125"/>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ht="14.25" customHeight="1">
      <c r="A659" s="125"/>
      <c r="B659" s="126"/>
      <c r="C659" s="125"/>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ht="14.25" customHeight="1">
      <c r="A660" s="125"/>
      <c r="B660" s="126"/>
      <c r="C660" s="125"/>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ht="14.25" customHeight="1">
      <c r="A661" s="125"/>
      <c r="B661" s="126"/>
      <c r="C661" s="125"/>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ht="14.25" customHeight="1">
      <c r="A662" s="125"/>
      <c r="B662" s="126"/>
      <c r="C662" s="125"/>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ht="14.25" customHeight="1">
      <c r="A663" s="125"/>
      <c r="B663" s="126"/>
      <c r="C663" s="125"/>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ht="14.25" customHeight="1">
      <c r="A664" s="125"/>
      <c r="B664" s="126"/>
      <c r="C664" s="125"/>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ht="14.25" customHeight="1">
      <c r="A665" s="125"/>
      <c r="B665" s="126"/>
      <c r="C665" s="125"/>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ht="14.25" customHeight="1">
      <c r="A666" s="125"/>
      <c r="B666" s="126"/>
      <c r="C666" s="125"/>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ht="14.25" customHeight="1">
      <c r="A667" s="125"/>
      <c r="B667" s="126"/>
      <c r="C667" s="125"/>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ht="14.25" customHeight="1">
      <c r="A668" s="125"/>
      <c r="B668" s="126"/>
      <c r="C668" s="125"/>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ht="14.25" customHeight="1">
      <c r="A669" s="125"/>
      <c r="B669" s="126"/>
      <c r="C669" s="125"/>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ht="14.25" customHeight="1">
      <c r="A670" s="125"/>
      <c r="B670" s="126"/>
      <c r="C670" s="125"/>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ht="14.25" customHeight="1">
      <c r="A671" s="125"/>
      <c r="B671" s="126"/>
      <c r="C671" s="125"/>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ht="14.25" customHeight="1">
      <c r="A672" s="125"/>
      <c r="B672" s="126"/>
      <c r="C672" s="125"/>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ht="14.25" customHeight="1">
      <c r="A673" s="125"/>
      <c r="B673" s="126"/>
      <c r="C673" s="125"/>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ht="14.25" customHeight="1">
      <c r="A674" s="125"/>
      <c r="B674" s="126"/>
      <c r="C674" s="125"/>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ht="14.25" customHeight="1">
      <c r="A675" s="125"/>
      <c r="B675" s="126"/>
      <c r="C675" s="125"/>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ht="14.25" customHeight="1">
      <c r="A676" s="125"/>
      <c r="B676" s="126"/>
      <c r="C676" s="125"/>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ht="14.25" customHeight="1">
      <c r="A677" s="125"/>
      <c r="B677" s="126"/>
      <c r="C677" s="125"/>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ht="14.25" customHeight="1">
      <c r="A678" s="125"/>
      <c r="B678" s="126"/>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ht="14.25" customHeight="1">
      <c r="A679" s="125"/>
      <c r="B679" s="126"/>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ht="14.25" customHeight="1">
      <c r="A680" s="125"/>
      <c r="B680" s="126"/>
      <c r="C680" s="125"/>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ht="14.25" customHeight="1">
      <c r="A681" s="125"/>
      <c r="B681" s="126"/>
      <c r="C681" s="125"/>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ht="14.25" customHeight="1">
      <c r="A682" s="125"/>
      <c r="B682" s="126"/>
      <c r="C682" s="125"/>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ht="14.25" customHeight="1">
      <c r="A683" s="125"/>
      <c r="B683" s="126"/>
      <c r="C683" s="125"/>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ht="14.25" customHeight="1">
      <c r="A684" s="125"/>
      <c r="B684" s="126"/>
      <c r="C684" s="125"/>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ht="14.25" customHeight="1">
      <c r="A685" s="125"/>
      <c r="B685" s="126"/>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ht="14.25" customHeight="1">
      <c r="A686" s="125"/>
      <c r="B686" s="126"/>
      <c r="C686" s="125"/>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ht="14.25" customHeight="1">
      <c r="A687" s="125"/>
      <c r="B687" s="126"/>
      <c r="C687" s="125"/>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ht="14.25" customHeight="1">
      <c r="A688" s="125"/>
      <c r="B688" s="126"/>
      <c r="C688" s="125"/>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ht="14.25" customHeight="1">
      <c r="A689" s="125"/>
      <c r="B689" s="126"/>
      <c r="C689" s="125"/>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ht="14.25" customHeight="1">
      <c r="A690" s="125"/>
      <c r="B690" s="126"/>
      <c r="C690" s="125"/>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ht="14.25" customHeight="1">
      <c r="A691" s="125"/>
      <c r="B691" s="126"/>
      <c r="C691" s="125"/>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ht="14.25" customHeight="1">
      <c r="A692" s="125"/>
      <c r="B692" s="126"/>
      <c r="C692" s="125"/>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ht="14.25" customHeight="1">
      <c r="A693" s="125"/>
      <c r="B693" s="126"/>
      <c r="C693" s="125"/>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ht="14.25" customHeight="1">
      <c r="A694" s="125"/>
      <c r="B694" s="126"/>
      <c r="C694" s="125"/>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ht="14.25" customHeight="1">
      <c r="A695" s="125"/>
      <c r="B695" s="126"/>
      <c r="C695" s="125"/>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ht="14.25" customHeight="1">
      <c r="A696" s="125"/>
      <c r="B696" s="126"/>
      <c r="C696" s="125"/>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ht="14.25" customHeight="1">
      <c r="A697" s="125"/>
      <c r="B697" s="126"/>
      <c r="C697" s="125"/>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ht="14.25" customHeight="1">
      <c r="A698" s="125"/>
      <c r="B698" s="126"/>
      <c r="C698" s="125"/>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ht="14.25" customHeight="1">
      <c r="A699" s="125"/>
      <c r="B699" s="126"/>
      <c r="C699" s="125"/>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ht="14.25" customHeight="1">
      <c r="A700" s="125"/>
      <c r="B700" s="126"/>
      <c r="C700" s="125"/>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ht="14.25" customHeight="1">
      <c r="A701" s="125"/>
      <c r="B701" s="126"/>
      <c r="C701" s="125"/>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ht="14.25" customHeight="1">
      <c r="A702" s="125"/>
      <c r="B702" s="126"/>
      <c r="C702" s="125"/>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ht="14.25" customHeight="1">
      <c r="A703" s="125"/>
      <c r="B703" s="126"/>
      <c r="C703" s="125"/>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ht="14.25" customHeight="1">
      <c r="A704" s="125"/>
      <c r="B704" s="126"/>
      <c r="C704" s="125"/>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ht="14.25" customHeight="1">
      <c r="A705" s="125"/>
      <c r="B705" s="126"/>
      <c r="C705" s="125"/>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ht="14.25" customHeight="1">
      <c r="A706" s="125"/>
      <c r="B706" s="126"/>
      <c r="C706" s="125"/>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ht="14.25" customHeight="1">
      <c r="A707" s="125"/>
      <c r="B707" s="126"/>
      <c r="C707" s="125"/>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ht="14.25" customHeight="1">
      <c r="A708" s="125"/>
      <c r="B708" s="126"/>
      <c r="C708" s="125"/>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ht="14.25" customHeight="1">
      <c r="A709" s="125"/>
      <c r="B709" s="126"/>
      <c r="C709" s="125"/>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ht="14.25" customHeight="1">
      <c r="A710" s="125"/>
      <c r="B710" s="126"/>
      <c r="C710" s="125"/>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ht="14.25" customHeight="1">
      <c r="A711" s="125"/>
      <c r="B711" s="126"/>
      <c r="C711" s="125"/>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ht="14.25" customHeight="1">
      <c r="A712" s="125"/>
      <c r="B712" s="126"/>
      <c r="C712" s="125"/>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ht="14.25" customHeight="1">
      <c r="A713" s="125"/>
      <c r="B713" s="126"/>
      <c r="C713" s="125"/>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ht="14.25" customHeight="1">
      <c r="A714" s="125"/>
      <c r="B714" s="126"/>
      <c r="C714" s="125"/>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ht="14.25" customHeight="1">
      <c r="A715" s="125"/>
      <c r="B715" s="126"/>
      <c r="C715" s="125"/>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ht="14.25" customHeight="1">
      <c r="A716" s="125"/>
      <c r="B716" s="126"/>
      <c r="C716" s="125"/>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ht="14.25" customHeight="1">
      <c r="A717" s="125"/>
      <c r="B717" s="126"/>
      <c r="C717" s="125"/>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ht="14.25" customHeight="1">
      <c r="A718" s="125"/>
      <c r="B718" s="126"/>
      <c r="C718" s="125"/>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ht="14.25" customHeight="1">
      <c r="A719" s="125"/>
      <c r="B719" s="126"/>
      <c r="C719" s="125"/>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ht="14.25" customHeight="1">
      <c r="A720" s="125"/>
      <c r="B720" s="126"/>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ht="14.25" customHeight="1">
      <c r="A721" s="125"/>
      <c r="B721" s="126"/>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ht="14.25" customHeight="1">
      <c r="A722" s="125"/>
      <c r="B722" s="126"/>
      <c r="C722" s="125"/>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ht="14.25" customHeight="1">
      <c r="A723" s="125"/>
      <c r="B723" s="126"/>
      <c r="C723" s="125"/>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ht="14.25" customHeight="1">
      <c r="A724" s="125"/>
      <c r="B724" s="126"/>
      <c r="C724" s="125"/>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ht="14.25" customHeight="1">
      <c r="A725" s="125"/>
      <c r="B725" s="126"/>
      <c r="C725" s="125"/>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ht="14.25" customHeight="1">
      <c r="A726" s="125"/>
      <c r="B726" s="126"/>
      <c r="C726" s="125"/>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ht="14.25" customHeight="1">
      <c r="A727" s="125"/>
      <c r="B727" s="126"/>
      <c r="C727" s="125"/>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ht="14.25" customHeight="1">
      <c r="A728" s="125"/>
      <c r="B728" s="126"/>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ht="14.25" customHeight="1">
      <c r="A729" s="125"/>
      <c r="B729" s="126"/>
      <c r="C729" s="125"/>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ht="14.25" customHeight="1">
      <c r="A730" s="125"/>
      <c r="B730" s="126"/>
      <c r="C730" s="125"/>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ht="14.25" customHeight="1">
      <c r="A731" s="125"/>
      <c r="B731" s="126"/>
      <c r="C731" s="125"/>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ht="14.25" customHeight="1">
      <c r="A732" s="125"/>
      <c r="B732" s="126"/>
      <c r="C732" s="125"/>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ht="14.25" customHeight="1">
      <c r="A733" s="125"/>
      <c r="B733" s="126"/>
      <c r="C733" s="125"/>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ht="14.25" customHeight="1">
      <c r="A734" s="125"/>
      <c r="B734" s="126"/>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ht="14.25" customHeight="1">
      <c r="A735" s="125"/>
      <c r="B735" s="126"/>
      <c r="C735" s="125"/>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ht="14.25" customHeight="1">
      <c r="A736" s="125"/>
      <c r="B736" s="126"/>
      <c r="C736" s="125"/>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ht="14.25" customHeight="1">
      <c r="A737" s="125"/>
      <c r="B737" s="126"/>
      <c r="C737" s="125"/>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ht="14.25" customHeight="1">
      <c r="A738" s="125"/>
      <c r="B738" s="126"/>
      <c r="C738" s="125"/>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ht="14.25" customHeight="1">
      <c r="A739" s="125"/>
      <c r="B739" s="126"/>
      <c r="C739" s="125"/>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ht="14.25" customHeight="1">
      <c r="A740" s="125"/>
      <c r="B740" s="126"/>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ht="14.25" customHeight="1">
      <c r="A741" s="125"/>
      <c r="B741" s="126"/>
      <c r="C741" s="125"/>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ht="14.25" customHeight="1">
      <c r="A742" s="125"/>
      <c r="B742" s="126"/>
      <c r="C742" s="125"/>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ht="14.25" customHeight="1">
      <c r="A743" s="125"/>
      <c r="B743" s="126"/>
      <c r="C743" s="125"/>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ht="14.25" customHeight="1">
      <c r="A744" s="125"/>
      <c r="B744" s="126"/>
      <c r="C744" s="125"/>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ht="14.25" customHeight="1">
      <c r="A745" s="125"/>
      <c r="B745" s="126"/>
      <c r="C745" s="125"/>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ht="14.25" customHeight="1">
      <c r="A746" s="125"/>
      <c r="B746" s="126"/>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ht="14.25" customHeight="1">
      <c r="A747" s="125"/>
      <c r="B747" s="126"/>
      <c r="C747" s="125"/>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ht="14.25" customHeight="1">
      <c r="A748" s="125"/>
      <c r="B748" s="126"/>
      <c r="C748" s="125"/>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ht="14.25" customHeight="1">
      <c r="A749" s="125"/>
      <c r="B749" s="126"/>
      <c r="C749" s="125"/>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ht="14.25" customHeight="1">
      <c r="A750" s="125"/>
      <c r="B750" s="126"/>
      <c r="C750" s="125"/>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ht="14.25" customHeight="1">
      <c r="A751" s="125"/>
      <c r="B751" s="126"/>
      <c r="C751" s="125"/>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ht="14.25" customHeight="1">
      <c r="A752" s="125"/>
      <c r="B752" s="126"/>
      <c r="C752" s="125"/>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ht="14.25" customHeight="1">
      <c r="A753" s="125"/>
      <c r="B753" s="126"/>
      <c r="C753" s="125"/>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ht="14.25" customHeight="1">
      <c r="A754" s="125"/>
      <c r="B754" s="126"/>
      <c r="C754" s="125"/>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ht="14.25" customHeight="1">
      <c r="A755" s="125"/>
      <c r="B755" s="126"/>
      <c r="C755" s="125"/>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ht="14.25" customHeight="1">
      <c r="A756" s="125"/>
      <c r="B756" s="126"/>
      <c r="C756" s="125"/>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ht="14.25" customHeight="1">
      <c r="A757" s="125"/>
      <c r="B757" s="126"/>
      <c r="C757" s="125"/>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ht="14.25" customHeight="1">
      <c r="A758" s="125"/>
      <c r="B758" s="126"/>
      <c r="C758" s="125"/>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ht="14.25" customHeight="1">
      <c r="A759" s="125"/>
      <c r="B759" s="126"/>
      <c r="C759" s="125"/>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ht="14.25" customHeight="1">
      <c r="A760" s="125"/>
      <c r="B760" s="126"/>
      <c r="C760" s="125"/>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ht="14.25" customHeight="1">
      <c r="A761" s="125"/>
      <c r="B761" s="126"/>
      <c r="C761" s="125"/>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ht="14.25" customHeight="1">
      <c r="A762" s="125"/>
      <c r="B762" s="126"/>
      <c r="C762" s="125"/>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ht="14.25" customHeight="1">
      <c r="A763" s="125"/>
      <c r="B763" s="126"/>
      <c r="C763" s="125"/>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ht="14.25" customHeight="1">
      <c r="A764" s="125"/>
      <c r="B764" s="126"/>
      <c r="C764" s="125"/>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ht="14.25" customHeight="1">
      <c r="A765" s="125"/>
      <c r="B765" s="126"/>
      <c r="C765" s="125"/>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ht="14.25" customHeight="1">
      <c r="A766" s="125"/>
      <c r="B766" s="126"/>
      <c r="C766" s="125"/>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ht="14.25" customHeight="1">
      <c r="A767" s="125"/>
      <c r="B767" s="126"/>
      <c r="C767" s="125"/>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ht="14.25" customHeight="1">
      <c r="A768" s="125"/>
      <c r="B768" s="126"/>
      <c r="C768" s="125"/>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ht="14.25" customHeight="1">
      <c r="A769" s="125"/>
      <c r="B769" s="126"/>
      <c r="C769" s="125"/>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ht="14.25" customHeight="1">
      <c r="A770" s="125"/>
      <c r="B770" s="126"/>
      <c r="C770" s="125"/>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ht="14.25" customHeight="1">
      <c r="A771" s="125"/>
      <c r="B771" s="126"/>
      <c r="C771" s="125"/>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ht="14.25" customHeight="1">
      <c r="A772" s="125"/>
      <c r="B772" s="126"/>
      <c r="C772" s="125"/>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ht="14.25" customHeight="1">
      <c r="A773" s="125"/>
      <c r="B773" s="126"/>
      <c r="C773" s="125"/>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ht="14.25" customHeight="1">
      <c r="A774" s="125"/>
      <c r="B774" s="126"/>
      <c r="C774" s="125"/>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ht="14.25" customHeight="1">
      <c r="A775" s="125"/>
      <c r="B775" s="126"/>
      <c r="C775" s="125"/>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ht="14.25" customHeight="1">
      <c r="A776" s="125"/>
      <c r="B776" s="126"/>
      <c r="C776" s="125"/>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ht="14.25" customHeight="1">
      <c r="A777" s="125"/>
      <c r="B777" s="126"/>
      <c r="C777" s="125"/>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ht="14.25" customHeight="1">
      <c r="A778" s="125"/>
      <c r="B778" s="126"/>
      <c r="C778" s="125"/>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ht="14.25" customHeight="1">
      <c r="A779" s="125"/>
      <c r="B779" s="126"/>
      <c r="C779" s="125"/>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ht="14.25" customHeight="1">
      <c r="A780" s="125"/>
      <c r="B780" s="126"/>
      <c r="C780" s="125"/>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ht="14.25" customHeight="1">
      <c r="A781" s="125"/>
      <c r="B781" s="126"/>
      <c r="C781" s="125"/>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ht="14.25" customHeight="1">
      <c r="A782" s="125"/>
      <c r="B782" s="126"/>
      <c r="C782" s="125"/>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ht="14.25" customHeight="1">
      <c r="A783" s="125"/>
      <c r="B783" s="126"/>
      <c r="C783" s="125"/>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ht="14.25" customHeight="1">
      <c r="A784" s="125"/>
      <c r="B784" s="126"/>
      <c r="C784" s="125"/>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ht="14.25" customHeight="1">
      <c r="A785" s="125"/>
      <c r="B785" s="126"/>
      <c r="C785" s="125"/>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ht="14.25" customHeight="1">
      <c r="A786" s="125"/>
      <c r="B786" s="126"/>
      <c r="C786" s="125"/>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ht="14.25" customHeight="1">
      <c r="A787" s="125"/>
      <c r="B787" s="126"/>
      <c r="C787" s="125"/>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ht="14.25" customHeight="1">
      <c r="A788" s="125"/>
      <c r="B788" s="126"/>
      <c r="C788" s="125"/>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ht="14.25" customHeight="1">
      <c r="A789" s="125"/>
      <c r="B789" s="126"/>
      <c r="C789" s="125"/>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ht="14.25" customHeight="1">
      <c r="A790" s="125"/>
      <c r="B790" s="126"/>
      <c r="C790" s="125"/>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ht="14.25" customHeight="1">
      <c r="A791" s="125"/>
      <c r="B791" s="126"/>
      <c r="C791" s="125"/>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ht="14.25" customHeight="1">
      <c r="A792" s="125"/>
      <c r="B792" s="126"/>
      <c r="C792" s="125"/>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ht="14.25" customHeight="1">
      <c r="A793" s="125"/>
      <c r="B793" s="126"/>
      <c r="C793" s="125"/>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ht="14.25" customHeight="1">
      <c r="A794" s="125"/>
      <c r="B794" s="126"/>
      <c r="C794" s="125"/>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ht="14.25" customHeight="1">
      <c r="A795" s="125"/>
      <c r="B795" s="126"/>
      <c r="C795" s="125"/>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ht="14.25" customHeight="1">
      <c r="A796" s="125"/>
      <c r="B796" s="126"/>
      <c r="C796" s="125"/>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ht="14.25" customHeight="1">
      <c r="A797" s="125"/>
      <c r="B797" s="126"/>
      <c r="C797" s="125"/>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ht="14.25" customHeight="1">
      <c r="A798" s="125"/>
      <c r="B798" s="126"/>
      <c r="C798" s="125"/>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ht="14.25" customHeight="1">
      <c r="A799" s="125"/>
      <c r="B799" s="126"/>
      <c r="C799" s="125"/>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ht="14.25" customHeight="1">
      <c r="A800" s="125"/>
      <c r="B800" s="126"/>
      <c r="C800" s="125"/>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ht="14.25" customHeight="1">
      <c r="A801" s="125"/>
      <c r="B801" s="126"/>
      <c r="C801" s="125"/>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ht="14.25" customHeight="1">
      <c r="A802" s="125"/>
      <c r="B802" s="126"/>
      <c r="C802" s="125"/>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ht="14.25" customHeight="1">
      <c r="A803" s="125"/>
      <c r="B803" s="126"/>
      <c r="C803" s="125"/>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ht="14.25" customHeight="1">
      <c r="A804" s="125"/>
      <c r="B804" s="126"/>
      <c r="C804" s="125"/>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ht="14.25" customHeight="1">
      <c r="A805" s="125"/>
      <c r="B805" s="126"/>
      <c r="C805" s="125"/>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ht="14.25" customHeight="1">
      <c r="A806" s="125"/>
      <c r="B806" s="126"/>
      <c r="C806" s="125"/>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ht="14.25" customHeight="1">
      <c r="A807" s="125"/>
      <c r="B807" s="126"/>
      <c r="C807" s="125"/>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ht="14.25" customHeight="1">
      <c r="A808" s="125"/>
      <c r="B808" s="126"/>
      <c r="C808" s="125"/>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ht="14.25" customHeight="1">
      <c r="A809" s="125"/>
      <c r="B809" s="126"/>
      <c r="C809" s="125"/>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ht="14.25" customHeight="1">
      <c r="A810" s="125"/>
      <c r="B810" s="126"/>
      <c r="C810" s="125"/>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ht="14.25" customHeight="1">
      <c r="A811" s="125"/>
      <c r="B811" s="126"/>
      <c r="C811" s="125"/>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ht="14.25" customHeight="1">
      <c r="A812" s="125"/>
      <c r="B812" s="126"/>
      <c r="C812" s="125"/>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ht="14.25" customHeight="1">
      <c r="A813" s="125"/>
      <c r="B813" s="126"/>
      <c r="C813" s="125"/>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ht="14.25" customHeight="1">
      <c r="A814" s="125"/>
      <c r="B814" s="126"/>
      <c r="C814" s="125"/>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ht="14.25" customHeight="1">
      <c r="A815" s="125"/>
      <c r="B815" s="126"/>
      <c r="C815" s="125"/>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ht="14.25" customHeight="1">
      <c r="A816" s="125"/>
      <c r="B816" s="126"/>
      <c r="C816" s="125"/>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ht="14.25" customHeight="1">
      <c r="A817" s="125"/>
      <c r="B817" s="126"/>
      <c r="C817" s="125"/>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ht="14.25" customHeight="1">
      <c r="A818" s="125"/>
      <c r="B818" s="126"/>
      <c r="C818" s="125"/>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ht="14.25" customHeight="1">
      <c r="A819" s="125"/>
      <c r="B819" s="126"/>
      <c r="C819" s="125"/>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ht="14.25" customHeight="1">
      <c r="A820" s="125"/>
      <c r="B820" s="126"/>
      <c r="C820" s="125"/>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ht="14.25" customHeight="1">
      <c r="A821" s="125"/>
      <c r="B821" s="126"/>
      <c r="C821" s="125"/>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ht="14.25" customHeight="1">
      <c r="A822" s="125"/>
      <c r="B822" s="126"/>
      <c r="C822" s="125"/>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ht="14.25" customHeight="1">
      <c r="A823" s="125"/>
      <c r="B823" s="126"/>
      <c r="C823" s="125"/>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ht="14.25" customHeight="1">
      <c r="A824" s="125"/>
      <c r="B824" s="126"/>
      <c r="C824" s="125"/>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ht="14.25" customHeight="1">
      <c r="A825" s="125"/>
      <c r="B825" s="126"/>
      <c r="C825" s="125"/>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ht="14.25" customHeight="1">
      <c r="A826" s="125"/>
      <c r="B826" s="126"/>
      <c r="C826" s="125"/>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ht="14.25" customHeight="1">
      <c r="A827" s="125"/>
      <c r="B827" s="126"/>
      <c r="C827" s="125"/>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ht="14.25" customHeight="1">
      <c r="A828" s="125"/>
      <c r="B828" s="126"/>
      <c r="C828" s="125"/>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ht="14.25" customHeight="1">
      <c r="A829" s="125"/>
      <c r="B829" s="126"/>
      <c r="C829" s="125"/>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ht="14.25" customHeight="1">
      <c r="A830" s="125"/>
      <c r="B830" s="126"/>
      <c r="C830" s="125"/>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ht="14.25" customHeight="1">
      <c r="A831" s="125"/>
      <c r="B831" s="126"/>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ht="14.25" customHeight="1">
      <c r="A832" s="125"/>
      <c r="B832" s="126"/>
      <c r="C832" s="125"/>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ht="14.25" customHeight="1">
      <c r="A833" s="125"/>
      <c r="B833" s="126"/>
      <c r="C833" s="125"/>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ht="14.25" customHeight="1">
      <c r="A834" s="125"/>
      <c r="B834" s="126"/>
      <c r="C834" s="125"/>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ht="14.25" customHeight="1">
      <c r="A835" s="125"/>
      <c r="B835" s="126"/>
      <c r="C835" s="125"/>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ht="14.25" customHeight="1">
      <c r="A836" s="125"/>
      <c r="B836" s="126"/>
      <c r="C836" s="125"/>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ht="14.25" customHeight="1">
      <c r="A837" s="125"/>
      <c r="B837" s="126"/>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ht="14.25" customHeight="1">
      <c r="A838" s="125"/>
      <c r="B838" s="126"/>
      <c r="C838" s="125"/>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ht="14.25" customHeight="1">
      <c r="A839" s="125"/>
      <c r="B839" s="126"/>
      <c r="C839" s="125"/>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ht="14.25" customHeight="1">
      <c r="A840" s="125"/>
      <c r="B840" s="126"/>
      <c r="C840" s="125"/>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ht="14.25" customHeight="1">
      <c r="A841" s="125"/>
      <c r="B841" s="126"/>
      <c r="C841" s="125"/>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ht="14.25" customHeight="1">
      <c r="A842" s="125"/>
      <c r="B842" s="126"/>
      <c r="C842" s="125"/>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ht="14.25" customHeight="1">
      <c r="A843" s="125"/>
      <c r="B843" s="126"/>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ht="14.25" customHeight="1">
      <c r="A844" s="125"/>
      <c r="B844" s="126"/>
      <c r="C844" s="125"/>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ht="14.25" customHeight="1">
      <c r="A845" s="125"/>
      <c r="B845" s="126"/>
      <c r="C845" s="125"/>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ht="14.25" customHeight="1">
      <c r="A846" s="125"/>
      <c r="B846" s="126"/>
      <c r="C846" s="125"/>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ht="14.25" customHeight="1">
      <c r="A847" s="125"/>
      <c r="B847" s="126"/>
      <c r="C847" s="125"/>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ht="14.25" customHeight="1">
      <c r="A848" s="125"/>
      <c r="B848" s="126"/>
      <c r="C848" s="125"/>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ht="14.25" customHeight="1">
      <c r="A849" s="125"/>
      <c r="B849" s="126"/>
      <c r="C849" s="125"/>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ht="14.25" customHeight="1">
      <c r="A850" s="125"/>
      <c r="B850" s="126"/>
      <c r="C850" s="125"/>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ht="14.25" customHeight="1">
      <c r="A851" s="125"/>
      <c r="B851" s="126"/>
      <c r="C851" s="125"/>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ht="14.25" customHeight="1">
      <c r="A852" s="125"/>
      <c r="B852" s="126"/>
      <c r="C852" s="125"/>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ht="14.25" customHeight="1">
      <c r="A853" s="125"/>
      <c r="B853" s="126"/>
      <c r="C853" s="125"/>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ht="14.25" customHeight="1">
      <c r="A854" s="125"/>
      <c r="B854" s="126"/>
      <c r="C854" s="125"/>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ht="14.25" customHeight="1">
      <c r="A855" s="125"/>
      <c r="B855" s="126"/>
      <c r="C855" s="125"/>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ht="14.25" customHeight="1">
      <c r="A856" s="125"/>
      <c r="B856" s="126"/>
      <c r="C856" s="125"/>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ht="14.25" customHeight="1">
      <c r="A857" s="125"/>
      <c r="B857" s="126"/>
      <c r="C857" s="125"/>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ht="14.25" customHeight="1">
      <c r="A858" s="125"/>
      <c r="B858" s="126"/>
      <c r="C858" s="125"/>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ht="14.25" customHeight="1">
      <c r="A859" s="125"/>
      <c r="B859" s="126"/>
      <c r="C859" s="125"/>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ht="14.25" customHeight="1">
      <c r="A860" s="125"/>
      <c r="B860" s="126"/>
      <c r="C860" s="125"/>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ht="14.25" customHeight="1">
      <c r="A861" s="125"/>
      <c r="B861" s="126"/>
      <c r="C861" s="125"/>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ht="14.25" customHeight="1">
      <c r="A862" s="125"/>
      <c r="B862" s="126"/>
      <c r="C862" s="125"/>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ht="14.25" customHeight="1">
      <c r="A863" s="125"/>
      <c r="B863" s="126"/>
      <c r="C863" s="125"/>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ht="14.25" customHeight="1">
      <c r="A864" s="125"/>
      <c r="B864" s="126"/>
      <c r="C864" s="125"/>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ht="14.25" customHeight="1">
      <c r="A865" s="125"/>
      <c r="B865" s="126"/>
      <c r="C865" s="125"/>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ht="14.25" customHeight="1">
      <c r="A866" s="125"/>
      <c r="B866" s="126"/>
      <c r="C866" s="125"/>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ht="14.25" customHeight="1">
      <c r="A867" s="125"/>
      <c r="B867" s="126"/>
      <c r="C867" s="125"/>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ht="14.25" customHeight="1">
      <c r="A868" s="125"/>
      <c r="B868" s="126"/>
      <c r="C868" s="125"/>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ht="14.25" customHeight="1">
      <c r="A869" s="125"/>
      <c r="B869" s="126"/>
      <c r="C869" s="125"/>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ht="14.25" customHeight="1">
      <c r="A870" s="125"/>
      <c r="B870" s="126"/>
      <c r="C870" s="125"/>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ht="14.25" customHeight="1">
      <c r="A871" s="125"/>
      <c r="B871" s="126"/>
      <c r="C871" s="125"/>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ht="14.25" customHeight="1">
      <c r="A872" s="125"/>
      <c r="B872" s="126"/>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ht="14.25" customHeight="1">
      <c r="A873" s="125"/>
      <c r="B873" s="126"/>
      <c r="C873" s="125"/>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ht="14.25" customHeight="1">
      <c r="A874" s="125"/>
      <c r="B874" s="126"/>
      <c r="C874" s="125"/>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ht="14.25" customHeight="1">
      <c r="A875" s="125"/>
      <c r="B875" s="126"/>
      <c r="C875" s="125"/>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ht="14.25" customHeight="1">
      <c r="A876" s="125"/>
      <c r="B876" s="126"/>
      <c r="C876" s="125"/>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ht="14.25" customHeight="1">
      <c r="A877" s="125"/>
      <c r="B877" s="126"/>
      <c r="C877" s="125"/>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ht="14.25" customHeight="1">
      <c r="A878" s="125"/>
      <c r="B878" s="126"/>
      <c r="C878" s="125"/>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ht="14.25" customHeight="1">
      <c r="A879" s="125"/>
      <c r="B879" s="126"/>
      <c r="C879" s="125"/>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ht="14.25" customHeight="1">
      <c r="A880" s="125"/>
      <c r="B880" s="126"/>
      <c r="C880" s="125"/>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ht="14.25" customHeight="1">
      <c r="A881" s="125"/>
      <c r="B881" s="126"/>
      <c r="C881" s="125"/>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ht="14.25" customHeight="1">
      <c r="A882" s="125"/>
      <c r="B882" s="126"/>
      <c r="C882" s="125"/>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ht="14.25" customHeight="1">
      <c r="A883" s="125"/>
      <c r="B883" s="126"/>
      <c r="C883" s="125"/>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ht="14.25" customHeight="1">
      <c r="A884" s="125"/>
      <c r="B884" s="126"/>
      <c r="C884" s="125"/>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ht="14.25" customHeight="1">
      <c r="A885" s="125"/>
      <c r="B885" s="126"/>
      <c r="C885" s="125"/>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ht="14.25" customHeight="1">
      <c r="A886" s="125"/>
      <c r="B886" s="126"/>
      <c r="C886" s="125"/>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ht="14.25" customHeight="1">
      <c r="A887" s="125"/>
      <c r="B887" s="126"/>
      <c r="C887" s="125"/>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ht="14.25" customHeight="1">
      <c r="A888" s="125"/>
      <c r="B888" s="126"/>
      <c r="C888" s="125"/>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ht="14.25" customHeight="1">
      <c r="A889" s="125"/>
      <c r="B889" s="126"/>
      <c r="C889" s="125"/>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ht="14.25" customHeight="1">
      <c r="A890" s="125"/>
      <c r="B890" s="126"/>
      <c r="C890" s="125"/>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ht="14.25" customHeight="1">
      <c r="A891" s="125"/>
      <c r="B891" s="126"/>
      <c r="C891" s="125"/>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ht="14.25" customHeight="1">
      <c r="A892" s="125"/>
      <c r="B892" s="126"/>
      <c r="C892" s="125"/>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ht="14.25" customHeight="1">
      <c r="A893" s="125"/>
      <c r="B893" s="126"/>
      <c r="C893" s="125"/>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ht="14.25" customHeight="1">
      <c r="A894" s="125"/>
      <c r="B894" s="126"/>
      <c r="C894" s="125"/>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ht="14.25" customHeight="1">
      <c r="A895" s="125"/>
      <c r="B895" s="126"/>
      <c r="C895" s="125"/>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ht="14.25" customHeight="1">
      <c r="A896" s="125"/>
      <c r="B896" s="126"/>
      <c r="C896" s="125"/>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ht="14.25" customHeight="1">
      <c r="A897" s="125"/>
      <c r="B897" s="126"/>
      <c r="C897" s="125"/>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ht="14.25" customHeight="1">
      <c r="A898" s="125"/>
      <c r="B898" s="126"/>
      <c r="C898" s="125"/>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ht="14.25" customHeight="1">
      <c r="A899" s="125"/>
      <c r="B899" s="126"/>
      <c r="C899" s="125"/>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ht="14.25" customHeight="1">
      <c r="A900" s="125"/>
      <c r="B900" s="126"/>
      <c r="C900" s="125"/>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ht="14.25" customHeight="1">
      <c r="A901" s="125"/>
      <c r="B901" s="126"/>
      <c r="C901" s="125"/>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ht="14.25" customHeight="1">
      <c r="A902" s="125"/>
      <c r="B902" s="126"/>
      <c r="C902" s="125"/>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ht="14.25" customHeight="1">
      <c r="A903" s="125"/>
      <c r="B903" s="126"/>
      <c r="C903" s="125"/>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ht="14.25" customHeight="1">
      <c r="A904" s="125"/>
      <c r="B904" s="126"/>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ht="14.25" customHeight="1">
      <c r="A905" s="125"/>
      <c r="B905" s="126"/>
      <c r="C905" s="125"/>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ht="14.25" customHeight="1">
      <c r="A906" s="125"/>
      <c r="B906" s="126"/>
      <c r="C906" s="125"/>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ht="14.25" customHeight="1">
      <c r="A907" s="125"/>
      <c r="B907" s="126"/>
      <c r="C907" s="125"/>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ht="14.25" customHeight="1">
      <c r="A908" s="125"/>
      <c r="B908" s="126"/>
      <c r="C908" s="125"/>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ht="14.25" customHeight="1">
      <c r="A909" s="125"/>
      <c r="B909" s="126"/>
      <c r="C909" s="125"/>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ht="14.25" customHeight="1">
      <c r="A910" s="125"/>
      <c r="B910" s="126"/>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ht="14.25" customHeight="1">
      <c r="A911" s="125"/>
      <c r="B911" s="126"/>
      <c r="C911" s="125"/>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ht="14.25" customHeight="1">
      <c r="A912" s="125"/>
      <c r="B912" s="126"/>
      <c r="C912" s="125"/>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ht="14.25" customHeight="1">
      <c r="A913" s="125"/>
      <c r="B913" s="126"/>
      <c r="C913" s="125"/>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ht="14.25" customHeight="1">
      <c r="A914" s="125"/>
      <c r="B914" s="126"/>
      <c r="C914" s="125"/>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ht="14.25" customHeight="1">
      <c r="A915" s="125"/>
      <c r="B915" s="126"/>
      <c r="C915" s="125"/>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ht="14.25" customHeight="1">
      <c r="A916" s="125"/>
      <c r="B916" s="126"/>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ht="14.25" customHeight="1">
      <c r="A917" s="125"/>
      <c r="B917" s="126"/>
      <c r="C917" s="125"/>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ht="14.25" customHeight="1">
      <c r="A918" s="125"/>
      <c r="B918" s="126"/>
      <c r="C918" s="125"/>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ht="14.25" customHeight="1">
      <c r="A919" s="125"/>
      <c r="B919" s="126"/>
      <c r="C919" s="125"/>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ht="14.25" customHeight="1">
      <c r="A920" s="125"/>
      <c r="B920" s="126"/>
      <c r="C920" s="125"/>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ht="14.25" customHeight="1">
      <c r="A921" s="125"/>
      <c r="B921" s="126"/>
      <c r="C921" s="125"/>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ht="14.25" customHeight="1">
      <c r="A922" s="125"/>
      <c r="B922" s="126"/>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ht="14.25" customHeight="1">
      <c r="A923" s="125"/>
      <c r="B923" s="126"/>
      <c r="C923" s="125"/>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ht="14.25" customHeight="1">
      <c r="A924" s="125"/>
      <c r="B924" s="126"/>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ht="14.25" customHeight="1">
      <c r="A925" s="125"/>
      <c r="B925" s="126"/>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ht="14.25" customHeight="1">
      <c r="A926" s="125"/>
      <c r="B926" s="126"/>
      <c r="C926" s="125"/>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ht="14.25" customHeight="1">
      <c r="A927" s="125"/>
      <c r="B927" s="126"/>
      <c r="C927" s="125"/>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ht="14.25" customHeight="1">
      <c r="A928" s="125"/>
      <c r="B928" s="126"/>
      <c r="C928" s="125"/>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ht="14.25" customHeight="1">
      <c r="A929" s="125"/>
      <c r="B929" s="126"/>
      <c r="C929" s="125"/>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ht="14.25" customHeight="1">
      <c r="A930" s="125"/>
      <c r="B930" s="126"/>
      <c r="C930" s="125"/>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ht="14.25" customHeight="1">
      <c r="A931" s="125"/>
      <c r="B931" s="126"/>
      <c r="C931" s="125"/>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ht="14.25" customHeight="1">
      <c r="A932" s="125"/>
      <c r="B932" s="126"/>
      <c r="C932" s="125"/>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ht="14.25" customHeight="1">
      <c r="A933" s="125"/>
      <c r="B933" s="126"/>
      <c r="C933" s="125"/>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ht="14.25" customHeight="1">
      <c r="A934" s="125"/>
      <c r="B934" s="126"/>
      <c r="C934" s="125"/>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ht="14.25" customHeight="1">
      <c r="A935" s="125"/>
      <c r="B935" s="126"/>
      <c r="C935" s="125"/>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ht="14.25" customHeight="1">
      <c r="A936" s="125"/>
      <c r="B936" s="126"/>
      <c r="C936" s="125"/>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ht="14.25" customHeight="1">
      <c r="A937" s="125"/>
      <c r="B937" s="126"/>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ht="14.25" customHeight="1">
      <c r="A938" s="125"/>
      <c r="B938" s="126"/>
      <c r="C938" s="125"/>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ht="14.25" customHeight="1">
      <c r="A939" s="125"/>
      <c r="B939" s="126"/>
      <c r="C939" s="125"/>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ht="14.25" customHeight="1">
      <c r="A940" s="125"/>
      <c r="B940" s="126"/>
      <c r="C940" s="125"/>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ht="14.25" customHeight="1">
      <c r="A941" s="125"/>
      <c r="B941" s="126"/>
      <c r="C941" s="125"/>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ht="14.25" customHeight="1">
      <c r="A942" s="125"/>
      <c r="B942" s="126"/>
      <c r="C942" s="125"/>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ht="14.25" customHeight="1">
      <c r="A943" s="125"/>
      <c r="B943" s="126"/>
      <c r="C943" s="125"/>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ht="14.25" customHeight="1">
      <c r="A944" s="125"/>
      <c r="B944" s="126"/>
      <c r="C944" s="125"/>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ht="14.25" customHeight="1">
      <c r="A945" s="125"/>
      <c r="B945" s="126"/>
      <c r="C945" s="125"/>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ht="14.25" customHeight="1">
      <c r="A946" s="125"/>
      <c r="B946" s="126"/>
      <c r="C946" s="125"/>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ht="14.25" customHeight="1">
      <c r="A947" s="125"/>
      <c r="B947" s="126"/>
      <c r="C947" s="125"/>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ht="14.25" customHeight="1">
      <c r="A948" s="125"/>
      <c r="B948" s="126"/>
      <c r="C948" s="125"/>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ht="14.25" customHeight="1">
      <c r="A949" s="125"/>
      <c r="B949" s="126"/>
      <c r="C949" s="125"/>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ht="14.25" customHeight="1">
      <c r="A950" s="125"/>
      <c r="B950" s="126"/>
      <c r="C950" s="125"/>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ht="14.25" customHeight="1">
      <c r="A951" s="125"/>
      <c r="B951" s="126"/>
      <c r="C951" s="125"/>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ht="14.25" customHeight="1">
      <c r="A952" s="125"/>
      <c r="B952" s="126"/>
      <c r="C952" s="125"/>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ht="14.25" customHeight="1">
      <c r="A953" s="125"/>
      <c r="B953" s="126"/>
      <c r="C953" s="125"/>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ht="14.25" customHeight="1">
      <c r="A954" s="125"/>
      <c r="B954" s="126"/>
      <c r="C954" s="125"/>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ht="14.25" customHeight="1">
      <c r="A955" s="125"/>
      <c r="B955" s="126"/>
      <c r="C955" s="125"/>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ht="14.25" customHeight="1">
      <c r="A956" s="125"/>
      <c r="B956" s="126"/>
      <c r="C956" s="125"/>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ht="14.25" customHeight="1">
      <c r="A957" s="125"/>
      <c r="B957" s="126"/>
      <c r="C957" s="125"/>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ht="14.25" customHeight="1">
      <c r="A958" s="125"/>
      <c r="B958" s="126"/>
      <c r="C958" s="125"/>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ht="14.25" customHeight="1">
      <c r="A959" s="125"/>
      <c r="B959" s="126"/>
      <c r="C959" s="125"/>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ht="14.25" customHeight="1">
      <c r="A960" s="125"/>
      <c r="B960" s="126"/>
      <c r="C960" s="125"/>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ht="14.25" customHeight="1">
      <c r="A961" s="125"/>
      <c r="B961" s="126"/>
      <c r="C961" s="125"/>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ht="14.25" customHeight="1">
      <c r="A962" s="125"/>
      <c r="B962" s="126"/>
      <c r="C962" s="125"/>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ht="14.25" customHeight="1">
      <c r="A963" s="125"/>
      <c r="B963" s="126"/>
      <c r="C963" s="125"/>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ht="14.25" customHeight="1">
      <c r="A964" s="125"/>
      <c r="B964" s="126"/>
      <c r="C964" s="125"/>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ht="14.25" customHeight="1">
      <c r="A965" s="125"/>
      <c r="B965" s="126"/>
      <c r="C965" s="125"/>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ht="14.25" customHeight="1">
      <c r="A966" s="125"/>
      <c r="B966" s="126"/>
      <c r="C966" s="125"/>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ht="14.25" customHeight="1">
      <c r="A967" s="125"/>
      <c r="B967" s="126"/>
      <c r="C967" s="125"/>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ht="14.25" customHeight="1">
      <c r="A968" s="125"/>
      <c r="B968" s="126"/>
      <c r="C968" s="125"/>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ht="14.25" customHeight="1">
      <c r="A969" s="125"/>
      <c r="B969" s="126"/>
      <c r="C969" s="125"/>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ht="14.25" customHeight="1">
      <c r="A970" s="125"/>
      <c r="B970" s="126"/>
      <c r="C970" s="125"/>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ht="14.25" customHeight="1">
      <c r="A971" s="125"/>
      <c r="B971" s="126"/>
      <c r="C971" s="125"/>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ht="14.25" customHeight="1">
      <c r="A972" s="125"/>
      <c r="B972" s="126"/>
      <c r="C972" s="125"/>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ht="14.25" customHeight="1">
      <c r="A973" s="125"/>
      <c r="B973" s="126"/>
      <c r="C973" s="125"/>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ht="14.25" customHeight="1">
      <c r="A974" s="125"/>
      <c r="B974" s="126"/>
      <c r="C974" s="125"/>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ht="14.25" customHeight="1">
      <c r="A975" s="125"/>
      <c r="B975" s="126"/>
      <c r="C975" s="125"/>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ht="14.25" customHeight="1">
      <c r="A976" s="125"/>
      <c r="B976" s="126"/>
      <c r="C976" s="125"/>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ht="14.25" customHeight="1">
      <c r="A977" s="125"/>
      <c r="B977" s="126"/>
      <c r="C977" s="125"/>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ht="14.25" customHeight="1">
      <c r="A978" s="125"/>
      <c r="B978" s="126"/>
      <c r="C978" s="125"/>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ht="14.25" customHeight="1">
      <c r="A979" s="125"/>
      <c r="B979" s="126"/>
      <c r="C979" s="125"/>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ht="14.25" customHeight="1">
      <c r="A980" s="125"/>
      <c r="B980" s="126"/>
      <c r="C980" s="125"/>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ht="14.25" customHeight="1">
      <c r="A981" s="125"/>
      <c r="B981" s="126"/>
      <c r="C981" s="125"/>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ht="14.25" customHeight="1">
      <c r="A982" s="125"/>
      <c r="B982" s="126"/>
      <c r="C982" s="125"/>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ht="14.25" customHeight="1">
      <c r="A983" s="125"/>
      <c r="B983" s="126"/>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ht="14.25" customHeight="1">
      <c r="A984" s="125"/>
      <c r="B984" s="126"/>
      <c r="C984" s="125"/>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ht="14.25" customHeight="1">
      <c r="A985" s="125"/>
      <c r="B985" s="126"/>
      <c r="C985" s="125"/>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ht="14.25" customHeight="1">
      <c r="A986" s="125"/>
      <c r="B986" s="126"/>
      <c r="C986" s="125"/>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ht="14.25" customHeight="1">
      <c r="A987" s="125"/>
      <c r="B987" s="126"/>
      <c r="C987" s="125"/>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ht="14.25" customHeight="1">
      <c r="A988" s="125"/>
      <c r="B988" s="126"/>
      <c r="C988" s="125"/>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ht="14.25" customHeight="1">
      <c r="A989" s="125"/>
      <c r="B989" s="126"/>
      <c r="C989" s="125"/>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ht="14.25" customHeight="1">
      <c r="A990" s="125"/>
      <c r="B990" s="126"/>
      <c r="C990" s="125"/>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ht="14.25" customHeight="1">
      <c r="A991" s="125"/>
      <c r="B991" s="126"/>
      <c r="C991" s="125"/>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ht="14.25" customHeight="1">
      <c r="A992" s="125"/>
      <c r="B992" s="126"/>
      <c r="C992" s="125"/>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ht="14.25" customHeight="1">
      <c r="A993" s="125"/>
      <c r="B993" s="126"/>
      <c r="C993" s="125"/>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ht="14.25" customHeight="1">
      <c r="A994" s="125"/>
      <c r="B994" s="126"/>
      <c r="C994" s="125"/>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ht="14.25" customHeight="1">
      <c r="A995" s="125"/>
      <c r="B995" s="126"/>
      <c r="C995" s="125"/>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ht="14.25" customHeight="1">
      <c r="A996" s="125"/>
      <c r="B996" s="126"/>
      <c r="C996" s="125"/>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ht="14.25" customHeight="1">
      <c r="A997" s="125"/>
      <c r="B997" s="126"/>
      <c r="C997" s="125"/>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ht="14.25" customHeight="1">
      <c r="A998" s="125"/>
      <c r="B998" s="126"/>
      <c r="C998" s="125"/>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ht="14.25" customHeight="1">
      <c r="A999" s="125"/>
      <c r="B999" s="126"/>
      <c r="C999" s="125"/>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row r="1000" ht="14.25" customHeight="1">
      <c r="A1000" s="125"/>
      <c r="B1000" s="126"/>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c r="X1000" s="125"/>
      <c r="Y1000" s="125"/>
      <c r="Z1000" s="125"/>
    </row>
  </sheetData>
  <autoFilter ref="$A$20:$E$50"/>
  <mergeCells count="2">
    <mergeCell ref="C8:E8"/>
    <mergeCell ref="C19:E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2022-06-24T21:57:36Z</dcterms:created>
  <dc:creator>Paola Milena Villada Castaño</dc:creator>
</cp:coreProperties>
</file>