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mc:AlternateContent xmlns:mc="http://schemas.openxmlformats.org/markup-compatibility/2006">
    <mc:Choice Requires="x15">
      <x15ac:absPath xmlns:x15ac="http://schemas.microsoft.com/office/spreadsheetml/2010/11/ac" url="C:\Users\dsarmientod\Downloads\"/>
    </mc:Choice>
  </mc:AlternateContent>
  <xr:revisionPtr revIDLastSave="0" documentId="13_ncr:1_{95476404-F58C-4F70-A007-53B1A7A4D956}" xr6:coauthVersionLast="47" xr6:coauthVersionMax="47" xr10:uidLastSave="{00000000-0000-0000-0000-000000000000}"/>
  <bookViews>
    <workbookView xWindow="-110" yWindow="-110" windowWidth="19420" windowHeight="11500" activeTab="3" xr2:uid="{00000000-000D-0000-FFFF-FFFF00000000}"/>
  </bookViews>
  <sheets>
    <sheet name="Tablero control" sheetId="7" r:id="rId1"/>
    <sheet name="Hoja5" sheetId="9" state="hidden" r:id="rId2"/>
    <sheet name="Productos" sheetId="6" r:id="rId3"/>
    <sheet name="Consolidado PAI 2025 - II bim" sheetId="2" r:id="rId4"/>
    <sheet name="ME-OTIC" sheetId="3" state="hidden" r:id="rId5"/>
    <sheet name="Tablas de Referencia" sheetId="4" state="hidden" r:id="rId6"/>
  </sheets>
  <definedNames>
    <definedName name="_xlnm._FilterDatabase" localSheetId="3" hidden="1">'Consolidado PAI 2025 - II bim'!$A$4:$AG$126</definedName>
    <definedName name="_xlnm._FilterDatabase" localSheetId="2" hidden="1">Productos!$A$4:$AH$4</definedName>
    <definedName name="SegmentaciónDeDatos_Agrupación">#REF!</definedName>
    <definedName name="SegmentaciónDeDatos_Agrupación1">#N/A</definedName>
    <definedName name="SegmentaciónDeDatos_Área_responsable">#REF!</definedName>
    <definedName name="SegmentaciónDeDatos_Área_responsable1">#N/A</definedName>
  </definedNames>
  <calcPr calcId="191029"/>
  <pivotCaches>
    <pivotCache cacheId="27"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z/ltlzsqQjXbjFEnRfNTcsSR+F4eGwl6G2CohcnSzh8="/>
    </ext>
  </extLst>
</workbook>
</file>

<file path=xl/calcChain.xml><?xml version="1.0" encoding="utf-8"?>
<calcChain xmlns="http://schemas.openxmlformats.org/spreadsheetml/2006/main">
  <c r="E80" i="6" l="1"/>
  <c r="Q28" i="6"/>
  <c r="K28" i="6"/>
  <c r="Q27" i="6"/>
  <c r="K27" i="6"/>
  <c r="P26" i="6"/>
  <c r="Q26" i="6" s="1"/>
  <c r="K26" i="6"/>
  <c r="P25" i="6"/>
  <c r="Q25" i="6" s="1"/>
  <c r="K25" i="6"/>
  <c r="Q24" i="6"/>
  <c r="K24" i="6"/>
  <c r="Q23" i="6"/>
  <c r="Q22" i="6"/>
  <c r="K22" i="6"/>
  <c r="Q21" i="6"/>
  <c r="K21" i="6"/>
  <c r="P20" i="6"/>
  <c r="O20" i="6"/>
  <c r="K20" i="6"/>
  <c r="Q19" i="6"/>
  <c r="K19" i="6"/>
  <c r="Q18" i="6"/>
  <c r="K18" i="6"/>
  <c r="P17" i="6"/>
  <c r="O17" i="6"/>
  <c r="K17" i="6"/>
  <c r="Q16" i="6"/>
  <c r="K16" i="6"/>
  <c r="Q15" i="6"/>
  <c r="K15" i="6"/>
  <c r="Q14" i="6"/>
  <c r="K14" i="6"/>
  <c r="Q13" i="6"/>
  <c r="K13" i="6"/>
  <c r="Q12" i="6"/>
  <c r="K12" i="6"/>
  <c r="Q11" i="6"/>
  <c r="K11" i="6"/>
  <c r="Q10" i="6"/>
  <c r="K10" i="6"/>
  <c r="Q9" i="6"/>
  <c r="K9" i="6"/>
  <c r="Q8" i="6"/>
  <c r="Q7" i="6"/>
  <c r="K7" i="6"/>
  <c r="Q6" i="6"/>
  <c r="K6" i="6"/>
  <c r="Q5" i="6"/>
  <c r="Q1" i="6"/>
  <c r="E53" i="7"/>
  <c r="Q17" i="6" l="1"/>
  <c r="Q20" i="6"/>
  <c r="AC124" i="2"/>
  <c r="AC121" i="2"/>
  <c r="AB116" i="2"/>
  <c r="AB112" i="2"/>
  <c r="AC112" i="2"/>
  <c r="AC100" i="2"/>
  <c r="AC95" i="2"/>
  <c r="AC87" i="2"/>
  <c r="AB70" i="2"/>
  <c r="AC70" i="2" s="1"/>
  <c r="J36" i="2"/>
  <c r="J21" i="2"/>
  <c r="J14" i="2"/>
  <c r="J13" i="2"/>
  <c r="J12" i="2"/>
  <c r="J11" i="2"/>
  <c r="J8" i="2"/>
  <c r="J9" i="2"/>
  <c r="M178" i="2"/>
  <c r="W124" i="2"/>
  <c r="W121" i="2"/>
  <c r="AC116" i="2"/>
  <c r="W116" i="2"/>
  <c r="W112" i="2"/>
  <c r="W100" i="2"/>
  <c r="W87" i="2"/>
  <c r="AC84" i="2"/>
  <c r="W84" i="2"/>
  <c r="AB81" i="2"/>
  <c r="AA81" i="2"/>
  <c r="W81" i="2"/>
  <c r="AC77" i="2"/>
  <c r="W77" i="2"/>
  <c r="AC74" i="2"/>
  <c r="W74" i="2"/>
  <c r="AA70" i="2"/>
  <c r="W70" i="2"/>
  <c r="AC67" i="2"/>
  <c r="W67" i="2"/>
  <c r="G67" i="2"/>
  <c r="AC63" i="2"/>
  <c r="W63" i="2"/>
  <c r="AC59" i="2"/>
  <c r="W59" i="2"/>
  <c r="AC55" i="2"/>
  <c r="W55" i="2"/>
  <c r="AC49" i="2"/>
  <c r="W49" i="2"/>
  <c r="AC45" i="2"/>
  <c r="W45" i="2"/>
  <c r="AC35" i="2"/>
  <c r="W35" i="2"/>
  <c r="AC29" i="2"/>
  <c r="W29" i="2"/>
  <c r="AC25" i="2"/>
  <c r="G23" i="2"/>
  <c r="AC20" i="2"/>
  <c r="W20" i="2"/>
  <c r="AC8" i="2"/>
  <c r="W8" i="2"/>
  <c r="AC5" i="2"/>
  <c r="AC1" i="2"/>
  <c r="AC8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O6" authorId="0" shapeId="0" xr:uid="{00000000-0006-0000-0200-000001000000}">
      <text>
        <r>
          <rPr>
            <sz val="11"/>
            <color theme="1"/>
            <rFont val="Aptos Narrow"/>
            <scheme val="minor"/>
          </rPr>
          <t>======
ID#AAABfV3CFrI
Andrea Del Pilar Acero Alvarez    (2025-03-04 22:40:34)
Incluir hitos para monitoreo periodico</t>
        </r>
      </text>
    </comment>
    <comment ref="O7" authorId="0" shapeId="0" xr:uid="{00000000-0006-0000-0200-000003000000}">
      <text>
        <r>
          <rPr>
            <sz val="11"/>
            <color theme="1"/>
            <rFont val="Aptos Narrow"/>
            <scheme val="minor"/>
          </rPr>
          <t>======
ID#AAABfV3CFrE
Andrea Del Pilar Acero Alvarez    (2025-03-04 22:40:34)
Incluir hitos para monitoreo periodico</t>
        </r>
      </text>
    </comment>
    <comment ref="O8" authorId="0" shapeId="0" xr:uid="{00000000-0006-0000-0200-000008000000}">
      <text>
        <r>
          <rPr>
            <sz val="11"/>
            <color theme="1"/>
            <rFont val="Aptos Narrow"/>
            <scheme val="minor"/>
          </rPr>
          <t>======
ID#AAABfV3CFqs
Andrea Del Pilar Acero Alvarez    (2025-03-04 22:40:34)
Incluir hitos para monitoreo periodico</t>
        </r>
      </text>
    </comment>
    <comment ref="O11" authorId="0" shapeId="0" xr:uid="{00000000-0006-0000-0200-000007000000}">
      <text>
        <r>
          <rPr>
            <sz val="11"/>
            <color theme="1"/>
            <rFont val="Aptos Narrow"/>
            <scheme val="minor"/>
          </rPr>
          <t>======
ID#AAABfV3CFqw
Andrea Del Pilar Acero Alvarez    (2025-03-04 22:40:34)
dos veces al año</t>
        </r>
      </text>
    </comment>
    <comment ref="J13" authorId="0" shapeId="0" xr:uid="{00000000-0006-0000-0200-000006000000}">
      <text>
        <r>
          <rPr>
            <sz val="11"/>
            <color theme="1"/>
            <rFont val="Aptos Narrow"/>
            <scheme val="minor"/>
          </rPr>
          <t>======
ID#AAABfV3CFq0
tc={55B5078C-C6A5-4774-9CAB-FFFE19DE93B3}    (2025-03-04 22:40:34)
[Comentario encadenado]
Su versión de Excel le permite leer este comentario encadenado; sin embargo, las ediciones que se apliquen se quitarán si el archivo se abre en una versión más reciente de Excel. Más información: https://go.microsoft.com/fwlink/?linkid=870924
Comentario:
    Especificar acciones según compromisos del Plan de Mejoramiento</t>
        </r>
      </text>
    </comment>
    <comment ref="O14" authorId="0" shapeId="0" xr:uid="{00000000-0006-0000-0200-000005000000}">
      <text>
        <r>
          <rPr>
            <sz val="11"/>
            <color theme="1"/>
            <rFont val="Aptos Narrow"/>
            <scheme val="minor"/>
          </rPr>
          <t>======
ID#AAABfV3CFrA
Andrea Del Pilar Acero Alvarez    (2025-03-04 22:40:34)
dos veces al año</t>
        </r>
      </text>
    </comment>
    <comment ref="O15" authorId="0" shapeId="0" xr:uid="{00000000-0006-0000-0200-000002000000}">
      <text>
        <r>
          <rPr>
            <sz val="11"/>
            <color theme="1"/>
            <rFont val="Aptos Narrow"/>
            <scheme val="minor"/>
          </rPr>
          <t>======
ID#AAABfV3CFq8
Andrea Del Pilar Acero Alvarez    (2025-03-04 22:40:34)
dos veces al año</t>
        </r>
      </text>
    </comment>
    <comment ref="O16" authorId="0" shapeId="0" xr:uid="{00000000-0006-0000-0200-000004000000}">
      <text>
        <r>
          <rPr>
            <sz val="11"/>
            <color theme="1"/>
            <rFont val="Aptos Narrow"/>
            <scheme val="minor"/>
          </rPr>
          <t>======
ID#AAABfV3CFq4
Andrea Del Pilar Acero Alvarez    (2025-03-04 22:40:34)
dos veces al año</t>
        </r>
      </text>
    </comment>
  </commentList>
  <extLst>
    <ext xmlns:r="http://schemas.openxmlformats.org/officeDocument/2006/relationships" uri="GoogleSheetsCustomDataVersion2">
      <go:sheetsCustomData xmlns:go="http://customooxmlschemas.google.com/" r:id="rId1" roundtripDataSignature="AMtx7mgGTIYjMbgc/nu7GWbYA1BaO1A3eg=="/>
    </ext>
  </extLst>
</comments>
</file>

<file path=xl/sharedStrings.xml><?xml version="1.0" encoding="utf-8"?>
<sst xmlns="http://schemas.openxmlformats.org/spreadsheetml/2006/main" count="1761" uniqueCount="905">
  <si>
    <t>Cuenta de Nombre Producto</t>
  </si>
  <si>
    <t>Cumple</t>
  </si>
  <si>
    <t>Cumple parcialmente</t>
  </si>
  <si>
    <t>NA</t>
  </si>
  <si>
    <t>Seguimiento Plan de Acción Institucional 2025 V2</t>
  </si>
  <si>
    <t>Línea estratégica</t>
  </si>
  <si>
    <t>Respuesta a Solicitudes PQB y OCMP</t>
  </si>
  <si>
    <t>Resultados estratégicos</t>
  </si>
  <si>
    <t>Seguimiento Bimestre 1</t>
  </si>
  <si>
    <t>Seguimiento Bimestre 2</t>
  </si>
  <si>
    <t>Producto estratégico</t>
  </si>
  <si>
    <t>Actividades clave y fechas</t>
  </si>
  <si>
    <t>Resultados 2025</t>
  </si>
  <si>
    <t>Indicador</t>
  </si>
  <si>
    <t>Meta 2025</t>
  </si>
  <si>
    <t>Avance Meta 
Bimestre 1</t>
  </si>
  <si>
    <t>Descripción de Avance</t>
  </si>
  <si>
    <t>Observación OAP</t>
  </si>
  <si>
    <t>Avance acumulado Meta 
Bimestre 2</t>
  </si>
  <si>
    <t>No.</t>
  </si>
  <si>
    <t>Nombre Producto</t>
  </si>
  <si>
    <t>Área responsable</t>
  </si>
  <si>
    <t>Nombre Actividades</t>
  </si>
  <si>
    <t>Entregable</t>
  </si>
  <si>
    <t>Inicio</t>
  </si>
  <si>
    <t>Fin</t>
  </si>
  <si>
    <t>% Avance Proyectado</t>
  </si>
  <si>
    <t>% Avance Alcanzado</t>
  </si>
  <si>
    <t>% Avance final del periodo</t>
  </si>
  <si>
    <r>
      <rPr>
        <b/>
        <sz val="11"/>
        <color theme="1"/>
        <rFont val="Arial Narrow"/>
      </rPr>
      <t xml:space="preserve">Estado de Cumplimiento
</t>
    </r>
    <r>
      <rPr>
        <b/>
        <sz val="7"/>
        <color theme="1"/>
        <rFont val="Arial Narrow"/>
      </rPr>
      <t>(Cumple &gt;=90%, Cumple Parcialmente entre 70% y 89%, No Cumple &lt;70%)</t>
    </r>
  </si>
  <si>
    <t>Descripción cualitativa de avances</t>
  </si>
  <si>
    <t>Observaciones y Recomendaciones OAP</t>
  </si>
  <si>
    <t>% Avance acumulado Proyectado</t>
  </si>
  <si>
    <t>% Avance acumulado Alcanzado</t>
  </si>
  <si>
    <r>
      <rPr>
        <b/>
        <sz val="11"/>
        <color theme="1"/>
        <rFont val="Arial Narrow"/>
      </rPr>
      <t xml:space="preserve">Estado de Cumplimiento
</t>
    </r>
    <r>
      <rPr>
        <b/>
        <sz val="8"/>
        <color theme="1"/>
        <rFont val="Arial Narrow"/>
      </rPr>
      <t>(Cumple &gt;=90%, Cumple Parcialmente entre 70% y 89%, No Cumple &lt;70%)</t>
    </r>
  </si>
  <si>
    <t>Línea 1. Investigación Humanitaria y Extrajudicial (Gestión de información e Investigación para la Búsqueda)</t>
  </si>
  <si>
    <t>Las personas familias y OCMP que buscan cuentan con  respuestas oportunas, integrales  y efectivas</t>
  </si>
  <si>
    <t>R1. La investigación humanitaria y extrajudicial, aplicada, participativa y territorial, sustentada en el fortalecimiento de las capacidades y competencias en procesos forenses de prospección, recuperación, identificación y las nuevas metodologías forenses implementadas en la UBPD, agilizan e impulsan la búsqueda para encontrar a las PDD y responder a las personas, familias y OCMP que buscan, garantizando su derecho al acceso a la información.</t>
  </si>
  <si>
    <t>R1.1 Las investigación de los casos de desaparición es eficaz a partir de una mejor planeación de las intervenciones que se hacen tanto a nivel nacional como territorial</t>
  </si>
  <si>
    <t>L1-IAHE-014
Avance en la formulación de PRB</t>
  </si>
  <si>
    <t>23 PRB</t>
  </si>
  <si>
    <t>En este bimestre se realiza la formulación de tres (3) Planes Regionales de Búsqueda: PRB Alta y Media Guajira, PRB Occidente de Boyacá y PRB Velez - Comunera. Esta elaboración cuenta con los parámetros establecidos en el formato IAH-LN-003 V2 (Lineamientos para la Formulación e Implementación de los Planes Regionales de Búsqueda) y según el formato IAH-FT-083 V1 (Plan Regional de Búsqueda). 
 Así mismo se realizó el avance en la actualización del PRB Bajo Putumayo donde se presenta proyectado el númeral 2.DIAGNOSTICO (exceptuando los númerales 2.4, 2.5 y 2.7) y el númeral 3. ESTRATEGIAS</t>
  </si>
  <si>
    <t>Si bien se reportan 3 PRB con avances en la formulación, específicamente en las etapas 1 y 2 de diagnóstico y proyección de estrategias, es necesario que se vele por la culminación de las 4 etapas que contempla la formulación de un PRB según lineamientos vigentes.</t>
  </si>
  <si>
    <t>Durante el periodo se realizó la formulación de 7 PRB  (1. Centro y Sur de Norte de Santander, 2. Depresión Momposina, 3. Guanetá - Garcia Rovira, 4. Medio Putumayo, 5. Norte de Casanare, 6. Sabanas de Cundinamarca y 7. Sur de Meta) y la actualización del PRB Bajo Cauca.</t>
  </si>
  <si>
    <t>De acuerdo con el reporte del I y II bimestre, se ha logrado un total de 11 PRB.formulados en etapa de diagnóstico y proyecciión de estrategias, lo cual supera la meta para el periodo.
De los 3 PRB reportados en el I bimestre, el PRB de Alta y Media Guajiar y el PRB Velez Comunera ya concluyeron su formulación y se encuentran publicados en el sitio web institucional.</t>
  </si>
  <si>
    <t>Planes regionales de búsqueda con diagnóstico y proyección de estrategias Fase II</t>
  </si>
  <si>
    <t>DTIPL /SAPL - Dirección Técnica de Información, Planeación y Localización para la Búsqueda/ Subdirección de Análisis Planeación y Localización</t>
  </si>
  <si>
    <t>Actualizar el diagnóstico y proyección de estrategias de los PRB que fueron formulados antes de la divulgación de los lineamientos vigentes</t>
  </si>
  <si>
    <t>Documentos de PRB actualizados con diagnóstico y proyección de estrategias</t>
  </si>
  <si>
    <t>Se avanzó en la actualización del PRB Bajo Putumayo (adjunto) donde se presenta proyectado el númeral 2.DIAGNÓSTICO (exceptuando los númerales 2.4, 2.5 y 2.7), el número 3. ESTRATEGIAS. Lo anterior debido a que están pendientes los insumos de las áreas asociadas. De acuerdo con el memorando UBPD-3-2025-001403 y atendiendo a los lineamientos para la Formulación de PRB (IAH-LN-003 V2 (DTIPLB), serán enviados a la SAPL el 7 de marzo de 2025, por parte de las áreas vinculadas al lineamiento.  
Se formularon los PRB Alta y Media Guajira, Occidente de Boyacá y Velez Comunera. La entrega de los insumos se realizó de manera fragmentada y fuera de las fechas estipuladas en el memorando UBPD-3-2024-016341.
Durante el bimestre se recibieron los estudios de prelación de 8 Planes Regionales de Búsqueda (PRB), los cuales se detallan a continuación: 
1. Bogotá, 2. Occidente de Cundinamarca, 3. Oriente Boyacense, La Libertad, Lengupá y Neira, 4. Costa Pacífica, 5. Bajo Atrato, 6. Darién, 7. Oriente de Caldas, 8. Pacifico Nariñense. 
Además, se informa que 7 estudios de prelación han sido remitidos por el Coordinador Territorial al Coordinador Regional para su validación y posterior envío a la SGTT, DTIPLB y SAPL. Estos PRB, actualmente se encuentran en proceso de validación por el Coordinador Regional, son: 1. Puertos del Magdalena Medio, 2. Barranca Región, 3. Sur de Cesar, 4. Sur de Bolívar, 5. Área Metropolitana De Bucaramanga-Soto Norte, 6. Yariguíes, 7. Atlántico - Río Magdalena. 
Al 28 de febrero de 2025, se han publicado 33 PRB en la página Web; disponibles para consulta en el siguiente enlace: https://unidadbusqueda.gov.co/sobre-busqueda/planes-regionales/ 
Ahora bien, con el objetivo de completar la recopilación de los estudios de prelación de todos los PRB, se emitio un memorando a todas las regionales, solicitando la remisión de dicha documentación.</t>
  </si>
  <si>
    <t>De acuerdo con la programación realizada por el área para el primer bimestre, se dio cumplimiento a la elaboración del diagnóstico y proyección de estrategias de 3 nuevos PRB (PRB Alta y Media Guajira, Occidente de Boyacá y Velez Comunera), y se adjuntaron los soportes correspondientes. Con respecto a la actualización de PRB se informó que se hizo lo propio con el PRB Bajo Putumayo pero aun no se ha concluido el ejercicio. Se espera que para el segundo bimestre se presenten los soportes correspondientes a 2 PRB actualizados en cuanto a diagnóstico y proyección de estrategias, y 3 PRB nuevos adicionales a los ya reportados. Asi mismo, se debe hacer referencia a los avances frente a la conclusión de la formulación de los 3 PRB reportados en el primer bimestre.
El soporte Matriz de Seguimiento no se encuentra disponible. Se solicita que en próximos reportes se haga envío de los soportes correspondientes a los entregables programados en el cronograma de la hoja de ruta del producto.</t>
  </si>
  <si>
    <t>Aunque no se cumplió con lo planeado para el bimestre en cuanto a la actualización de PRB ya formulados con anterioridad a la emisión de los lineamientos vigentes, sí se avanzó significativamente en el diagnóstico y proyección de estrategias de nuevos PRB superando la meta establecida para el periodo. 
Hace falta hacer referencia al estado en que se encuentra el PRB Bajo Putumayo que corresponde a uno de los Planes antiguos que deben ser actualizados, y que fue mencionado en el reporte del bimestre anterior.
De los 3 PRB reportados en el I bimestre con diagnóstico y proyección de estrategias, el PRB de Alta y Media Guajira y el PRB Velez Comunera ya concluyeron su formulación y se encuentran publicados en el sitio web institucional.</t>
  </si>
  <si>
    <t>Formular el diagnóstico y proyección de estrategias de los PRB nuevos</t>
  </si>
  <si>
    <t>Documentos de PRB nuevos con diagnóstico y proyección de estrategias</t>
  </si>
  <si>
    <t>Realizar acciones que permitan agilizar el desarrollo de las etapas de estudios de prelación y planes operativos de PRB</t>
  </si>
  <si>
    <t xml:space="preserve">DTIPL /SAPL - Dirección Técnica de Información, Planeación y Localización para la Búsqueda/ Subdirección de Análisis Planeación y Localización 
SGTT - Subdirección General Técnica y Territorial - </t>
  </si>
  <si>
    <t>Matriz de seguimiento a los GITT</t>
  </si>
  <si>
    <t>L1-IAHE-005
Ampliación de fuentes del Universo de PDD</t>
  </si>
  <si>
    <t>Durante este período se adelantaron acuerdos con diversas entidades que ayudarán a proporcionar información para la búsqueda. Entre ellas, destacan los avances en el convenio con el DNP, que permite acceder a las bases del SISBÉN y obtener información crucial para la identificación de las PDD. Además, se avanzó en la formalización de convenios con el Ministerio de Salud, Migración Colombia y ADRES, insumos fundamentales para atender plenamente a las PDD y a sus familias.
Principales logros y dificultades del periodo: Llegar a cuerdos que permitan la transferencia de informacion entre entidades</t>
  </si>
  <si>
    <t>Sin avance cuantitativo dentro de la ficha de indicador y así visualizado en el instrumento diseñado por la OAP</t>
  </si>
  <si>
    <t>El reporte cualitativo muestra un avance relevante en la integración y validación de una fuente crítica de información, lo que refuerza la capacidad institucional para construir un universo de personas dadas por desaparecidas con mayor nivel de identificación. Este progreso resulta coherente con los objetivos del resultado estratégico R1, al facilitar procesos de investigación basados en información confiable y depurada.
A nivel del producto estratégico "Estrategia de fortalecimiento para la optimización de procesos de explotación de datos y calidad de la información – Fase II", este avance fortalece la fase de estructuración del dato y mejora los insumos necesarios para posteriores ejercicios analíticos y de focalización territorial. De igual forma, contribuye a la Línea Estratégica No. 1 al robustecer los mecanismos de gestión de información que soportan la investigación humanitaria.
Como recomendación, se sugiere que en futuros reportes se refuerce la exposición del valor agregado del avance alcanzado, especificando cómo este permite la toma de decisiones o el diseño de acciones posteriores. También sería útil incluir una mención breve a los criterios de validación empleados, así como a los límites o dificultades identificadas, para fortalecer la trazabilidad técnica del indicador sin necesidad de una exposición exhaustiva.</t>
  </si>
  <si>
    <t xml:space="preserve">Estrategia de fortalecimiento para la optimización de procesos de explotación de datos y calidad de la información Fase II. </t>
  </si>
  <si>
    <t>DTIPL /SGI - Dirección Técnica de Información, Planeación y Localización para la Búsqueda/ Subdirección de Gestión de Información</t>
  </si>
  <si>
    <t xml:space="preserve">Diseñar e implementar herramientas para identificar problemas de calidad del dato así como para optimizar la usabilidad de la información generada </t>
  </si>
  <si>
    <t>Tableros de visualización, aplicaciones de integración de información documentado y documento de resultado de la estrategia de búsqueda de vivos.</t>
  </si>
  <si>
    <t>Componente 1: Calidad del Dato
Las acciones proyectadas en este componente evidencian un cumplimiento importante en cuanto a los productos entregados. Se destacan:
1. Tablero visualización Caso 07: Finalizado con datos organizados desde formato no estructurado.
2. Herramienta de gestión Caso 07: Desarrollada en AppSheet y en funcionamiento.
3. Sistema Golden Record: Proceso de exploración e identificación de registros completado.
4. Monitoreo y contacto con familias: Realizadas 8 sesiones de seguimiento.
Componente 2: Optimización de Registros
Se observa una ejecución destacada en:
1. Identificación de inconsistencias RNFCIS: Reportados 67 registros con problemas.
2. Planes de remediación: 2 planes ejecutados, con 393 personas impactadas.
3. Depuración de duplicados SIRDEC: 362 registros analizados y depurados.
4. Unificación cifras UBPD/SIRDEC: 99.94% de registros emparejados.
Componente 3: Infraestructura y Datalake
1. Ingesta de información al datalake: De acuerdo a los soportes que validan la ejecución se observa que se implemento acciones OCR y migración de archivos.
2. Actualización de módulo OCR: Presentan un reporte de mejora en rendimiento y precisión.
Componente 4: Modelos y Análisis Avanzados
1. Actualización del estudio de prelación: Entregada matriz actualizada.
2. Procesamiento de sensores remotos: Descarga y análisis de 158 imágenes.
3. Análisis multitemporal: Realizados en La Paz (Cesar) y Escuela de Logística (Bogotá).
4. Metodologías para análisis geográfico: Documentos en desarrollo.</t>
  </si>
  <si>
    <t>Analizada la información se identifica el cumplimiento de las acciones programadas para el primer bimestre y se adjuntan los soportes correspondientes a los entregables establecidos. 
Se presentan las siguientes observaciones:
Componente 1:
1. Documentación de 550 casos CINR: Solo 21 casos validados (3.8%).
2. Publicación de 110 casos CINE: Solo 8 casos publicados (7.2%).
Componente 2:
1. Algoritmos de clasificación: Dos en desarrollo pero sin implementación efectiva.
Componente 3: 
Acciones sin avances:
1. Mejora de herramienta de visualización.
2. Etiquetado automatizado de documentos.
Se observa la implementación de nuevos instrumentos y tecnologias como AppSheet. La estrategia evidencia avances importantes, especialmente en la consolidación de herramientas, el control de calidad del dato y la ingesta de información</t>
  </si>
  <si>
    <t xml:space="preserve">
Durante el periodo correspondiente, se avanzó de manera integral en el fortalecimiento de los procesos de gestión de información y análisis aplicados a la búsqueda de personas dadas por desaparecidas, en concordancia con los objetivos establecidos para la Línea Estratégica No. 1. Las acciones desarrolladas permitieron robustecer las bases de datos institucionales, optimizar herramientas tecnológicas, consolidar fuentes de información claves y fortalecer metodologías de análisis forense y documental.
Se destacan avances en la consolidación del universo de personas dadas por desaparecidas, a través de procesos de validación, depuración y caracterización de registros provenientes de fuentes como el RNEC, lo cual ha permitido mejorar sustancialmente la calidad de la información base. En paralelo, se implementaron mecanismos de corrección de inconsistencias en sistemas como el RNFCIS y BUSQUEMOS, lo que fortalece la confiabilidad de los datos empleados en análisis geoespaciales y en la identificación de áreas de interés forense.
A nivel tecnológico, se lograron optimizaciones significativas en el sistema de consulta institucional, así como un incremento en la capacidad de almacenamiento y procesamiento del datalake. Estos avances han contribuido a una mayor eficiencia en el acceso, búsqueda y uso de la información por parte de los equipos territoriales y técnicos. Adicionalmente, se continuó con la implementación de algoritmos de clasificación sobre imágenes satelitales, integrando nuevas herramientas que permiten fortalecer el análisis del contexto territorial en relación con el conflicto.
En cuanto al archivo documental, se mantuvo un flujo constante de trabajo en sus fases de revisión, estructuración, digitalización y análisis, lo que ha permitido ampliar y cualificar el acervo disponible para soportar investigaciones y líneas de búsqueda. También se avanzó en la operativización de la estrategia de Búsqueda Inversa, tanto en la verificación de casos como en la respuesta comunicacional orientada a generar contacto con personas o familias relacionadas con personas identificadas.
Estas acciones reflejan un esfuerzo sostenido por mejorar la calidad, integridad y aplicabilidad de la información institucional, habilitando mejores condiciones para la aplicación de metodologías forenses, la territorialización de los procesos de búsqueda y el fortalecimiento de capacidades para el análisis y la toma de decisiones. Lo anterior contribuye directamente al cumplimiento del resultado estratégico R1, y se articula de manera coherente con los componentes del producto estratégico asociado y los objetivos misionales de la Unidad.</t>
  </si>
  <si>
    <t>Durante el periodo evaluado, los reportes cualitativos de los indicadores de la Línea Estratégica No. 1 permiten observar un avance diferenciado pero complementario en los distintos componentes que estructuran la gestión de la información y la investigación para la búsqueda de personas dadas por desaparecidas. En conjunto, los doce indicadores evidencian un proceso progresivo de fortalecimiento institucional que abarca desde la mejora de fuentes y validación de registros (L1-IAHE-005, L1-IAHE-006), hasta el desarrollo e implementación de herramientas analíticas (L1-IAHE-002, L1-IAHE-009, L1-IAHE-010), la corrección y depuración de bases de datos clave (L1-IAHE-001, L1-IAHE-004), y la consolidación del archivo documental como insumo de análisis forense (L1-IAHE-008).
En lo misional, los avances permiten afirmar que se están sentando bases sólidas para una investigación humanitaria y extrajudicial más precisa, sustentada en datos validados, interoperables y estructurados, lo cual da cumplimiento progresivo al resultado estratégico R1. Esto es especialmente evidente en los esfuerzos por consolidar el universo de PDD con mayor nivel de identificación y validación, optimizar la calidad de datos geográficos y temáticos, y diseñar nuevas metodologías de análisis como la búsqueda inversa (L1-IAHE-011, L1-IAHE-012).
En relación con el producto estratégico “Estrategia de fortalecimiento para la optimización de procesos de explotación de datos y calidad de la información – Fase II”, los indicadores muestran que se avanza en la habilitación de herramientas, protocolos y entornos tecnológicos que permiten el uso efectivo de la información para decisiones estratégicas y operativas. La implementación del datalake, el desarrollo del sistema de consulta y la mejora de algoritmos de análisis son expresiones claras de este propósito.
Finalmente, la articulación con la Línea Estratégica No. 1 – Investigación Humanitaria y Extrajudicial, se mantiene robusta, ya que los resultados apuntan a una gestión de información integral, contextualizada y útil para los procesos participativos de búsqueda territorializados, como lo demandan los enfoques metodológicos de la Unidad.
Recomendaciones generales para el próximo reporte
Agrupar la información por tipo de acción (validación, estructuración, explotación, sistematización, interoperabilidad, etc.) podría facilitar una lectura más integrada y estratégica del avance.
Sería útil que cada reporte incluya un breve apartado que relacione explícitamente el avance descrito con la meta o expectativa del indicador, así como con su contribución al resultado estratégico.
Además de reportar lo realizado, incorporar pequeñas reflexiones sobre lo que se aprendió, los cuellos de botella y cómo se proyecta el siguiente paso, contribuiría a una lectura más completa del proceso de avance.</t>
  </si>
  <si>
    <t>L1-IAHE-006
Mejora información de caracterización de PDD en el Universo</t>
  </si>
  <si>
    <t>Durante este período se llevaron a cabo diversas gestiones para actualizar la información de los distintos registros que conforman el universo. En este contexto, se implementó una mejora en la identificación de cerca de 10.000 personas reportadas como desaparecidas. Dicha mejora se centra en la identificación precisa de variables clave —como el nombre, el número de documento y la fecha de nacimiento—, elementos esenciales para la búsqueda de las personas.
Principales logros y dificultades del periodo: Teniendo en cuenta que en la base actual del universo no se cuenta con la información referente al tipo de documento, y que, además, los nombres de las PDD no se encuentran completos o escritos correctamente, se realizó una primera validación utilizando la base de REP, la cual permite corroborar la información mediante el documento. Posteriormente, se efectuó una segunda validación del nombre exacto de la PDD y, por último, se solicitó a la registraduría la información completa —nombre, documento, tipo de documento y fecha de nacimiento— con el objetivo de descartar homónimos. Gracias a este proceso, se identificaron 10.987 PDD adicionales, alcanzando un total de 75.643 PDD plenamente identificados, lo que implicó un aumento en la tasa de identificación, pasando del 52% al 61%.</t>
  </si>
  <si>
    <t>Presenta un avance del 37% frente a la meta establecida. Visualizado en el instrumento diseñado por la OAP</t>
  </si>
  <si>
    <t>El avance reportado evidencia un esfuerzo sostenido por mejorar la calidad de los datos de identificación de las personas dadas por desaparecidas, a partir de procesos de validación y retroalimentación con entidades externas. Esta mejora fortalece el componente técnico del universo de búsqueda al reducir ambigüedades y posibles duplicidades, lo cual contribuye directamente al resultado estratégico R1 al sustentar la investigación forense en datos más precisos y depurados.
El trabajo descrito aporta al producto estratégico “Estrategia de fortalecimiento para la optimización de procesos de explotación de datos y calidad de la información – Fase II” al enfocarse en la consolidación de información individualizada y en la eliminación de inconsistencias, elementos clave para futuras etapas de análisis y explotación del dato. Asimismo, se alinea con la Línea Estratégica No. 1 al fortalecer los insumos que permiten articular enfoques metodológicos de búsqueda cada vez más contextualizados y territorializados.
Como observación de forma, se recomienda que en los reportes futuros se incorpore una breve explicación sobre los criterios empleados para definir los casos validados, así como los mecanismos de trazabilidad utilizados. También sería útil estructurar mejor la presentación de logros y dificultades, permitiendo identificar de forma más clara los aportes al indicador frente a los retos persistentes, como los problemas derivados de homonimias y cruces de documentos. Una presentación más diferenciada entre logros, retos y próximos pasos permitiría potenciar la claridad y utilidad del reporte para el seguimiento estratégico.</t>
  </si>
  <si>
    <t>L1-IAHE-007
PDD con solicitud de búsqueda</t>
  </si>
  <si>
    <t>5%+</t>
  </si>
  <si>
    <t xml:space="preserve">Durante este período, a pesar de que no se refleja una cifra exacta en el incremento de registros de solicitudes de búsqueda en relación con el universo, se ha venido trabajando en asegurar que cada PDD cuente con un seguimiento individualizado.
La principal dificultad que se presenta es la actualización continua y que ésta se refleje de manera oportuna en la base del universo. Para abordar este desafío, es fundamental considerar las actualizaciones que se realizan y, además, se está trabajando para que, en el futuro, este proceso sea continuo y se ejecute en períodos más cortos.
</t>
  </si>
  <si>
    <t>L1-IAHE-007 :PDD con solicitud de búsqueda: Dado que la actualización del universo se realizó con corte a 31 de marzo, durante abril se trabajó en la limpieza y estructuración de la base de datos. Por lo tanto, no se registró un incremento en las solicitudes de búsqueda que alimenten el universo.
No se ha realizado la inclusión de nuevos registros de solicitudes de búsqueda.</t>
  </si>
  <si>
    <t>L1-IAHE-011
Verificación casos Estrategia de Búsqueda Inversa</t>
  </si>
  <si>
    <t>A finales del mes de enero se realizó la validación de 19 casos que estaban postulados a la estrategia de Busqueda Inversa. Frente a esto, luego de la respectiva validación, se descartaron 13 casos que no cumplian con los criterios de la estrategia. Así mismo, se solicitó la publicación de los 6 restantes que si cumplian con todos los criterios del procedimiento.
Durante el mes de febrero se validaron 2 casos enviados por el territorio. Frente a esto, los 2 casos cumplieron con los criterios y fueron publicados exitosamente en la estrategia web de Busqueda Inversa.
Principales logros y dificultades del periodo:
1. Los validadores del proceso no contamos con un perfíl SIRDEC lo suficientemente robusto para verificar toda la información de necrosia medico legal.
2. Se encuentran problemas de calidad por ausencia de datos en los reportes de seguimiento del SIRDEC, lo que genera incertidumbre de algunos casos</t>
  </si>
  <si>
    <t>Visualizado en el instrumento diseñado por la OAP</t>
  </si>
  <si>
    <t>L1-IAHE-011 Durante el mes de abril se realizó la validación de 14 casos, 9 de ellos en el marco del proceso de caracterización del Cementerio Central de Aguachica e identificados a traves de lo dispuesto en Auto SAR 212-2025 de la JEP, 4 postulados por el GITT Huila y 1 postulado por el GITT Nariño. Luego del analisis, se estableció que los 4 CINR del GITT Huila cumplen con los criterios para ser parte de la estratategia Búsqueda Inversa y por tanto, serán publicados.
1. Los validadores del proceso no contamos con un perfíl SIRDEC lo suficientemente robusto para verificar toda la información de necropsia medico legal.
2. Se encuentran problemas de calidad por ausencia de datos en los reportes de seguimiento del SIRDEC, lo que genera incertidumbre de algunos casos.</t>
  </si>
  <si>
    <t>El reporte da cuenta de la validación de varios casos postulados tanto por directrices institucionales como por Grupos Internos de Trabajo Territorial (GITT), de los cuales algunos fueron confirmados como viables para publicación dentro de la Estrategia de Búsqueda Inversa. Esta actividad refleja un avance en la operativización del enfoque de búsqueda inversa, el cual es clave dentro del resultado estratégico R1, al diversificar las metodologías aplicadas para encontrar a personas dadas por desaparecidas, particularmente aquellas que podrían estar con vida.
Aunque el volumen de casos verificados es modesto, el trabajo realizado permite sostener la pertinencia técnica del indicador y su contribución al producto estratégico, especialmente en cuanto a la articulación de fuentes diversas y mecanismos de verificación forense y documental. En cuanto a la Línea Estratégica No. 1, se mantiene una línea de acción coherente con el uso de metodologías forenses adaptadas a contextos territoriales, aunque se identifican limitaciones en el acceso a información completa, particularmente desde sistemas como el SIRDEC.
Se recomienda que en próximos reportes se explicite de forma más clara la ruta que siguen los casos verificados hasta llegar a su publicación, así como los criterios empleados para definir su pertinencia. También sería útil señalar si el volumen reportado corresponde a lo esperado en términos de planificación o si responde a una capacidad operativa puntual. Por otro lado, la mención de dificultades técnicas (como la falta de robustez del perfil SIRDEC o la calidad de los reportes) podría enriquecerse si se presentan propuestas básicas de mitigación o acciones coordinadas con otras áreas, lo cual ayudaría a dimensionar mejor los alcances y retos del indicador.</t>
  </si>
  <si>
    <t>L1-IAHE-012
Efectividad Estrategia de Búsqueda Inversa</t>
  </si>
  <si>
    <t>50 cuerpos con familiares localizados</t>
  </si>
  <si>
    <t>Presenta un avance del 20% frente a la meta establecida. Visualizado en el instrumento diseñado por la OAP</t>
  </si>
  <si>
    <t>L1-IAHE-012: Durante el mes de abril de 2025 establecieron contacto con la estrategia Búsqueda Inversa los familiares o allegados de 1 CINR publicado y difundido a través de piezas comunicativas, comerciales de televisión, redes sociales, ruta buscadora, micrositio web, entre otas estrategias comunicativas.
Durante la el periodo correspondiente al mes de abril de 2025 no se realizaron entregas dignas en el marco de la estrategia de Busqueda Inversa.</t>
  </si>
  <si>
    <t>Durante el periodo evaluado se reporta que, a través de las acciones de difusión de la Estrategia de Búsqueda Inversa, se logró establecer contacto con familiares o allegados de un caso publicado. Si bien no se registraron entregas dignas en este ciclo, la interacción lograda evidencia un nivel mínimo de efectividad de la estrategia comunicativa implementada. Esta acción, aunque limitada en alcance cuantitativo, representa un avance cualitativo relevante en términos del resultado estratégico R1, al activar mecanismos que promueven el derecho al acceso a la información y la participación de los familiares en el proceso de búsqueda.
En cuanto al producto estratégico, esta acción da cuenta del uso de información previamente estructurada para activar respuestas comunicacionales y operativas orientadas a la identificación de personas, lo que mantiene coherencia con la lógica de explotación de datos y fortalecimiento de flujos entre áreas técnicas, territoriales y comunicativas. A nivel de la Línea Estratégica No. 1, se continúa fortaleciendo el enfoque de búsqueda centrado en la participación y respuesta a las OCMP, con base en datos cualificados.
Se recomienda que en los próximos reportes se incorpore mayor contexto sobre el mecanismo que permitió el contacto con los familiares, detallando, por ejemplo, qué canales resultaron más efectivos o cómo se está midiendo la trazabilidad de las interacciones logradas. Además, sería útil contar con una breve reflexión sobre los factores que inciden en la no concreción de entregas, así como la estrategia prevista para fortalecer la eficacia de la ruta de búsqueda inversa en el corto plazo. Esto aportaría elementos valiosos para evaluar la efectividad sostenida del indicador más allá de los registros puntuales.</t>
  </si>
  <si>
    <t>L1-IAHE-001
Avance acciones de mejora en la calidad del dato del RNFCIS</t>
  </si>
  <si>
    <t>En el periodo de reporte, se tuvo respuesta de dos usuarios para la corrección de los hallazgos de calidad reportados sobre sitios del RNFCIS. Una de estas respuestas tiene que ver con que no se logró realizar la corrección por errores del sistema que fueron reportados por el usuario a la OTIC. Otro de los seguimientos se realizaron sobre los hallazgos reportados a la OTIC que relacionan 43 inconsistencias. Se informa por parte de ellos la necesidad de contar con la oficialización geográfica del municipio de Nueva Belén de Bajirá para realizar el ajuste, por lo que persiste la inconsistencia.
En el periodo de reporte, se tuvo respuesta de dos usuarios para la corrección de los hallazgos de calidad reportados sobre sitios del RNFCIS. Una de estas respuestas tiene que ver con que no se logró realizar la corrección por errores del sistema que fueron reportados por el usuario a la OTIC. Otro de los seguimientos se realizaron sobre los hallazgos reportados a la OTIC que relacionan 43 inconsistencias. Se informa por parte de ellos la necesidad de contar con la oficialización geográfica del municipio de Nueva Belén de Bajirá para realizar el ajuste, por lo que persiste la inconsistencia.</t>
  </si>
  <si>
    <t>El reporte cuantitativo realizado en la ficha hace referencia a un reporte de seguimiento a acciones de mejora o a observaciones  subsanadas pero no al porcentaje de registros corregidos o mejorados.</t>
  </si>
  <si>
    <t>El reporte refleja avances en la corrección de registros con inconsistencias dentro del RNFCIS, particularmente relacionados con la tipología y localización de sitios de disposición de cuerpos. Estas acciones apuntan directamente al fortalecimiento de la calidad del dato geográfico y categórico, lo cual es fundamental para el análisis espacial avanzado y la identificación de nuevas áreas de interés en el proceso de búsqueda. Desde el enfoque del resultado estratégico R1, se trata de un insumo esencial para el desarrollo de metodologías forenses territorializadas y sustentadas en evidencia verificable.
Su contribución al producto estratégico se ubica en la mejora de las condiciones técnicas del dato, habilitando procesos posteriores de explotación, visualización y toma de decisiones con mayor precisión. En cuanto a la Línea Estratégica No. 1, el trabajo se alinea con la gestión de información especializada como soporte para los procesos de investigación humanitaria.
Como elemento de mejora en la presentación del reporte, se sugiere establecer una diferenciación más clara entre los tipos de inconsistencias abordadas (por ejemplo, lógicas vs. posicionales), y detallar de forma breve los criterios utilizados para la decisión de inactivar ciertos registros. Asimismo, puede resultar útil incluir una nota sobre el impacto esperado de estas correcciones en los análisis posteriores, especialmente aquellos relacionados con planificación operativa territorial. Finalmente, ante la dificultad mencionada con la funcionalidad de georreferenciación en el sistema BUSQUEMOS, sería pertinente indicar si ya se gestionó su revisión o si se prevé una solución en el corto plazo, a fin de asegurar trazabilidad sobre los obstáculos técnicos identificados.</t>
  </si>
  <si>
    <t>Desarrollar e implementar acciones para optimizar la calidad, eficiencia y confiabilidad de los registros y procesos de gestión de información</t>
  </si>
  <si>
    <t>Solicitud de aprobación del Planes de remediación e informe con los resultados de la ejecución del plan  y algoritmos de clasificación 
Informes periódicos del avance de los planes de remediación</t>
  </si>
  <si>
    <t xml:space="preserve">
L1-IAHE-003 Planes de remediación implementados</t>
  </si>
  <si>
    <t xml:space="preserve">Durante el periodo se ejecutaron efectivamente dos planes de remediación que se trata de la actualización de las solicitudes de búsqueda con información remitida por el CICR y el otro la implementación de acciones manuales para mejorar la calidad del dato respecto a la confirmación de identidad de las PDD y uno tercero está en última etapa de pruebas que se trata de la deduplicación de PDD. </t>
  </si>
  <si>
    <t>El valor de la variable 2 debe corresponder a la meta establecida que equivale a 9 planes implementados. Sin embargo, en la ficha del indicador el valor reportado para la variable 2 es diferente.</t>
  </si>
  <si>
    <t>L1-IAHE-004
Tasa de corrección de datos BUSQUEMOS</t>
  </si>
  <si>
    <t>Tras el segundo ciclo de remediación, se identificaron 112 registros que requerían corrección manual. De estos, 6 no necesitaban corrección debido a la falta de actualización de información con la RNEC. Se realizaron correcciones en los 98 registros restantes, que implicaron modificaciones en los campos de información de la base de datos BUSQUEMOS relacionados con: primer nombre, segundo nombre, primer apellido, segundo apellido, número de documento, RH, grupo sanguíneo, estatura y sexo de nacimiento.
En cuanto al segundo plan de remediación de datos, el desglose por módulo y variable no estuvo disponible para este período. Esta información se proporcionará en el próximo informe. Sin embargo, se presenta la cifra total de Personas Dadas por Desaparecidas (PDD) esperadas a remediar, comparada con las efectivamente remediadas.
Se ejecutaron con éxito los planes de remediación aprobados por la mesa de gobierno a finales de 2024. Adicionalmente, se progresó significativamente en el primer plan de remediación para 2025, enfocado en la deduplicación de personas dadas por desaparecidas. Al finalizar el período evaluado, se alcanzó un avance del 95% tanto en el procedimiento almacenado como en el informe destinado a la mesa de gobierno de datos. Se está a la espera de realizar las pruebas de ejecución en el ambiente de pruebas.</t>
  </si>
  <si>
    <t>Revisar la ficha del indicador</t>
  </si>
  <si>
    <t>L1-IAHE-008
Fortalecimiento procesamiento Archivo Especial de DDHH</t>
  </si>
  <si>
    <t>30%+</t>
  </si>
  <si>
    <t>ND</t>
  </si>
  <si>
    <t>Durante el primer bimestre se evidenció una concentración significativa de actividades de revisión y digitalización, especialmente en el fondo documental del DAS (formato impreso) y en los contenidos digitales integrados al datalake de la UBPD. Se destaca el avance en el procesamiento y estructuración de archivos digitales provenientes del CNMH - DITPLOC, que permitió ampliar la base de datos para consulta. Esta dinámica refleja una adecuada planificación inicial del año y la disponibilidad de recursos técnicos para ejecutar los procesos de forma masiva.</t>
  </si>
  <si>
    <t>El esquema de medición difere al de la ficha de indicador</t>
  </si>
  <si>
    <t>L1-IAHE-008: Se refleja un comportamiento estable en cuanto a la revisión y una disminución de cantidad de digitalizaciones de folios de interés
Para el caso de estructuración se presenta disminución con respecto al periodo anterior, toda vez que se hizo un trabajo de consolidación de inventarios y actividades adicionales.
En el caso de análisis se evidencia un aumento en el trabajo con los expedientes.
De manera porcentual, por cada una de las fases se refleja el siguiente crecimiento:
Revisión: 23.208, equivalente al 38%
Digitalización: 3.190, equivalente al 27%
Estructuración: 295 personas con información estructurada, que corresponde a 41 documentos.
Análisis: 57 expedientes trabajados (15 actualizados y 42 creados) Que equivalen a 83 documentos</t>
  </si>
  <si>
    <t>El reporte muestra un comportamiento mixto en las distintas fases del procesamiento del Archivo Especial de DDHH: mientras que la revisión y el análisis de expedientes registran avances, la digitalización y estructuración presentan disminución respecto al periodo anterior. Esto sugiere una redistribución del esfuerzo hacia actividades de consolidación e interpretación documental, elementos que aportan directamente al resultado estratégico R1, especialmente en lo referente al uso de información forense y documental como insumo de los procesos de búsqueda.
En relación con el producto estratégico, este trabajo fortalece las capacidades institucionales para integrar grandes volúmenes de documentos en sistemas de análisis, lo cual se alinea con los objetivos de mejora en la calidad y explotación de datos. Asimismo, el indicador mantiene su coherencia con la Línea Estratégica No. 1, al aportar evidencia documental que puede sustentar estrategias de investigación contextualizada.
Como mejora en la forma del reporte, se recomienda presentar los resultados diferenciando claramente el avance cuantitativo por fase y señalando, cuando sea posible, la causa de los comportamientos decrecientes. También sería útil incorporar un análisis comparativo frente a metas previstas o ciclos operativos anteriores, lo que permitiría evaluar no solo el avance puntual sino también su tendencia. Finalmente, incluir una breve nota sobre el uso esperado de los expedientes analizados contribuiría a evidenciar la utilidad práctica del procesamiento documental dentro de los procesos institucionales de búsqueda.</t>
  </si>
  <si>
    <t xml:space="preserve">Administrar la infraestructura, transferir y actualizar la información almacenada en datalake para el aprovechamiento de la información estructurada y no estructurada en la UBPD </t>
  </si>
  <si>
    <t>Conteo de archivos ingestados, procesados y puestos a disposición; Script de procesamiento y mejoras en el visualizador</t>
  </si>
  <si>
    <t>L1-IAHE-009
Avance fortalecimiento Datalake</t>
  </si>
  <si>
    <t>Durante el primer bimestre de 2025, se consolidó un importante volumen de información gestionada en el datalake, alcanzando un total de 1.313.082 archivos almacenados. Este crecimiento refleja la incorporación de nuevas fuentes como los archivos de transcripciones que fortalecen la memoria documental de la UBPD.
Del total, se procesaron 174.954 documentos mediante OCR, y 56.863 archivos fueron indexados en Elasticsearch, lo que mejora las capacidades de búsqueda y consulta sobre el acervo digital. Además, se identificaron 683.915 documentos aún pendientes por procesar con OCR, lo que permite orientar y priorizar acciones técnicas en los siguientes ciclos.
Logros:
    Almacenamiento total de 1.313.082 archivos en el datalake, incluyendo nuevas fuentes.
    Procesamiento de 174.954 documentos con OCR, y 56.863 documentos indexados en Elasticsearch.
    Se implementaron mejoras en el rendimiento del sistema OCR, permitiendo un procesamiento más estable de documentos con resoluciones altas y condiciones gráficas complejas.
    Consolidación del inventario técnico y trazabilidad del estado de archivos pendientes por procesar o indexar.
    Avance en la clasificación multiformato de contenidos (audio, video, estructurados, imagen y otros).
Dificultades:
    Persisten 683.915 documentos pendientes por procesamiento OCR, representando un reto técnico y de priorización.
    Se identificaron documentos con peso 0 bytes o páginas en blanco, que no son procesables y dificultan los flujos automatizados.
    Se encontraron archivos protegidos con contraseña, lo cual impide su lectura directa y requiere tratamiento especial previo al procesamiento.
    Tambien hay archivos con nomenclaturas en sus nombres no aptas para usos digitales con caracteres especiales y cuyos nombres y rutas entre carpetas y subcarpetas superan los 255 caracteres dificutando su manejo.
Logros:
    Almacenamiento total de 1.313.082 archivos en el datalake, incluyendo nuevas fuentes.
    Procesamiento de 174.954 documentos con OCR, y 56.863 documentos indexados en Elasticsearch.
    Se implementaron mejoras en el rendimiento del sistema OCR, permitiendo un procesamiento más estable de documentos con resoluciones altas y condiciones gráficas complejas.
    Consolidación del inventario técnico y trazabilidad del estado de archivos pendientes por procesar o indexar.
    Avance en la clasificación multiformato de contenidos (audio, video, estructurados, imagen y otros).
Dificultades:
    Persisten 683.915 documentos pendientes por procesamiento OCR, representando un reto técnico y de priorización.
    Se identificaron documentos con peso 0 bytes o páginas en blanco, que no son procesables y dificultan los flujos automatizados.
    Se encontraron archivos protegidos con contraseña, lo cual impide su lectura directa y requiere tratamiento especial previo al procesamiento.
    Tambien hay archivos con nomenclaturas en sus nombres no aptas para usos digitales con caracteres especiales y cuyos nombres y rutas entre carpetas y subcarpetas superan los 255 caracteres dificutando su manejo.</t>
  </si>
  <si>
    <t>Revisar el planteamiento de la meta</t>
  </si>
  <si>
    <t xml:space="preserve">L1-IAHE-009: Durante el mes de abril, se alcanzó un total de 1.378.818 archivos almacenados en el datalake. Este crecimiento refleja el esfuerzo continuo por consolidar y enriquecer la memoria documental de la UBPD, con un incremento significativo en la cantidad de archivos procesados y la indexación de documentos.
En abril, se procesaron 361.182 documentos mediante OCR, lo que refleja un incremento de 97.848 documentos en comparación con los 263.334 documentos procesados en marzo. Además, 27.876 archivos fueron indexados en Elasticsearch, incluyendo archivos PDF, DOC y DOCX. También se implementaron mejoras en el proceso de indexación, lo que permitió la inclusión de metadatos TAG, ayudando a identificar categorías clave a partir de hasta 4 parámetros.
1.378.818 archivos almacenados en el datalake.
- 361.182 documentos procesados con OCR en abril, un incremento de 97.848 documentos respecto al mes anterior, de estos se ha organizado y subido 28.386 documentos con OCR al Datalake.
- 27.876 archivos indexados en Elasticsearch, mejorando la capacidad de consulta.
- Mejoras en el rendimiento de OCR, permitiendo un procesamiento más eficiente de documentos con resoluciones complejas.
- Inclusión de metadatos TAG en los archivos indexados, facilitando la categorización de documentos.
</t>
  </si>
  <si>
    <t>El reporte evidencia un crecimiento significativo tanto en el volumen de archivos almacenados como en los procesos asociados a su procesamiento, digitalización y clasificación. Se destaca el uso de tecnologías OCR para tratamiento de imágenes y la indexación de documentos en motores de búsqueda, lo cual representa un avance relevante en la estructuración y explotación del archivo digital institucional. Estas acciones contribuyen directamente al resultado estratégico R1, al consolidar un repositorio robusto que facilita el acceso, la consulta y el análisis de información crítica para procesos de investigación forense y documental.
Desde la perspectiva del producto estratégico “Estrategia de fortalecimiento para la optimización de procesos de explotación de datos y calidad de la información – Fase II”, el avance refleja una mejora concreta en las capacidades institucionales de manejo de grandes volúmenes de datos, asegurando su trazabilidad, ordenamiento y categorización. En ese sentido, el fortalecimiento del datalake se proyecta como un componente clave en la gestión de la memoria institucional y en el soporte a los equipos territoriales y misionales. La alineación con la Línea Estratégica No. 1 es clara, en tanto el datalake actúa como contenedor e integrador de múltiples fuentes necesarias para el abordaje investigativo.
Como recomendación, se sugiere que el reporte delimite con mayor claridad el tipo de documentos priorizados en los procesos de OCR e indexación, e indique cómo estos documentos se conectan con las necesidades de las áreas misionales (por ejemplo, casos, territorios, estrategias). Adicionalmente, sería útil incluir una breve nota sobre los criterios utilizados para la inclusión de metadatos, así como los beneficios operativos observados hasta la fecha, lo cual permitiría evidenciar con mayor precisión la utilidad de estas acciones dentro del ciclo de análisis institucional.</t>
  </si>
  <si>
    <t>L1-IAHE-002
Avance Implementación de algoritmos de clasificación</t>
  </si>
  <si>
    <t>3 algoritmos de clasificación</t>
  </si>
  <si>
    <t>Se viene avanzando en el desarrollo del algoritmo de clasificación de Árboles Extremos (Extrem-Tree) y el algoritmo de clasificación árboles de decisión (Decision Tree), lo cual está siendo implementado en un notebook de Júpiter.  El mismo será implementado en el mes de marzo para muestras de clasificación en tramos seleccionados para territorialidad de la guerra caso específico búsqueda en riberas.
Se destaca como logro la aplicacion de este tipo de analítica para faciltar, de una manera más ágil el procesamiento de información de imágenes de satélite. Entre las principales dificultades se pueden mencionar por un lado las tecnológicas, debido a la poca capacidad de procesamiento de los equipos que ralentizan el manejo de información</t>
  </si>
  <si>
    <t>El reporte informa sobre la implementación progresiva de algoritmos de clasificación basados en imágenes satelitales, orientados a la identificación de coberturas del terreno y su evolución en contextos vinculados al conflicto. Se mencionan métodos estadísticos como Gaussian Naive Bayes, Quadratic Discriminant Analysis y Gaussian Process, que aunque aún no muestran resultados consolidados, representan un avance en la incorporación de herramientas de analítica avanzada al proceso de búsqueda. Este tipo de desarrollos, incluso en etapa inicial, tiene un alto potencial de impacto en el resultado estratégico R1, al permitir integrar análisis geoespacial como soporte técnico a las decisiones territoriales de búsqueda.
En cuanto al producto estratégico “Estrategia de fortalecimiento para la optimización de procesos de explotación de datos y calidad de la información – Fase II”, este tipo de exploraciones tecnológicas fortalece la capacidad institucional para diversificar fuentes y métodos de análisis de información, lo que amplía el alcance de la explotación de datos. A su vez, estas acciones se alinean con la Línea Estratégica No. 1, en tanto complementan el componente de investigación con enfoques técnicos y científicos cada vez más especializados.
Como recomendación, se sugiere que el reporte sea más explícito en distinguir entre fases exploratorias y resultados implementados, lo que permitiría delimitar con mayor claridad el estado del indicador. También sería valioso contar con una descripción breve de las condiciones de prueba de estos algoritmos, así como de sus posibles aplicaciones operativas en el corto y mediano plazo. Finalmente, para facilitar la comprensión de estos avances desde una perspectiva no especializada, podría considerarse incluir un ejemplo ilustrativo sobre el tipo de información que estos algoritmos buscan producir o analizar.</t>
  </si>
  <si>
    <t>Desarrollar e implementar soluciones avanzadas que permitan la extracción, monitoreo y análisis de información a partir de datos no estructurados y geográficos</t>
  </si>
  <si>
    <t>Modelos de extracción, visores del universo  y versiones de estudios de prelación documentado.</t>
  </si>
  <si>
    <t>L1-IAHE-010
Porcentaje de avance en la implementación del Sistema de Consulta</t>
  </si>
  <si>
    <t>Se realizan el levantamiento de requerimientos y se empieza el desarrollo para la aplicativo.
Se realiza el control de seguridad de acceso y control de seguridad de visualización de documentos. Se empieza a realizar la actualización de formulario de solicitud de permisos para poder ingresar a los formularios.
Se asigna máquina virtual para el despliegue de la aplicación para pruebas.
Se tiene problemas por los tipos de archivos. Se deben utilizar diferentes visualizadores para los tipos de archivos existente.
Se modifica la formula para poder reportar en porcentaje, según porcentaje de avance basado en las actividades</t>
  </si>
  <si>
    <t>La tasación del avance en las primeras fases de implementación tiende a ser subjetiva, se recomienda otorgar mayor detalle de la asignación de los pesos de los avances obtenidos a la fecha</t>
  </si>
  <si>
    <t>L1-IAHE-010: Se han implementado optimizaciones clave que han resultado en avances significativos en la usabilidad del aplicativo. Específicamente, la velocidad de carga de los archivos se ha incrementado notablemente, lo que se traduce en una experiencia de usuario más fluida y eficiente.
Se agrega la funcionalidad de favoritos, esto para que los funcionarios puedan tener una lista de archivos para verla después.
Se realiza el despliegue en producción para poder ver los cambios.
Dificultades: El estar en la transición de operador de tecnología nos ha generado problemas en asignación de permisos según corresponda la necesidad.
Existen archivos que tiene la tamaño 0 kb, otros archivos que están en blanco y otros con contraseña, entonces estos archivos se deben identificar y tratar de forma diferente</t>
  </si>
  <si>
    <t xml:space="preserve">El reporte refleja avances en la mejora funcional del Sistema de Consulta, destacando optimizaciones técnicas orientadas a la usabilidad, como el aumento en la velocidad de carga de archivos y la incorporación de funcionalidades como favoritos. Estas mejoras, aunque centradas en aspectos de experiencia de usuario, son relevantes para el resultado estratégico R1 en la medida en que facilitan el acceso fluido a información crítica por parte de los equipos misionales, contribuyendo así a procesos de búsqueda más oportunos y basados en datos accesibles.
A nivel del producto estratégico “Estrategia de fortalecimiento para la optimización de procesos de explotación de datos y calidad de la información – Fase II”, este tipo de mejoras aporta al fortalecimiento de las capacidades institucionales de consulta y aprovechamiento de datos consolidados. Asimismo, se observa una clara contribución a la Línea Estratégica No. 1, dado que la herramienta opera como puente entre la información estructurada y su uso práctico en contextos operativos y territoriales.
Se recomienda que, en próximos reportes, se haga una distinción más clara entre mejoras funcionales de tipo técnico y avances estructurales en términos de cobertura o volumen de información disponible. También sería pertinente detallar brevemente el tipo de usuarios beneficiados con estas mejoras y su impacto en términos de operatividad o eficiencia en el acceso a la información. Por último, frente a las dificultades reportadas (archivos en blanco, con tamaño cero o protegidos con contraseña), sería útil incluir una ruta prevista de solución o mecanismos de priorización para su corrección, lo cual facilitaría el seguimiento de acciones correctivas y su impacto potencial en el indicador.
</t>
  </si>
  <si>
    <t>L1-IAHE-013
Avance en la implementación de la herramienta para la administración de información de aportantes de información que participaron directa o indirectamente en las hostilidades.</t>
  </si>
  <si>
    <t>Durante el primer Bimestre se realizo la Fase de Planificación y Diseño, con las siguientes actividades:
•        Se definieron los objetivos y alcances de la herramienta.
•        Se establecieron los requerimientos funcionales y técnicos.
•        Se realizaron reuniones con los actores clave para la validación de necesidades.
•        Se determinaron las fuentes de información y estructuras de datos.
•        Se elaboro un esquema conceptual de la base de datos y la arquitectura del sistema.
Queda pendiente la realización de 4 fases más:
2. Fase de Desarrollo y Construcción
3. Fase de Integración y Pruebas
4. Fase de Implementación y Capacitación
5. Fase de Seguimiento y Evaluación</t>
  </si>
  <si>
    <t>Ruta de aportantes de información  Fase II en operación</t>
  </si>
  <si>
    <t>Diseñar y formalizar la estructura funcional de la ruta de aportantes</t>
  </si>
  <si>
    <t>Documento de lineamientos y documentos de procedimiento actualizado</t>
  </si>
  <si>
    <t>De acuerdo con la programación realizada por el área para el primer bimestre, se dio cumplimiento a los avances esperados en cuanto a la estructura funcional de la ruta de aportantes, la infraestructura de soporte para el trabajo con aportantes, el relacionamiento interinstitucional requerido para abordaje de aportantes, el Plan de Contingencia para el inicio, la reactivación o la finalización de las acciones establecidas con PPDIH comparecientes y el avance en acciones de la ruta de trabajo con 12 Personas que PPDIH. Se adjuntan los soportes correspondientes a los entregables programados. Sin embargo, se solicita que en próximos reportes se haga referencia en el avance cualitativo a dichos soportes y se clarifique su contenido con el fin de que no haya lugar a dudas frente a los adjuntos.</t>
  </si>
  <si>
    <t xml:space="preserve">Durante el segundo bimestre se finalizó la actualización del documento Lineamientos para el trabajo extrajudicial con personas que han participado directa o indirectamente en las hostilidades” (IAH-LN-011, Versión 01). La actualización se encuentra en fase de validación, con el objetivo de integrar de manera articulada todos los elementos que respondan a las nuevas dinámicas institucionales. Asimismo, se realizó la formulación de la herramienta de ponderación del procedimiento de "Acreditación de comparecencia y contribución efectiva de información de personas beneficiarias del régimen de condicionalidad o que buscan un tratamiento especial de justicia en el Sistema Integral de Verdad, Justicia, Reparación y No Repetición”, identificado con el código IAH-PR-014, Versión 003". Se encuentra pendiente de la concertación de la validación con la Dirección General y la Subdirección General.
Con respecto al diseño e implementación de la Infraestructura de soporte para el abordaje de aportantes, se entregó a la Subdirección de Gestión de Información, para su procesamiento y valoración, el documento de propuesta de cambio del módulo de aportantes del SIM Busquemos.  Se estructuró la base de información de aportantes comparecientes ante el Sistema Integral de Paz y se pone para consulta de los servidores y servidoras de la entidad. Se diseñó y se puso en marcha la Primera Jornada Virtual de Presentación y discusión de la ruta de trabajo con aportantes de información, espacio que permitió socializar a los GITT los principales lineamientos vigentes acerca de la ruta de trabajo con PPDIH y comentar acerca de las proyecciones del trabajo en esta materia.
Se realizó solicitud formal ante la Oficina Asesora Jurídica de un concepto legal de límites de trabajo con PPDIH en el marco extrajudicial y humanitario. Se avanza en la articulación con el Instituto Nacional Penitenciario para lograr la implementación de acceso, traslado y acompañamiento a sitios de interés forense, de las PPDIH, en el marco y contexto humanitario y extrajudicial.  Se oficializó ante la Oficina Comisionada para la Paz, el proceso desarrollado con la Unidad de Búsqueda y los 18 gestores de paz designados por resolución presidencial 453 de 2024.
Se realizaron cinco encuentros con comparecientes y con entidades del Estado como la JEP, ARN, Fondetec en los departamentos, fortaleciendo el proceso de búsqueda en Bolívar, Caquetá, Chocó, Cesar y Antioquia. Asimismo, se realizó pedagogía sobre el mandato de la UBPD en los  centros penitenciarios y carcelarios del país: Picota, Cómbita, Jamundí y Picaleña.
Con respecto a la implementación del plan de acción de la ruta de aportantes, durante el periodo se unificaron otras fuentes de información a la matriz de Plan de Contingencia contando con 1116 registros que requieren remitirse a los diferentes GITT. Asimismo, se construyó memorando para el almacenamiento de información de aportantes con los requisitos necesarios como plan de contingencia para las necesidades identificadas en el balance realizado por la SGID.
Se han adelantado sesiones de articulación entre los GITT y el equipo de aportantes de la Subdirección de Análisis, con miras a proyectar y focalizar el trabajo con PPDIH según priorizaciones establecidas en el marco de distintas solicitudes de búsqueda e investigaciones humanitarias. De igual forma se avanza en el acercamiento con organizaciones de PPDIH para que faciliten el proceso de convocatoria de sus asociados. Al respecto se realizaron acciones con Corporeconciliación, Fundación de ex agentes rurales del DAS en Aguazul, Casanare, Equipos Gestores de Restauración, Fundación Aulas de Paz, Equipo de exintegrantes PC- ML (EPL) Frente Librado Mora.
En el periodo se avanzó en el abordaje de aportantes priorizados, relacionados en la matriz de registro de aportantes abordados.
</t>
  </si>
  <si>
    <t>L1-IAHE-015
Aportantes de información priorizados</t>
  </si>
  <si>
    <t>Durante los meses de enero y febrero, se han implementado acciones estratégicas que involucran la participación de los Procesos Penales de Derechos Humanos (PPDIH) en el marco de las Investigaciones Humanitarias y Extrajudiciales (IHE), con el objetivo de fortalecer y avanzar en la búsqueda de Personas dadas por Desaparecidas (PDD).
En este periodo, se ha logrado la convocatoria y trabajo con 12 PPDIH, lo que representa un avance del 8% respecto a la meta establecida. Este resultado evidencia el compromiso con la articulación interinstitucional y la consolidación de mecanismos de búsqueda eficientes en el marco de la justicia transicional.
A pesar de no contar con el lineamiento actualizado relacionado con la Ruta para el trabajo con los PPDIH, el equipo ha continuado con el abordaje de los PPDIH en el marco de sus aportes para las IHE. LAs dificultades son de caracter técnico en materia de definiciones legales y acceso a los espacios donde se encuentran los PPDIH que en su mayoría están recluidos en cárceles o sitios de dificil acceso.</t>
  </si>
  <si>
    <t>Diseñar e implementar la Infraestructura de soporte para el abordaje de aportantes</t>
  </si>
  <si>
    <t>Documento de solicitud de cambios SIM</t>
  </si>
  <si>
    <t>L1-IAHE-021
Constancias de asistencia expedidas</t>
  </si>
  <si>
    <t>Se solicitaron 106 constancias de asistencia que fueron expedidas en su totalidad. 
De conformidad con lo establecido en los artículos 4 y 5 del Capítulo II de la Resolución 729 del 10 de julio de 2023, la cual define los lineamientos para la entrega de constancias de asistencia y los criterios para la expedición de acreditaciones dirigidas a la Jurisdicción Especial para la Paz (JEP), la Unidad de Búsqueda de Personas dadas por Desaparecidas (UBPD) expidió 106 certificaciones de asistencia durante los meses de enero y febrero de 2025. Esta cifra corresponde a los reportes proporcionados por los Grupos Internos de Trabajo (GITT) y el nivel central.</t>
  </si>
  <si>
    <t xml:space="preserve">Realizar acciones de fortalecimiento interinstitucional para el trabajo con aportantes PPDIH
</t>
  </si>
  <si>
    <t xml:space="preserve">Informe final del fortalecimiento interinstitucional para el trabajo con PPDIH </t>
  </si>
  <si>
    <t>L1-IAHE-022
Valoraciones de acreditación expedidas</t>
  </si>
  <si>
    <t xml:space="preserve">Se solicitaron 52 valoraciones de acreditación y se expidieron 30.
De conformidad con lo establecido en en el Capitulo III, articulo 8 de la  Resolución 729 de fecha 10 de julio de 2023, por medio de la cuál “Se establecen los lineamientos para la entrega de constancias de asistencia y los criterios para la expedición de acreditaciones dirigidas a la Jurisdicción Especial para la Paz –JEP, y se dictan otras disposiciones". La Unidad de Búsqueda de Personas dadas por Desaparecidas (UBPD) recibió un total de 52 solicitudes de acreditación durante los meses de enero y febrero de 2025. De estas, se expidieron 30 acreditaciones. Las 22 solicitudes pendientes se encuentran actualmente en proceso de cotejo de información con las carpetas de cada aportante. Se prevé que estos 22 requerimientos serán atendidos en los días subsiguientes, ya sea mediante la expedición de constancias de asistencia o de oficios de acreditación, según corresponda al avance de la ruta y la valoración de cada aporte de información. </t>
  </si>
  <si>
    <t>Implementar el plan de acción de la ruta de aportantes</t>
  </si>
  <si>
    <t>Informe final de la implementación del plan de acción de la ruta de aportantes</t>
  </si>
  <si>
    <t>Desarrollar acciones de seguimiento y monitoreo del plan de acción de la ruta de aportantes</t>
  </si>
  <si>
    <t xml:space="preserve">Matriz de seguimiento </t>
  </si>
  <si>
    <t>L1-IAHE-036 - Avance desarrollo plan de acción Fase I SIM 2.0</t>
  </si>
  <si>
    <t>No disponible</t>
  </si>
  <si>
    <t>Elaborar ficha del indicador</t>
  </si>
  <si>
    <t>Plan estratégico de actualización del SIM 2.0 Fase I</t>
  </si>
  <si>
    <t>Caracterizar el funcionamiento actual del sistema</t>
  </si>
  <si>
    <t>Documento de caracterización SIM</t>
  </si>
  <si>
    <t>Como avance presentan la hoja de ruta actualizada y el formato de cronograma con asignación de responsables, actividades estrategicas determinadas y criterios de definición de avance</t>
  </si>
  <si>
    <t>Teniendo en cuenta la creación del producto en el mes de marzo, para el primer bimestre no se reporta avance del producto.</t>
  </si>
  <si>
    <t xml:space="preserve">Identificar funcionalidades del SIM </t>
  </si>
  <si>
    <t>Informe de funcionalidades del SIM</t>
  </si>
  <si>
    <t>Construir la visión sistémica acorde con los requerimientos</t>
  </si>
  <si>
    <t>Documento plan estratégico SIM 2.0</t>
  </si>
  <si>
    <t xml:space="preserve">Realizar priorización de requerimientos y adelantar el desarrollo de la Fase I del SIM Versión 2.0 </t>
  </si>
  <si>
    <t>Plan operativo Fase I SIM Versión 2.0</t>
  </si>
  <si>
    <t>L1-IAHE-020 Asesorías técnico forenses realizadas para el trámite de acceso a lugares</t>
  </si>
  <si>
    <t>Durante el primer bimestre de 2025, los expertos técnicos del grupo de prospección y recuperación de la Dirección Técnica de prospección, recuperación e identificación, en cumplimiento a la ruta de acceso a lugar, realizaron 24 asesorías técnicas para discutir sobre los Informes Narrativos de la IHE para incorporar el enfoque forense, los planes metodológicos de intervención, y dar línea técnica para mejorar las propuestas de abordaje de los siguientes lugares.
Finalmente, una vez surtido el proceso de retroalimentación de los antropólogos del territorio para que realicen las correcciones y/o ajustes correspondientes, durante el I bimestre de la vigencia la Oficina Asesora Jurídica emitió 15 memorandos de acceso a lugares.</t>
  </si>
  <si>
    <t>Revisar ficha del indicador</t>
  </si>
  <si>
    <t>Componente forense de la Investigación Humanitaria y Extrajudicial - IHE y las acciones de prospección y recuperación en terreno, fortalecido</t>
  </si>
  <si>
    <t xml:space="preserve">DTPRI - Dirección Técnica de Prospección, Recuperación e Identificación </t>
  </si>
  <si>
    <t>Documento que contenga las consideraciones forenses frente a la construcción de las hipótesis de lo acaecido, identidad y localización.</t>
  </si>
  <si>
    <t>Durante el primer bimestre los antropólogos élite de territorio revisaron un total de 10 Planes Metodológicos Forenses - PMF con la aplicación respectiva de las fichas de calidad con su retroalimentación correspondiente, los cuales fueron presentados por los antropólogos de cada una de sus territoriales con el fin de iniciar la ruta de acceso a lugares. Como parte de las revisiones realizadas se destacan los siguientes aspectos:  
✔Revisión en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
✔Se revisaron los aspectos técnicos, logísticos, humanos y financieros a las posibilidades de hallazgos positivos en las misiones humanitarias. Es esencial considerar las expectativas de los familiares y/o comunidades: las acciones deben estar guiadas por un principio de proporcionalidad.
Finalmente, una vez surtido el proceso de retroalimentación de los antropólogos del territorio para que realicen las correcciones y/o ajustes correspondientes, durante el I bimestre de la vigencia la Oficina Asesora Jurídica emitió 15 memorandos de acceso a lugares, algunos de estos PMF surtieron revisión en la vigencia 2024.
Asi mismo, en el bimestre 5 Informes Técnicos Forenses  - ITF de Recuperación de cuerpos pasaron por revisión e implementación de la ficha de calidad por pares por parte de los antropólogos élites de territorio y nivel central. Por otra parte,  las antropólogas élites de nivel central,  se encuentran diseñando un documento con la ruta y los criterios de la revisión de calidad por pares del componente forense para garantizar que todas las regionales implementen la metodología en todos los ITFs que se produzcan y entreguen al INMLCF, se espera en el tercer bimestre realiza la socialización correspondiente a todos los antropólogos regionales del territorio.</t>
  </si>
  <si>
    <t xml:space="preserve">Según la programación realizada por el área responsable, durante el bimestre se esperaba dar continuidad a la implementación de las fichas de calidad y evaluación por pares de los planes metodológicos forenses y de los informes técnicos forenses, lo cual se cumplió con la aplicación en 10 PMF y 5 ITF. Adicionalmente, se informó la creación de un documento para definir la ruta y los criterios de la revisión de calidad  por pares del componente forense para garantizar que todas las regionales implementen la metodología.
Se espera que para el próximo periodo se presente un avance significativo frente a la creación y ampliación de lineamientos para el componente forense y la ruta y los criterios de la revisión de calidad por pares. Se recomienda describir en el avance los beneficios identificados de la aplicación de las fichas de calidad y evaluación por pares, así como la percepción de los equipos forenses frente a este ejercicio.
Se adjuntaron los soportes correspondientes a los entregables establecidos para el periodo.
</t>
  </si>
  <si>
    <t xml:space="preserve">Durante el bimestre los expertos forenses de la DTPRI iniciaron la construcción de un documento que contiene los lineamientos forenses para la Investigación Humanitaria y Extrajudicial, y con el fin de mantener una alineación con el "Manual metodológico de investigación humanitaria y extrajudicial para la búsqueda de personas dadas por desaparecidas en el contexto del conflicto armado", contempla la siguiente estructura: Fuentes de información (recolección, procesamiento y análisis), Formulación de Hipótesis (acaecido, identidad y localización), Ruta Metodológica, Formulación y ejecución de investigaciones humanitarias y extrajudiciales (punto de partida: PDD, cadáver y lugar de inhumación), Sitios de interés forense en campo abierto, y  Localización de sitios de interés en cementerio.
Los antropólogos élites de la DTPRI realizaron la construcción del instructivo con la ruta y criterios de la revisión de calidad por pares del componente forense, que se encuentra en la ruta de aprobación por parte de la SGTT para su respectiva socialización.
Con respecto a la aplicación de las fichas de calidad, los antropólogos élite de territorio revisaron un total de 12 Planes Metodológicos Forenses con la aplicación respectiva de las fichas de calidad con su retroalimentación correspondiente, los cuales fueron presentados por los antropólogos de cada una de sus territoriales con el fin de iniciar la ruta de acceso a lugares. Asimismo, se revisaron 3 informes técnicos forenses de recuperación de cuerpos que pasaron por revisión e implementación de la ficha de calidad por pares por parte de los antropólogos élites de territorio y nivel central.
Con el fin de evaluar la implementación de las fichas de calidad en el primer semestre de 2025, se avanzó en el documento de diagnóstico con corte a 30 de abril. De igual forma, se diseñaron los formatos de encuesta para realizar el diagnóstico por competencias para el equipo forense en cada una de sus especialidades (Antropología, topografía, fotografía - criminalistas - geofísicos).
</t>
  </si>
  <si>
    <t xml:space="preserve">Se dio cumplimiento al plan de trabajo establecido en la hoja de ruta del producto. Se presentan los avances relacionados con la construcción de lineamientos para el componente forense en la investigación humanitaria y extrajudicial  y de las acciones de prospección y recuperación, la definición de la ruta y el establecimiento de criterios de la revisión de calidad por pares del componente forense en Planes Metodológicos Forenses (PMF) y en Informes Técnicos Forenses de Recuperación, la implementación de las fichas técnicas de calidad de evaluación por pares, al igual que los documentos de diagnóstico de la aplicación de las fichas en mención y de competencias del equipo forense.
Como dificultades se mencionan las diferentes acciones de campo asignadas a los antropólogos élites de territorio, que generan represamiento en la revisión de PMF y de los Informes Técnicos Forenses de Recuperación, asi como en la implementación de la ficha de calidad correspondiente.
</t>
  </si>
  <si>
    <t>L1-IAHE-027 Equipos forenses en operación</t>
  </si>
  <si>
    <t>Para la vigencia 2025 y dando continuidad a la estrategia de fortalecimiento de la capacidad forense en territorio, durante el primer bimestre se logró contar con 31 equipos forenses completos en operación. 
Los equipos se encuentran distribuidos en 8 Equipos Élite Regionales y 25 Grupos Internos de Trabajo Territorial, los cuales están conformados por 103 personas: 37 Antropólogos, 31Topógrafos y 35 Asistentes Forenses, de los cuales 19 son de planta y 84 contratistas. Durante el mes de enero de 2025, se logró la suscripción de 79 CPS, alcanzando el 94,04% de la contratación. Al cierre de febrero se sumaron 3 más, quedando pendiente dos contratos de apoyo a la gestión, para completar los equipos forenses de GITT Bogotá (Asistente Forense) y Satélite Tumaco (Topógrafo), próximamente GITT Pacífico Nariñense.</t>
  </si>
  <si>
    <t>Elaborar la ruta y establecer los criterios de la revisión  de calidad por pares del componente forense en Planes Metodológicos Forenses y en Informes Técnicos Forenses de Recuperación.</t>
  </si>
  <si>
    <t>Documento con la ruta y criterios de la revisión de calidad  por pares del componente forense</t>
  </si>
  <si>
    <t>L1-IAHE-024 Avance en la intervención de Lugares de Interés forense</t>
  </si>
  <si>
    <t>104 puntos intervenidos.
Durante el I bimestre de la vigencia se intervinieron un total de 104 lugares con acciones de prospección y recuperación de los cuales: 30 lugares en Campo abierto intervenidos y 65 lugares intervenidos en 24 Cementerios:
Cementerio corregimental de El Palmar, Leiva, Nariño
Cementerio Municipal de Mani, Mani, Casanare
Cementerio Municipal San Carlos, San Carlos, Antioquia
Cementerio municipal-comunitario de Salahonda, Francisco Pizarro, Nariño
Cementerio Central de Palmira, Palmira, Valle del Cauca
Cementerio Municipal de Caparrapí, Caparrapí, Cundinamarca
Cementerio San Esteban de Manizales, Caldas, Manizales
Cementerio veredal Betania, Resguardo Indígena La Montaña, Samaniego, Nariño
Cementerio veredal Buenavista, Resguardo Indígena La Montaña, Samaniego, Nariño
Cementerio veredal San Diego, Resguardo Indígena La Montaña, Samaniego, Nariño
Cementerio veredal El Decio, Resguardo Indígena La Montaña, Samaniego, Nariño
Cementerio de guerra vereda El Decio, Resguardo Indígena La Montaña, Samaniego, Nariño
Cementerio San Roque, San Roque, Antioquia
Cementerio Central de Cumaribo, Cumaribo, Vichada
Cementerio de San Antonio, Montería, Córdoba
Cementerio de La Hormiga, Valle del Guamuez, Putumayo
Cementerio JAC Barrio El Jardín, Orito, Putumayo
Cementerio de Bello Horizonte - corregimiento de La Carmelita, Puerto Asis, Putumayo
Cementerio municipal de Puerto Caicedo, Puerto Caicedo, Putumayo
Cementerio Municipal de Mocoa, Mocoa, Putumayo
Cementerio central de Tame, Tame, Arauca
Cementerio Nuestra Señora del Carmen Génova, Génova, Quindío
Cementerio Central de Chaparral, Chaparral, Tolima
Cementerio de Toche, Toche, Tolima</t>
  </si>
  <si>
    <t>Revisar ficha del indicador incluyendo el planteamiento de la meta</t>
  </si>
  <si>
    <t>Implementar la ficha técnica de calidad de evaluación por pares de los planes metodológicos forenses y realizar la respectiva retroalimentación</t>
  </si>
  <si>
    <t>Fichas de calidad implementadas por los Antropólogos élites del territorio</t>
  </si>
  <si>
    <t>L1-IAHE-025 Avance en acciones de prospección</t>
  </si>
  <si>
    <t>155 acciones de prospeccion frente a 2102 proyectadas para el año.
Durante el primer bimestre de la vigencia 2025 los equipos forenses de territorio realizaron un total de 43 misiones asociados a planes regionales de búsqueda y autos proferidos por la JEPcon los siguientes resultados:
155 Prospecciones no intrusivas e intrusivas
57 Acciones de recuperación
54 Cuerpos recuperados</t>
  </si>
  <si>
    <t>Implementar la ficha técnica de calidad de evaluación por pares de los informes técnicos forenses de prospección y recuperación y realizar la respectiva retroalimentación</t>
  </si>
  <si>
    <t>Realizar un diagnóstico de la implementación de las fichas de calidad de evaluación por pares, generando un valoración de los resultados de las misiones con acciones de prospección y recuperación y seguimiento a los productos entregables.</t>
  </si>
  <si>
    <t xml:space="preserve">Documentos con los diagnósticos presentados semestralmente </t>
  </si>
  <si>
    <t>L1-IAHE-026 Cuerpos recuperados</t>
  </si>
  <si>
    <t>Durante el primer bimestre de la vigencia 2025 los equipos forenses de territorio realizaron un total de 43 misiones asociados a planes regionales de búsqueda y autos proferidos por la JEPcon los siguientes resultados:
155 Prospecciones no intrusivas e intrusivas
57 Acciones de recuperación
54 Cuerpos recuperados
Como logros y dificultades se destacan: Pronta contratación de los equipos forenses de territorio
Se aplazaron algunas misiones humanitarias por temas de seguridad.
Fortalecimiento del componente forense en la investigación y diseño de los PMF
Articulación entre el documento de Investigación y el PMF
Desarrollo de mesas técnicas que permitieron la participación de diversas áreas y disciplinas para la revisión de la documentación de los casos y propuestas metodológicas para el abordaje de escenarios complejos como cementerios.</t>
  </si>
  <si>
    <t>Realizar el diagnóstico por competencias para el equipo forense en cada una de sus especialidades (Antropología, topografía (drones), fotografía - criminalistas - geofísicos)</t>
  </si>
  <si>
    <t>Documento con el diagnóstico por competencias  para el equipo forense en cada una de sus especialidades (Antropología, topografía (drones), fotografía - criminalistas - geofísicos - acciones con drones)</t>
  </si>
  <si>
    <t>R1.2 Fortalecimiento de la capacidad técnica y operativa del proceso de identificación humana e Impulso al Proceso de Identificación de Cadáveres No Identificados (CNI), en coordinación con el INMLCF.</t>
  </si>
  <si>
    <t>L1-IAHE-017 Cuerpos identificados por Abordaje Integral Forense en Laboratorio</t>
  </si>
  <si>
    <t>Desde la vigencia 2019 a corte 28 de febrero  de 2025,  la UBPD ha recuperado 2.544  cuerpos, de los cuales 2.143 cuerpos han sido entregados al Instituto Nacional de Medicina Legal y Ciencias Forenses con el fin de adelantar los análisis médico-legales correspondientes y en lo posible establecer la identificación. El INMLCF ha identificado 141 cuerpos (124 abordados integralmente y 17 por verificación de correspondencia).
Al comparar el número de cuerpos que han sido entregados al INMLCF con el número de cuerpos que han sido identificados es posible advertir que sólo se ha logrado la identificación del 7%, lo que representa la necesidad de orientar recursos presupuestales, humanos, técnicos, tecnológicos, logísticos para fortalecer las metodologías, métodos y capacidades tanto del INMLCF como de la UBPD para incrementar las identidades orientadas, agilizar el abordaje integral de los cuerpos en condición de no identificados y su respectiva identificación.  
Con base en lo ya expuesto, la UBPD con el fin de fortalecer y agilizar los procesos para la identificación de personas reportadas como desaparecidas y relacionados con el conflicto armado colombiano antes del 01 de diciembre de 2016, continuará con el  apoyo al Instituto Nacional de Medicina Legal y Ciencias Forenses (INMLCF) con el abordaje integral (análisis interdisciplinario) de cuerpos recuperados y  se han conformado equipos para el abordaje integral con personal forense de la Unidad de Búsqueda en aras de impulsar la pronta identificación y entrega digna o culturalmente pertinente a sus familiares.
Por lo anterior, para el año 2025, la UBPD  conformó 3 equipos interdisciplinarios compuestos por 1 médico, 1 odontólogo, 2 antropólogos y 1 asistente forense quienes realizarón labores de abordajes integrales (análisis interdisciplinario) de cuerpos esqueletizados en el Laboratorio de Antropología del INMLCF ubicado en el Hospital San Juan de Dios de la ciudad de Bogotá , los cuales durante el I Bimestre abordaron 23 cuerpos de los cuales se identificaron tres cuerpos: 1 por abordaje integral y 2 por Verificación de correspondencia de información post mortem:
Un cuerpo recuperado en la vigencia 2024 en la Vereda Zumbe, La Palma - Cundinamarca  - PRB- Occidente de Cundinamarca
Un cuerpo recuperado en la vigencia 2024 en el Cementerio Jardines de Esperanza de Pacho - PRB Occidente de Cundinamarca
Un cuerpo recuperado en la vigencia 2024 en el Cementerio Parque Serafin- PRB de Bogotá</t>
  </si>
  <si>
    <t>Estrategia misión identificación implementada</t>
  </si>
  <si>
    <t>Subdirección General Técnica y Territorial</t>
  </si>
  <si>
    <t>Elaborar un documento con la definición de la estrategia</t>
  </si>
  <si>
    <t>SGTT - Subdirección General Técnica y Territorial</t>
  </si>
  <si>
    <t>Documento de la estrategia</t>
  </si>
  <si>
    <t xml:space="preserve">Se dio cumplimiento a la programación establecida en el cronograma de la hoja de ruta.  Se adjunta el documento de Estrategia Misión Identificación elaborado el cual describe la manera como se llevarán a cabo los 4 componentes: Gestión de la información forense para la identificación de cadáveres, Abordaje forense integral y la Verificación de correspondencia postmortem. Este documento se interpreta a su vez como la hoja de ruta del producto para 2025.
En el siguiente reporte se debe mencionar como se han gestionado las dificultades mencionadas asociadas con la disponibilidad de un punto de acceso de AFIS propio para la UBPD y el acceso de los usuarios de SIRDEC de los contratistas. 
Se adjuntan los soportes correspondientes a los entregables programados para el bimestre. Se recomienda que en próximos reportes se haga referencia en la descripción cualitativa del avance, al contenido de los soportes anexados con el fin de facilitar la asociación al momento de la revisión. 
</t>
  </si>
  <si>
    <t xml:space="preserve">Durante el periodo no se presentaron ajustes o actualización de la estrategia definida para el fortalecimiento de la capacidad técnica y operativa del proceso de identificación humana e impulso a la identificación. 
Con respecto a la gestión de la información forense para la identificación de cadáveres, se logró el mejoramiento de 1.941 necrodactilias, llegando a 3.173 necrodactilias mejoradas en la presente vigencia. En abril se inició el sometimiento de las necrodactilias en el punto AFIS autorizado logrando procesar 485 necrodactilias de las cuales se obtuvieron 15 HITs que cuentan con registro de desaparecido en SIRDEC. Por otra parte, se continúa trabajando en la depuración de información, realización de seguimientos, mejoría de la calidad del dato, recepción y mejoramiento de necrodactilias mediante solicitudes por parte de los GITT, GITR y Equipos forenses de nivel nacional y territorial. Se realizaron 555 acciones orientadas a la organización, análisis y seguimiento de los procesos relacionados en la gestión de casos dentro del instrumento diagnóstico de la UBPD y la fase de triangulación del proyecto impulso.    
Asimismo, se gestionaron 36 coincidencias durante el segundo bimestre, relacionadas con 25 cuerpos recuperados por las entidades del estado (UBPD, FGN, JEP, DIJIN). 
Se logró la contratación de un equipo de 5 personas para apoyar el procesamiento de muestras (3 Medellín, 1 Bogotá y 1 para Villavicencio) y 2 para apoyar el registro y administración de casos (1 para Bogotá y 1 para Medellín), quienes ejecutarán sus obligaciones en el INMLCF. Para el mes de abril se procesaron 505 muestras de familiares en Medellín, 66 restos óseos en Villavicencio. Adicionalmente en Bogotá se registraron 20 casos y se administraron 180 casos dentro del sistema de información SIFMELCO. En Medellín se registraron 487 tarjetas FTA en el sistema de información SIFMELCO.
Por otra parte, se está trabajando para implementar un sistema de interoperabilidad para el monitoreo y trazabilidad de las muestras tomadas, con el fin de poder gestionar y acelerar el procesamiento de las mismas. 
En relación con el abordaje integral forense, se culminaron labores de infraestructura, adecuación y dotación del CIAFI (Centro Integral de Abordaje Forense e Identificación) de la ciudad de Medellín, así como todas las acciones de articulación con el INMLCF a niveles regional, local y central (incluyendo la elaboración conjunta del Documento de Procedimiento de Abordaje) para el inicio de labores, la cual se dio formalmente el día 03 de marzo, bajo un modelo de Abordaje Secuencial que está siendo realizado por equipos forenses interdisciplinarios UBPD-IMLCF conformados por 11 antropólogos (2 del INMLCF), 2 médicos (del INMLCF), 1 odontólogo, 5 asistentes forenses que apoyan también labores administrativas. Así las cosas, actualmente se cuentan con dos (2) centros de abordaje operativos uno en Bogotá y otro en Medellín. Por otra parte, se proyectan cuatro centros de abordaje por el proyecto MPTF para Yopal, Bucaramanga, Neiva y Popayán, los cuales se encuentran en fase de evaluación y preparación.
Se han consolidado plenamente las metodologías de abordaje en Medellín y en Bogotá, en modelo secuencial y simultáneo, respectivamente logrando el abordaje 155 cuerpos de los cuales se han identificado 4 cuerpos.
Con respecto a la verificación de correspondencia de información post mortem - VCIPM, se avanzó en la realización de ajustes de la Guía respectiva y se encuentra en proceso de aprobación.  Asimismo, durante el mes de marzo se abordaron 66 cuerpos bajo la metodología de VCIPM de los cuales 8 arrojaron correspondencia positiva identificados. A continuación, se detallan los resultados por cementerio intervenido:
•	Cementerio San Antonio de Padua, del municipio de Pitalito, Huila - 20 cuerpos de los cuales 4 arrojaron correspondencia positiva identificado.
•	Cementerio local de Macanal, Boyacá - 5 cuerpos
•	Cementerio Jardín de la Esperanza Córdoba - 22 cuerpos de los cuales 4 arrojaron correspondencia positiva identificado.
•	Cementerio Parroquial de Puerto Libertador Cuerpos recuperados en 2024 -  4 cuerpos
•	Cementerio de Fuentedeoro-Meta -  15 cuerpos.
Adicionalmente, a partir del procesamiento de muestras óseas a casos intervenidos bajo la metodologia de VCIPM en vigencias anteriores y partiendo de la emisión de informes periciales de genética por parte del INMLCF, se identificaron 5 cuerpos. 
Durante el mes de abril se inició el abordaje de cuerpos bajo la metodología de VCIPM en el Cementerio de Albornoz Bolívar, los resultados de la intervención serán reportados en el mes de mayo cuando finalice la misión.
Por otra parte, a partir del abordaje de casos bajo la metodología de VCIPM por el INMLCF y partiendo de la emisión de informes periciales por esta entidad, se identificó 1 cuerpo recuperado en la vigencia 2022 en el  Cementerio Nuestra Señora del Carmen Nariño  PRB Centro-Occidente de Nariño.  
</t>
  </si>
  <si>
    <t>De acuerdo con el plan de trabajo definido para la hoja de ruta del producto, se avanzó en la realización de las actividades programadas, y aunque se presentan algunas diferencias  entre los entregables esperados y los alcanzados, en general, el estado de cumplimiento para el periodo es óptimo.
Aunque se superó el total de necrodactilias mejoradas que se esperaba para el periodo, se presentaron rezagos en la cantidad de necrodactilias que se esperaba someter al AFIS que era de 1000, alcanzando solo 485.  Lo anterior se relaciona con que se requiere autorización de la Subdirección de Servicios Forenses del INMLCF para la articulación del dactiloscopista de la UBPD con el laboratorio de lofoscopia del INMLCF en Bogotá, situación que se está gestionando entre las subdirecciones del INMLCF y la UBPD sin obtener resultados hasta la fecha.
Asimismo, se presentaron rezagos en el caso del análisis, contrastación y gestión de la información del proceso de identificación de cadáveres no identificados sometidos a necropsia, asociada al plan de trabajo de investigación de expedientes para la identificación, se esperaba que con corte a abril de 2024 se contara con 750 casos analizados, contrastados y gestionados, pero se obtuvieron 555. Esto se debe a las dificultades en el acceso a la plataforma SIRDEC, ya que se deshabilita y dura un tiempo en restablecerse, esto puede suceder varias veces al día. Además, todavía no se cuenta con el perfil de transcriptor para subir las necropsias indirectas. No se ha logrado establecer enlace con el INMLCF lo cual ha perjudicado el avance en algunos casos en materia documental. 
Con respecto a las dificultades planteadas es necesario adelantar las acciones de mejora o los ajustes pertinentes con el fin de subsanar oportunamente los retrasos en esta gestió y asi poder cumplir  con las metas establecidas.
Finalmente, la situación descrita sobre que el INMLCF refirió no haber encontrado más tarjetas decadactilares para mejorar y procesar y, que actualmente se encuentran revisando la ubicación de más huellas dactilares de cuerpos no identificados, afecta considerablemente las metas planteadas en este producto para lo que resta de la vigencia, por lo cual es necesario corroborar formalmente con el INMLCF la disponibilidad de la información, y en tal caso realizar los ajustes pertinentes en la programación de la hoja de ruta.</t>
  </si>
  <si>
    <t>L1-IAHE-018 Cuerpos intervenidos por Abordaje Integral Forense en Laboratorio</t>
  </si>
  <si>
    <t>L1-IAHE-032 Necrodactilias sometidas a AFIS</t>
  </si>
  <si>
    <t xml:space="preserve">Durante el primer bimestre de 2025 la planeación estuvo enfocada en la depuración de información, seguimientos y mejoría de la calidad del dato. Asimismo se llevaron a cabo gestiones en articulación con el INMLCF regional Noroccidente. 
Logros:
- Durante el periodo citado se inició una nueva vigencia contractual en la cual se continuó con la digitalización, mejoramiento e inclusión de casos en la matriz del proyecto de necrodactilias. Logrando el mejoramiento de 1.232 necrodactilias 
- Si bien no se contó con acceso al AFIS por parte del equipo de la UBPS, se llevaron a cabo consultas en el AFIS en articuación con el INMLCF; logrando procesar 30 necrodactilias 
Dificultades: 
- No se contó con un punto de acceso de AFIS propio para la UBPD durante el primer bimestre, lo que generó retrasos en los procesos. </t>
  </si>
  <si>
    <t>Procesar, ingresar y verificar las necrodactilias en el Centro de Consulta Técnica de la Registraduría Nacional del Estado Civil - RNEC</t>
  </si>
  <si>
    <t>Matriz de seguimiento a las necrodactilias procesadas, ingresadas y verificadas</t>
  </si>
  <si>
    <t>L1-IAHE-033 Coincidencias PDD en AFIS</t>
  </si>
  <si>
    <t>Durante el primer bimestre de 2025 se continuó con el procedimiento establecido. No se logró tener acceso a un punto AFIS propio de la UBPD pese a las gestiones realizadas en enero y febrero. En su lugar se llevó a cabo la depuración de la información, gestión de casos con el INMLCF Regional Noroccidente y seguimiento de casos con HIT obtenidos durante las vigencias anteriores. Adicionalmente se hizo recepción de solicitudes de mejoramiento de necrodactilias de otras líneas (solicitudes provenientes de equipos de la UBPD)
Logros:
- Se recibieron casos de grupos internos de trabajo territorial y equipos forenses tanto de nivel central y territorial para ingresar al proyecto.
- Al recibir y mejorar casos de otras líneas diferentes al convenio 01 (solicitudes de equipos de la UBPD) se fortalecen las acciones de impulso a la identificación de cadáveres CNI con mayor potencial de corresponder a personas desaparecidas en el marco y el contexto del conflicto armado en el país.
- Se está llevando a cabo el seguimiento a los casos en los cuales se obtuvo HIT en las vigencias previas.
- Se adelantaron gestiones de casos en articulación con el INMLCF Regional Noroccidente. 
- Si bien no se contó con acceso al AFIS por parte del equipo de la UBPS, se llevaron a cabo consultas en el AFIS en articuación con el INMLCF; obteniendo 2 HITS 
Dificultades: 
- No se contó con un punto de acceso de AFIS propio para la UBPD durante el primer bimestre. 
- Asimismo el acceso de los usuarios de SIRDEC de los contratistas del proyecto tuvo inconvenientes durante el primer bimestre, situación que generó retrasos en los procesos.</t>
  </si>
  <si>
    <t>Revisar ficha del indicador. No se reporta avance cuantitativo</t>
  </si>
  <si>
    <t>L1-IAHE-029 Análisis integral de la información de los casos para la identificación</t>
  </si>
  <si>
    <t>Durante el primer bimestre se dio la vialibilidad de las acciones a adelantar el marco del analisis de la información forense; dando paso al diseño de los estudios previos y demás tramites administrativos para la contratación del equipo que apoyará esta línea.</t>
  </si>
  <si>
    <t>Analizar, contrastar y gestionar la información del proceso de identificación de cadáveres no identificados sometidos a necropsia, asociada al plan de trabajo de investigación de expedientes para la identificación.</t>
  </si>
  <si>
    <t>Matriz con el seguimiento de los casos analizados, contrastados y gestionados</t>
  </si>
  <si>
    <t>L1-IAHE-034 Porcentaje de PDD con muestra asociada y tomada por la UBPD que hayan sido procesadas</t>
  </si>
  <si>
    <t>De acuerdo con los datos acumulados a 28 de febrero de 2025, se encontraron un total de 2.966 PDD que contaban con alguna muestra asociada por parte de familiares o personas buscadoras. De éstas, 1.556 PDDs tienen al menos una muestra con Radicado de genética en Medicina Legal.</t>
  </si>
  <si>
    <t>Procesar y analizar muestras biológicas y gestión de coincidencias en el Banco de Perfiles Genéticos - BPGD.</t>
  </si>
  <si>
    <t>Un informe bimestral con el avance del procesamiento y la gestión de las coincidencias en el BPGD.</t>
  </si>
  <si>
    <t>L1-IAHE-035 Coincidencias genéticas depuradas del Banco de Perfiles Genéticos de Desaparecidos - BPGD</t>
  </si>
  <si>
    <t>Se gestionaron 24 coincidencias durante el primer bimestre relacionadas con 21 cuerpos
De las gestiones realizadas se logró lo siguiente:
7 resultados son producto de coincidencias al azar
11 cuerpos con coincidencias verificadas, las cuales se informaron y se inició proceso de identificación
2 cuerpos identificados de los gestionados en este mes de febrero (Albeiro Perez Montes y Luis Ernesto Usuga Goez)
1 cuerpo identificado por orientación desde su entrega al INMLCF (Juan Jose Trillos Sequeira) 
Adicionalmente, se realizó seguimiento al proceso de identificación de cuerpos con coincidencias verificadas y gestionadas en meses anteriores, de los cuales se halló información de  6 cuerpos identificados durante enero y febrero del 2025: Pablo Emilio Rodriguez Piragua, Diana Joven Quiros, Eduer Peñuela Cutiva y Jose Inderley Almonacid Monrroy, Albeiro Perez Montes y Luis Ernesto Usuga Goez
En enero no se pudieron gestionar casos en el Banco de Perfiles Genéticos de Desaparecidos debido que un profesional se encontraba en vacaciones y las tareas urgentes asignadas impidieron dedicar tiempo a la actividad de gestión de coincidencias</t>
  </si>
  <si>
    <t>L1-IAHE-028 Lugares de abordaje Forense Integral de cuerpos no identificados</t>
  </si>
  <si>
    <t>Durante el I Bimestre se conformaron 3 equipos interdisciplinarios compuestos por 1 médico, 1 odontólogo, 2 antropólogos y 1 asistente forense, destinados al CIAFI de Bogota en HSJD, logrando abordar 23 cuerpos, de los cuales se identificaron tres cuerpos: 1 por abordaje integral y 2 por Verificación de correspondencia de información post mortem. 
Los equipos se encuentran actualmente plenamente operativos. 
En este bimestre se genero el cambio de gerenciamiento técnico y operativo del CIAFI, a mediados de enero, debiendo entonces gererarse una reorganizacion de lineamientos y procesos, y sin embargo, logrando hasta el fin del mes de febrero la optimización de la  gestión de casos e integración funcional con INMLCF.
Se genero en este bimestre todo el proceso de alistamiento logístico y operativo, preparación de procedimientos, adecuación de infraestructura, contratación de equipos de abordaje interdisciplinario (2 equipos, 1 odontólogo, 2 antropólogos y 1 asistente forense, sin poder lograr la contratacion de  Medicos por perfil de alta complejidad, logrando el compromiso de apoyo de INMLCF con sus profesionales) del CIAFI de Medellin, que quedo al corte de febrero en estatus avanzado para inciar su funcionamiento en el mes de marzo.
Se logro la aprobacion de los recursos y apoyo por parte de MPTF para la implementacion de cuatro nuevos CIAFI en puntos estrategicos a nivel Nacional</t>
  </si>
  <si>
    <t>Revisar ficha del indicador y aclarar cuales son los 2 lugares reportados como avance</t>
  </si>
  <si>
    <t>Adelantar el abordaje forense integral considerando la gestión de equipos, insumos y recurso humano requeridos</t>
  </si>
  <si>
    <t>Matriz de seguimiento de abordaje de casos</t>
  </si>
  <si>
    <t>L1-IAHE-016 Cuerpos identificados por acciones realizadas durante la verificación de correspondencia de información post mortem</t>
  </si>
  <si>
    <t>Durante el mes de enero de 2025 los expertos técnicos de identificación de la DTPRI  partiendo de la experiencia de la vigencia 2024, desarrollaron una ruta para la planificación de acciones de verificación por correspondencia de información post mortem, con el fin de de brindar una respuesta más eficiente a los territorios, en la cual definieron unos criterios utilidad para seleccionar y programar las acciones de (VCIPM) a partir de las solicitudes de los GITT:
Criterios de priorización: 
-Número de cadáveres identificados no reclamados que cuentan con familiares disponibles para la entrega digna.
-Número de cadáveres con orientación de identidad.
-Condiciones de disponibilidad, seguridad, infraestructura y almacenamiento de los sitios de disposición de cuerpos para el abordaje y posterior a la verificación. 
-Medida cautelar del cementerio. 
-Número de cadáveres no identificados. 
-Relevancia del cementerio en el Plan Regional de Búsqueda (priorización y coherencia con el PRB). 
-Casos de alta relevancia o interés público.
Una vez definida y autorizada la ruta por parte de la SGTT, se actualizó la  IAH-GU-006 Guia de correspondencia de información post mortem, la cual se encuentra en proceso de revisión y aprobación por parte de la Oficina Asesora de Planeación. Una vez se apruebe y se socialice en el sistema integrado de gestión se procederá a realizar la respectiva socialización al territorio.
Por otra parte, durante el primer bimestre de la vigencia 2025 se  abordaron bajo la metodologia de VCIPM en la sede del INMLCF de Villavicencio los 5 cuerpos recuperados en la vigencia 2024 en el Cementerio  Municipal de Mitú, los cuales arrojaron correspondencia positiva no identificados (CNI), no se presentaron identificados en la intervención.</t>
  </si>
  <si>
    <t>Actualizar y socializar la Guía de Verificación de correspondencia de información post mortem, con el alcance de la identificación de cadáveres por parte de la UBPD.</t>
  </si>
  <si>
    <t>DTPRI - Dirección Técnica de Prospección, Recuperación e Identificación</t>
  </si>
  <si>
    <t>- Guía actualizada.
- Listados de asistencia de las socializaciones por regionales.</t>
  </si>
  <si>
    <t>Realizar seguimiento a la Verificación de correspondencia de información post mortem en cementerios de acuerdo a la planeación de los GITT.</t>
  </si>
  <si>
    <t>Matriz con el consolidado de los cuerpos verificados en cementerios.</t>
  </si>
  <si>
    <t>Línea 2. Gestión del conocimiento y preservación de memoria</t>
  </si>
  <si>
    <t>R2. Las decisiones para la búsqueda se toman considerando lecciones aprendidas, buenas prácticas y un diálogo reflexivo como fundamento</t>
  </si>
  <si>
    <t>R2.1 El conocimiento que se construye en la entidad se identifica, captura, administra y difunde para fortalecer el mandato de la UBPD, a partir de la circulación de buenas prácticas, relacionamiento interinstitucional, implementación de estrategias de innovación, desarrollo de investigaciones, conformación de documentos de memoria e implementación de espacios de conocimiento.</t>
  </si>
  <si>
    <t xml:space="preserve">L2-GCN-012 - Avance en el diseño del ambiente de aprendizaje (medido en horas de los cursos incluidos en el ambiente) </t>
  </si>
  <si>
    <t>300 horas</t>
  </si>
  <si>
    <t xml:space="preserve">La Universidad de la Búsqueda hace parte del proyecto de legado científico y  humanitario de la UBPD, en torno a la búsqueda de personas dadas por desaparecidas. A través de procesos de formación, extensión e investigación, esta iniciativa busca dejar al país y al mundo los conocimientos de la experiencia de búsqueda de la UBPD, a través de un ambiente de aprendizaje (virtual con componentes de presencialidad) para formar a personas especializadas en la bùsqueda en los aspectos técnicos, metodológicos y éticos de la búsqueda humanitaria.
El proyecto se desarrolla en cuatro fases. La primera (2025) se enfoca en la construcción de programas académicos especializados en búsqueda humanitaria y extrajudicial, accesibles al público y con módulos de profundización para el equipo de la UBPD en un ambiente virtual de aprendizaje. En esta etapa se crearán cursos autogestionados con contenidos elaborados por la entidad. 
En la segunda fase (2026) se abrirá la oferta académica informal, permitiendo el fortalecimiento de capacidades que los equipos de la UBPD y sus colaboradores.
La tercera fase (2026-2027) busca establecer alianzas con universidades y centros de investigación para validar, certificar y expandir la oferta académica mediante programas formales y grupos de investigación especializados. Finalmente, en la cuarta fase (2028), se abrirá al público especializado la oferta académica universitaria desarrollada en conjunto con las instituciones aliadas.
Para la vigencia 2025, se desarrollará la Fase 1, con un enfoque prioritario en la consolidación de los cursos del Modelo de Búsqueda Humanitaria y Extrajudicial, así como en la formación especializada en logística para la búsqueda de personas dadas por desaparecidas. </t>
  </si>
  <si>
    <t>Durante el primer bimestre de 2025, la iniciativa Universidad de la Búsqueda mostró avances preliminares importantes en la fase de planeación, alineados con el cronograma establecido para su desarrollo. Se destaca la redacción del proyecto base y el envío de la Ficha Técnica a la Secretaría General para la cotización de bienes y servicios, lo cual constituye un paso clave para viabilizar operativamente la fase inicial. Asimismo, se proyecta la elaboración de una oferta académica robusta —de 300 horas— que aborde tanto aspectos institucionales como técnicos y éticos de la búsqueda humanitaria y extrajudicial. No obstante, aún no se evidencian resultados tangibles en términos de diseño curricular o producción de contenidos, lo cual será determinante para cumplir con los objetivos de la Fase 1 en los plazos previstos. Se recomienda fortalecer el seguimiento a hitos técnicos, asegurar los equipos responsables de contenidos y articular de manera temprana con aliados académicos para optimizar el proceso de validación y despliegue de los cursos.</t>
  </si>
  <si>
    <t>Marzo: Se realizaron los ajustes solicitados por parte de Secretaría General para la ficha de cotización de bienes y servicios de la Universidad de la Búsqueda. 
Abril: El proyecto no ha podido avanzar toda vez que no ha sido publicado el proceso para subasta pública. En esa medida se espera solventar su publicación en el mes de mayo de 2025.</t>
  </si>
  <si>
    <t>En el segundo bimestre de 2025, el proyecto Universidad de la Búsqueda continúa en una fase preparatoria, con avances limitados debido a retrasos significativos en el proceso contractual. Se recomienda priorizar la gestión interinstitucional para agilizar la publicación del proceso por subasta pública, así como definir medidas de contingencia que permitan avanzar parcialmente con componentes internos o sincrónicos mientras se habilita el componente contractual externo.</t>
  </si>
  <si>
    <t>Plan de implementación fase I línea de pensamiento sobre la búsqueda en el marco del modelo de gestión del conocimiento 
(incluye Centro de Pensamiento y Universidad de la Búsqueda)</t>
  </si>
  <si>
    <t>OGC - Oficina de Gestión del Conocimiento</t>
  </si>
  <si>
    <t>Diseñar e implementar fase I ambiente de aprendizaje (Universidad de la Búsqueda).</t>
  </si>
  <si>
    <t>Documento conceptual y documentos técnicos proceso de contratación del legado UBPD (Universidad de la Búsqueda)
Informe de seguimiento a la implementación del Ambiente de Aprendizaje (Universidad de la Búsqueda)
Un documento de diagnóstico e identificación de necesidades de formación al interior de la UBPD y de sus públicos recurrentes.
Un syllabus para cada curso a crear que incluya: objetivos de aprendizaje, módulos, metodología, estrategias de enseñanza, estrategias de aprendizaje y criterios de evaluación. 
Contenidos y recursos didácticos y pedagógicos de cada curso
Un documento con la configuración en plataforma de los programas de formación, proyectos de investigación y de desarrollo en la UBPD</t>
  </si>
  <si>
    <t xml:space="preserve">Se da cumplimiento a las actividades establecidas en el cronograma y a los entregables planteados para los componentes o macroactividades:
 -Universidad de la Búsqueda (Borrador Ficha de cotización de bienes - proceso de contratación ambiente de aprendizaje Universidad de la Búsqueda, documento conceptual universidad de la búsqueda), 
- Centros de pensamiento (borrador ficha de cotización de bienes - proceso de contratación revista UBPD, documento revista UBPD)  
- Espacios de conocimiento (Programa PEC).
Sin embargo, en los comentarios cualitativos de retrasos o dificultades se evidencia que debido a la austeridad en el gasto, el área ha tenido que reorganizarse para cumplir con los plazos establecidos  con respecto al diseño e implementación del ambiente de aprendizaje de la Universidad de la Búsqueda.  A su vez, para el centro de pensamiento los tiempos de estructuración han sido mayores a lo planeado.  Los espacios de conocimiento no se establecieron en la fecha indicada debido a que el espacio que se pensaba desarrollar en enero tuvo que ser ajustado por el desarrollo otro en esa misma fecha con la organización SITU. 
</t>
  </si>
  <si>
    <t>Cumple Parcialmente</t>
  </si>
  <si>
    <t xml:space="preserve">L2-GCN-011 - Semilleros de investigaciones académicas conformados </t>
  </si>
  <si>
    <t>Se avanzó en la redacción del proyecto Semillero de investigación. Se seleccionaron los/as posibles estudiantes que conformarán este grupo y, se definieron las preguntas de investigación para trabajar a lo largo del 2025. Los temas escogidos para el piloto del semillero son: 
- La búsqueda de personas dadas por desaparecidas en el mundo. 
- Sistematización sobre la colaboración entre el CICR, la Corporación Humanitaria Reencuentros y la UBPD en la búsqueda desarrollada en Lejanías, Meta.</t>
  </si>
  <si>
    <t>En el primer bimestre de 2025, el proyecto del Semillero de Investigación avanzó en su fase preparatoria, con la redacción del proyecto, selección del grupo piloto de estudiantes y definición de preguntas de investigación. Los temas priorizados son pertinentes y estratégicos para la misión de la UBPD. Se recomienda formalizar el cronograma y definir mecanismos de seguimiento para garantizar su implementación sostenida</t>
  </si>
  <si>
    <t>Marzo:Para el semillero de investigación se avanzó en la estructuración del documento orientador de la estrategia, se eligieron los primeros integrantes del equipo de trabajo y se redactaron sus planes de trabajo. 
Se elaboró un cuadro de seguimiento sobre la información disponble para las investigaciones del semillero. Esto incluye: guías de entrevistas, entrevistas realizadas y transcripciones. Así mismo, se hizo una primera revisión documental sobre los temas de investigación del semillero (1. Búsqueda en el mundo y 2. relacionamiento UBPD-CICR-Coorporación Reencuentros).
Se elaborarón además las fichas técnicas de las investigaciones del semillero.
Abril: 
"En el mes de abril llegaron cuatro pasantes a la oficina de gestión del conocimiento para el apoyo al centro de pensamiento y a su semillero de investigación. En tal medida se elaboraron los planes de trabajo de los estudiantes, que tendrán a cargo impulsar las estrategias de revista Fractales e investigaciones del semillero. 
Durante el bimestre se adelantaron los proyectos de investigación de las mesas tripartitas CICR-Reencuentros-UBPD en Lejanías, Meta y el de la investigación comparada sobre la búsqueda de personas en el mundo frente a las estraegias usadas por la UBPD."</t>
  </si>
  <si>
    <t>En el segundo bimestre de 2025, se avanzó en la conformación del Semillero de Investigación con estudiantes de pregrado y posgrado, cumpliendo progresivamente con el objetivo propuesto. Se estructuró el documento orientador, se definieron los temas de investigación y planes de trabajo, y se vincularon pasantes para apoyar el desarrollo de las investigaciones. Estos avances consolidan la base académica y operativa del semillero, permitiendo su transición hacia la fase de ejecución.</t>
  </si>
  <si>
    <t>Diseñar e implementar programa Centro de Pensamiento</t>
  </si>
  <si>
    <t>Diseño proyecto Centro de Pensamiento 
Diseño  estrategia de semilleros
Evidencias implementación estrategia de semilleros
Documento planeación de la revista UBPD.
Informe avance gestión publicación de la Revista UBPD
Informe final Centro de Pensamiento implementado
Artículos académicos y/o memoria (escrita y/o audiovisual) que alimenten el repositorio de la Universidad de la Búsqueda. 
Un foro de intercambio en el que se socialice a la sociedad civil, las universidades y a la UBPD los resultados del semillero</t>
  </si>
  <si>
    <t>L2-GCN-014 -Publicaciones elaboradas por el Centro de Pensamiento</t>
  </si>
  <si>
    <t xml:space="preserve">El Centro de Pensamiento: “Conocimientos y Saberes para la búsqueda” tiene como fin fomentar y descentralizar la producción de conocimientos sobre la búsqueda humanitaria y extrajudicial, a través de I). Fortalecer la conservación de conocimientos tácitos y explícitos  necesarios para el proceso de búsqueda, por medio del desarrollo de investigaciones y una revista de difusión.        II). Diversificar los actores que participan en la producción y preservación de conocimiento como servidoras/es y colaboradores. III). Generar colaboraciones para construir productos de investigación entre las dependencias territoriales/regionales de la UBPD y la sociedad civil.  
La estrategia tiene como motivación el impulsar la producción y divulgación de los conocimientos técnicos científicos del proceso de búsqueda en los equipos de la UBPD y la sociedad civil. Se espera que por medio de esta estrategia se fomente una cultura de la gestión del conocimiento, pues la participación de los diferentes actores en la construcción de las investigaciones y la revista de difusión facilitará el acceso, apropiación e interés sobre estos.
Esta estrategia resulta pertinente, en tanto: I). Posiciona a la UBPD como entidad que produce conocimiento especializado sobre la búsqueda en el marco de un proceso de justicia transicional en el mundo. II). Propicia la investigación y documentación sobre la búsqueda en escenarios académicos. III). Promueve que más personas participen en la producción de conocimiento técnico. IV). Identifica aprendizajes, áreas de mejora y buenas prácticas que pueden aportar a solucionar retos actuales y a mejorar la eficiencia y efectividad de las labores cotidianas. V). Contribuye al registro de la memoria institucional. VI). Brinda información basada en evidencia para fortalecer la toma de decisiones.
Para llevar a cabo lo propuesto, el Centro de Pensamiento se compone de tres líneas de trabajo:
Línea 1. Revista anual: Busca generar periódicamente una publicación digital, dirigida a un público especializado, sobre los conocimientos en torno al proceso de búsqueda. Las personas que publiquen en la revista podrán compartir sus investigaciones adelantadas y tendrán el reconocimiento académico producto de la futura indexación de la revista.
Línea 2. Aprendizajes y experiencias sobre la búsqueda: Tiene por propósito desarrollar documentos de investigación y sistematización cualitativa sobre experiencias y aprendizajes de la UBPD en temas como la investigación humanitaria y extrajudicial en territorio, la implementación de los enfoques diferenciales, estrategías innovadoras, el uso de la tecnología, entre otras necesidades estratégicas.
Línea 3. Semillero de Investigación sobre el proceso de búsqueda:  Propone desarrollar junto con colaboradores (voluntarias/os y estudiantes de pregrado y posgrados) investigaciones sobre el proceso de búsqueda.
</t>
  </si>
  <si>
    <t>En el primer bimestre de 2025, se avanzó en la formulación conceptual y estratégica del Centro de Pensamiento “Conocimientos y Saberes para la Búsqueda”, definiendo con claridad sus líneas de trabajo, objetivos y alcances. La propuesta resulta pertinente al posicionar a la UBPD como un actor productor de conocimiento especializado en búsqueda humanitaria, con potencial para incidir en la toma de decisiones, la memoria institucional y el trabajo colaborativo entre equipos regionales, sociedad civil y comunidad académica. Se recomienda avanzar en la planificación operativa de cada línea y en la identificación de recursos y aliados estratégicos para su implementación efectiva.</t>
  </si>
  <si>
    <t xml:space="preserve">Marzo: - Se actualizó el documento de la revista a su segunda versión.
- Se concretó el concepto de diseño de la revista a través de la construcción de un brief. A partir de este ejercicio se determinaron el nombre y el enfoque visual de la revista.
- Se redactó la primera versión de la convocatoria del número 1 de la revista. 
Abril:   - En la reunión del comité académico del 29 de abril se designaron a la jefa de la oficina asesora de comunicaciones y pedagogía, y a la jefa de la Oficina Asesora de Planeación como delegadas para el Comité editorial de la Revista Fractales. 
- Se realizó la convocatoria interna de la UBPD de la revista Fractales.
</t>
  </si>
  <si>
    <t xml:space="preserve">Durante el segundo bimestre de 2025, el Centro de Pensamiento avanzó en la consolidación de su línea editorial con el desarrollo de la revista Fractales. Se actualizó el documento base, se definió el concepto visual mediante un brief, y se elaboró la primera versión de la convocatoria para el número inaugural. Además, se designaron representantes institucionales para el comité editorial y se lanzó la convocatoria interna de la UBPD. Estos avances reflejan un progreso sostenido hacia la puesta en marcha de una plataforma de difusión académica.
</t>
  </si>
  <si>
    <t>L2-GCN-010 - Espacios de conocimiento desarrollados</t>
  </si>
  <si>
    <t>En el primer bimestre de 2025, se lograron avances significativos en la estructuración y desarrollo de los Espacios de Conocimiento de la UBPD. Se consolidó una primera versión del documento programático que define su estrategia, metodología y líneas de acción, con una versión final proyectada para marzo. En términos de ejecución, se fortaleció la Cátedra UBPD-UNAL con seis sesiones realizadas, destacándose una moderada completamente por la UBPD. Además, se llevó a cabo un espacio de alto impacto con el Grupo de Trabajo sobre Desapariciones Forzadas de la ONU, que contó con la participación de 140 servidores y servidoras, y abordó los desafíos de la búsqueda transnacional. Adicionalmente, se avanzó en la producción de materiales pedagógicos como el video “ABC de la UBPD”, diseñado para fortalecer la formación de voluntarios y pasantes. Aunque se identificaron retos, como la cancelación de un encuentro con una delegación de Etiopía por razones logísticas, los avances reflejan un progreso sustantivo en la consolidación de los Espacios de Conocimiento como herramienta clave para la difusión y apropiación del conocimiento en la entidad.</t>
  </si>
  <si>
    <t xml:space="preserve">En el primer bimestre de 2025 se registraron avances significativos en la estructuración de los Espacios de Conocimiento, con la consolidación de una versión preliminar del documento estratégico y el fortalecimiento de la Cátedra UBPD-UNAL. También se desarrollaron espacios de alto impacto, como el encuentro con el Grupo de Trabajo de la ONU sobre Desapariciones Forzadas, y se produjeron materiales pedagógicos clave. Estos logros demuestran un progreso sustantivo en el posicionamiento de los Espacios como herramienta para la apropiación del conocimiento, pese a algunos retos logísticos identificados.
</t>
  </si>
  <si>
    <t xml:space="preserve">Marzo: Durante marzo de 2025 finalizó la séptima versión de la cátedra que la UBPD hace en conjunto con la Universidad Nacional de Colombia. En total, hubo 188 personas que aprobaron esta versión, y están en proceso de producción las constancias de participación.
Empezó a planearse la siguiente versión de la cátedra, en la octava versión que arranca en abril la OGC hará un esfuerzo por innovar, y estar a la vanguardia en los procesos de enseñanza y aprendizaje, poniendo a disposición las sesiones de la Cátedra en la plataforma de aprendizaje virtual de la UBPD, para que ahora cada persona pueda avanzar en ella de manera asincrónica, de acuerdo con su disponibilidad de tiempo. Con esto, se busca facilitar el proceso de seguimiento de las personas que participan en la Cátedra, al igual que cualificar los contenidos que se transmiten, por medio de foros de discusión y espacios de reflexión en torno a los temas que se tratarán en cada sesión.
Abril: En el marco de la estrategia de espacios de conocimiento, durante abril y mayo se llevaron a cabo los siguientes eventos: 
1. Puntos de conexión y articulación con la JEP: Se llevó a cabo virtualmente el 21 de abril y fue liderado por la asesora de dirección, Karina Ríos Cano. Se abordaron los siguientes temas: carácter integral del Sistema Integral de Paz, breve introducción a la estructura y el funcionamiento de la JEP y procesos de articulación entre la UBPD y  la JEP. 
2. UBPD en diálogo con la JEP: Se llevó a cabo en modalidad mixta el 22 de abril, con el objetivo de tener un espacio de interacción entre el magistrado de la sección de Ausencia de Reconocimiento de la JEP, Raúl Sánchez, y el equipo de la UBPD para abarcar preguntas de los equipos territoriales respecto de los procesos de articulación con la JEP.
3. Espacio de conocimiento en la JEP con el equipo de monitoreo integral: Se llevó a cabo presencialmente en las instalaciones de la Jurisdicción Especial para la Paz el 29 de abril de 2025 con el equipo de monitoreo integral de los Trabajos, Obras y Actividades con contenido Restaurador (TOARS) para exponer los temas básicos del funcionamiento de la UBPD y de los procesos de búsqueda, particularmente lo relacionado con búsqueda humanitaria y extrajudicial y las intervenciones forenses.
</t>
  </si>
  <si>
    <t>Los avances del segundo bimestre evidencian un fortalecimiento de la estrategia de Espacios de Conocimiento, especialmente en lo relacionado con la formación académica y el relacionamiento interinstitucional. La finalización de una nueva versión de la Cátedra UBPD-UNAL y su proyección hacia una modalidad asincrónica demuestran una apuesta por la innovación pedagógica. Asimismo, los espacios de diálogo con la JEP permitieron intercambios técnicos clave para la articulación entre entidades del Sistema Integral para la Paz. No obstante, se recomienda profundizar en el seguimiento a los aprendizajes generados y promover mecanismos de evaluación que permitan medir el impacto formativo y estratégico de estas acciones en el fortalecimiento del mandato institucional.</t>
  </si>
  <si>
    <t>Diseñar e implementar el Programa de Espacios de Conocimiento - PEC</t>
  </si>
  <si>
    <t xml:space="preserve">Diseño Programa Espacios de Conocimiento - PEC
PEC implementado
Informe final PEC
</t>
  </si>
  <si>
    <t>Línea 3. Articulación interinstitucional e intersectorial para el fortalecimiento de las acciones de búsqueda humanitaria y extrajudicial</t>
  </si>
  <si>
    <t>R3. La UBPD fortalece las condiciones de trabajo conjunto y coordinado con actores corresponsables  en el proceso de búsqueda humanitaria y extrajudicial en el ámbito local, nacional e internacional para facilitar su actuación y aumentar el impacto de su intervención</t>
  </si>
  <si>
    <t>R3.1 Mayor capacidad de la UBPD para articularse con actores clave, establecer alianzas estratégicas y participar de manera efectiva en iniciativas y procesos relevantes para la búsqueda humanitaria y extrajudicial.</t>
  </si>
  <si>
    <t>L3-DPE-024 Entidades con las que se adelanta proceso de incidencia</t>
  </si>
  <si>
    <t>70% de entidades priorizadas en el mapeo</t>
  </si>
  <si>
    <t>20 entidades</t>
  </si>
  <si>
    <t>Se elaboró un Informe balance de la implementación del PRAI 2024 -2028 en su prmer año de implementación para el 2024, con ello, se establecio que  de 75 instituciones nacionales de interés para la UBPD durante 2024 se sostuvo relacionamiento con 47 (63%) y está pendiente iniciar una articulación bilateral con 28 (37 %). Punto de partida del analisis, para retomar el mapeo de actortes del PRAI con base en las prioridades institucionales en el 2025, y con ello elaborar una propuesta de agenda preliminar para 2025.
En el mes de febrero el Presidente solicito la renuncia protocolaria a todo su gabinete, incluyendo a los directores de los departamentos administrativos. Esta situación, implica una reorganización del Gobierno Nacional, y para la UBPD una actualización de información para iniciar las gestiones de contacto. Ahora bien, de una parte los nuevos nombramientos han tomado un tiempo considerable, y de otra, en este cambio de gabinete el mensaje del Gobierno es el cumplimiento del Programa, esto puede ser una ventaja para el relacionamiento en tanto la Busqueda de las PDD, el SNB y la PPI se encuentran en el PND.
Dentro de las prioridades institucionales en el 2025, se han establecido : Ley de mujeres buscadoras, cambios normativos, incidencia territorial entre otros, lo que  implica una reorientacion para la priorización de las entidades.</t>
  </si>
  <si>
    <t>El indicador asignado para la medición de las acciones utiliza como unidad de medida la evaluación en número de entidades priorizadas. Por ello, en este periodo, de acuerdo con el indicador cuantitativo, se reporta un avance de 20 entidades para iniciar el proceso de incidencia. No obstante, en relación con la meta del indicador, el reporte de este bimestre y la descripción cualitativa presentada no permiten inferir si ya se tienen identificadas las 14 entidades que representan el 70%.</t>
  </si>
  <si>
    <t>Se realizo una actualización del mapeo de actores (Versión 2) que hacen parte del PRAI, PNB , SNARIV, SNB y Convocados por la JEP en la medida cautelar nacional, el criterio para priorizar el relacionamiento se basa en la contribución de esta entidades en las 6 lineas estrategicas y los productos especificos para el 2025, de manera preliminar se identifica que es necesario mantener y fortalecer el relacionamiento con las entidades que conforman la Comisión Intersectorial de SNB, y organismos internacionales invitados con el proposito de formular y aprobar la PPI. Este mapeo fija una ruta de agenda de relacionamiento e incidencia.
 Este mapeo fija una priorización de relacionamiento con entidades publicas, y se presentara a la Jefatura de la OAP para su retroalimentación.
 Se continua adelantando mesas de trabajo con las entidades para la implementación y reglamentación de la Ley 2421 de 2024 y ley 2364 de 2024.</t>
  </si>
  <si>
    <t>De acuerdo con la descripción cuantitativa, durante el mes se reportó la priorización de 17 entidades con las cuales se viene adelantando un proceso de incidencia y articulación. Con este avance, el valor acumulado asciende a 69 entidades priorizadas, tomando como base la interacción de la entidad con las cinco o seis líneas estratégicas de la UBPD. Esta priorización se determina a partir del análisis de la interrelación entre los productos asociados a dichas líneas y el número de líneas estratégicas con las que se cruzan, generando así un orden de priorización que va de mayor a menor grado de interrelación.</t>
  </si>
  <si>
    <t>Plan de relacionamiento, articulación e incidencia para la Búsqueda - PRAI, implementado</t>
  </si>
  <si>
    <t>Equipo Asesor - Articulación Interinstitucional</t>
  </si>
  <si>
    <t>Elaborar el mapeo de actores según prioridades de la entidad para la incidencia 2025</t>
  </si>
  <si>
    <t>Mapeo de actores priorizado</t>
  </si>
  <si>
    <t>Revisados los medios de verificación, y los reportes otorgados, se pudo evidencia que durante el primer bimestre del 2024, la implementación del PRAI evidenció avances relevantes en tres niveles de gestión: (i) seguimiento institucional y nacional, (ii) territorial y (iii) generación de condiciones para la articulación interinstitucional.
En el nivel nacional, se elaboró un informe de balance de implementación del PRAI, que constituye una línea base para el seguimiento al relacionamiento institucional. De las 75 entidades priorizadas, se sostuvo articulación con 47 (63%) y se identificaron 20 entidades adicionales con las que se iniciará un proceso de incidencia. Sin embargo, aún está pendiente confirmar si 14 de estas 20 entidades representan efectivamente el 70% de la meta establecida para el año. En paralelo, se actualizaron los análisis de actores para 2025, considerando los cambios en el gabinete nacional, los cuales implican oportunidades estratégicas dada la inclusión del SNB y la Búsqueda de Personas en el PND.
En lo relacionado con la agenda de relacionamiento, se han acompañado 28 espacios de diálogo nacional, elaborando fichas de perfil e interés institucional. Esta dinámica permitió impulsar nuevos acuerdos de cooperación como los convenios con la ANT, UARIV e iglesias cristianas, aunque para el periodo no se concretó ninguna firma formal. La formalización se prevé para el segundo semestre, dado el promedio de tiempo requerido para estos trámites (6-8 meses).
A nivel territorial, se elaboró un balance del análisis de los Planes de Desarrollo Territorial 2024-2027, identificando que 281 alcaldías en 28 departamentos incluyeron acciones relacionadas con la búsqueda. Este insumo permitió avanzar en la consolidación de una base de datos correlacionada con los GITT y CR, y la estructuración de un documento de recomendaciones por GITT regional. Adicionalmente, se solicitó la inclusión de un nuevo indicador en la herramienta de seguimiento institucional, lo que fortalecerá el monitoreo e impacto de las acciones.
Finalmente, en el componente de acciones coordinadas con GITT en el marco de la JEP, se emitió un concepto TOAR como respuesta técnica institucional. No obstante, se evidencia la necesidad de ajustar el modelo del indicador de seguimiento, que actualmente emplea un porcentaje que no refleja adecuadamente la gestión integral en este tipo de actividades.</t>
  </si>
  <si>
    <t>En el reporte del primer bimestre se da cuenta del cumplimiento de lo establecido en la hoja de ruta del producto. Sin embargo, aunque el avance cuantitativo refleja el relacionamiento con 47 entidades y la identificación de 20 adicionales, no se precisa si se han cumplido las metas de representatividad del 70%, lo que dificulta la trazabilidad de los logros frente a los objetivos institucionales del PRAI.
Asimismo, a pesar de que se están adelantando gestiones importantes con entidades clave, no se reportan alianzas formalizadas en el bimestre. Esta situación debe ser atendida rapidamente para evitar posibles cuello de botella en los tiempos de cierre administrativo y legal de convenios.
Se presenta un desfase entre actividad e indicador en el componente TOAR: El indicador actual (porcentaje) no permite una evaluación clara del esfuerzo institucional realizado. Sería más pertinente un indicador absoluto (número de conceptos emitidos o iniciativas acompañadas).
Como recomendación se sugiere incluir en el próximo reporte un análisis cualitativo de los resultados del relacionamiento institucional, detallando qué tipo de compromisos se han generado en los espacios de diálogo, incluso si estos aún no se han formalizado.
Reforzar la articulación entre el nivel central y territorial, facilitando el cruce entre los actores institucionales identificados en el PRAI y los incluidos en los PDT, para asegurar coherencia en la acción estatal frente a la Búsqueda.</t>
  </si>
  <si>
    <t>Los cuatro indicadores analizados evidencian avances parciales y diferenciados en la implementación del PRAI y en la consolidación de la Línea Estratégica 3. En conjunto, aportan de manera significativa al fortalecimiento de la capacidad institucional para articularse con actores clave, pero se identifican oportunidades para potenciar su contribución efectiva al resultado estratégico R3.1
 Los indicadores evidencian una dispersión entre niveles estratégicos (conceptualización, diseño de insumos) y operativos (implementación en territorio). Para fortalecer la línea estratégica, se sugiere establecer mecanismos que permitan vincular directamente los productos técnicos (recomendaciones, conceptos, memorandos) con acciones operativas en los territorios, integrando esta articulación a los sistemas de seguimiento y monitoreo liderados por la OAP.
 En cuanto a alianzas y conceptos técnicos, se identifica la necesidad de mejorar los procedimientos internos de formalización y emisión para asegurar la trazabilidad y coherencia institucional. Esto incluye seguir las rutas normativas vigentes, registrar los conceptos con criterios técnicos estandarizados y evaluar el impacto de los acuerdos suscritos.</t>
  </si>
  <si>
    <t>L3-DPE-007  Espacios de articulación interinstitucional e intersectorial</t>
  </si>
  <si>
    <t>En lo relacionado con la ejecución de la agenda de relacionamiento por parte de la asesora de dirección se acompañan los espacios, se elaboran fichas de perfil/interes. Para el  periodo se han realizado 28 reuniones a nivel nacional por parte de la Dirección General, y de parte de la DTIPLB se vienen concertando espacios con las empresas promotoras de salud.
En el mes de febrero el Presidente solicito la renuncia protocolaria a todo su gabinete, incluyendo a los directores de los departamentos administrativos. Esta situación, implica una reorganización del Gobierno Nacional, y para la UBPD una actualización de información para iniciar las gestiones de contacto. Ahora bien, de una parte los nuevos nombramientos han tomado un tiempo considerable, y de otra, en este cambio de gabinete el mensaje del Gobierno es el cumplimiento del Programa, esto puede ser una ventaja para el relacionamiento en tanto la Busqueda de las PDD, el SNB y la PPI se encuentran en el PND.</t>
  </si>
  <si>
    <t>El avance y la descripción cualitativa son concordantes con el reporte, el medio de verificación presentado, dan cuenta de la realización de las acciones</t>
  </si>
  <si>
    <t>Se vienen desarrollando los espacios de articulación, en el siguiente orden: desde la dirección general se desarollan espacios con el sector publico (3), sector privado (3), cooperación (1) y OSC (4), para un total de 11 espacios. 
 En lo que respecta a los espacios de articulacion e incidencia del Sistema Nacional de Busqueda durante el periodo sesionaron las 4 Secretarias Ténicas del los Comites Técnicos con el objetivo de definir el cronograma de sesiones extraordinarias en las cuales se abordara el diagnostico de la PPI, para lo cual se realizaron y acompañaron 8 espacios por parte de la asesora de dirección para el relacionamiento, articulación e incidencia
 Se continua el trabajo articulado y permanente con el Ministerio de Justicia que permita avanzar en la consolidación del documento diagnóstico de la PPI, y dar cumplimiento a la Hoja de Ruta de la formulación de la PPI, así como avanzar en la reglamentación de la Ley de Mujeres Buscadoras. En este sentido, se destaca para este periodo los avances en la implementación y reglamentación tanto de la ley 2421 de 2024 con de la ley 2364 de 2024 en conjunto con UARIV, MJD, Defensoría del Pueblo.</t>
  </si>
  <si>
    <t>Se ha avanzado en el desarrollo de espacios de articulación interinstitucional e intersectorial, con un total de 11 espacios reportados, distribuidos entre el sector público (3), sector privado (3), cooperación (1) y organizaciones de la sociedad civil (4). Este enfoque refleja un esfuerzo por involucrar a diversos actores en el proceso, lo cual es un aspecto positivo dentro de la estrategia de articulación.
 En relación con el Sistema Nacional de Búsqueda, durante el periodo sesionaron las 4 Secretarías Técnicas de los Comités Técnicos, lo que permitió avanzar en la definición del cronograma de sesiones extraordinarias para abordar el diagnóstico de la Política Pública Integral (PPI). Se destaca la realización y el acompañamiento de 8 espacios por parte de la asesora de dirección para el relacionamiento, articulación e incidencia.
 Es relevante que se continúe el trabajo conjunto con el Ministerio de Justicia, lo cual facilita el avance en la consolidación del documento diagnóstico de la PPI. Sin embargo, sería útil contar con un mayor detalle sobre los plazos y los resultados específicos alcanzados en la reglamentación de la Ley de Mujeres Buscadoras, así como el impacto concreto de las leyes 2421 y 2364 de 2024. Aunque los avances son evidentes, se podría considerar una mayor claridad en la descripción de los resultados inmediatos de estas normativas y su implementación en los territorios.
 En general, los avances reportados son significativos, pero una mayor profundización en los resultados concretos y en los impactos de las articulaciones mencionadas podría mejorar la presentación del indicador L3-DPE-007.</t>
  </si>
  <si>
    <t>Establecer la agenda de incidencia y relacionamiento según la priorización de actores y temas de incidencia alineados con las prioridades institucionales para la vigencia</t>
  </si>
  <si>
    <t>Agenda nacional de relacionamiento, articulación e incidencia con actores clave</t>
  </si>
  <si>
    <t>L3-DPE-009 Alianzas formalizadas</t>
  </si>
  <si>
    <t>Uno de los resultados del relacionamiento es la concreción de acuerdos a traves de Convenios, Memorandos u otros instrumentos con las instituciones, para este periodo se impulso la suscripción del Convenio con la ANT, Convenio marco con UARIV, y se inician acciones para suscribir un Convenio con las Iglesias Cristianas.
Una vez iniciados los dialogos con las instituciones, la suscripción de un convenio y/o acuerdo puede tomar entre 6 y 8 meses.</t>
  </si>
  <si>
    <t>El avance y la descripción cualitativa son coherentes con el reporte; sin embargo, para este bimestre no se evidencia progreso en relación con el logro de la meta propuesta. Esta situación implica una mayor carga de acciones de incidencia orientadas a la formalización de alianzas durante el segundo semestre del año.</t>
  </si>
  <si>
    <t>Durante el periodo se continuo con las reuniones con los representantes de las iglesias cristianas para definir el tipo de acuerdo y compromisos de llas partes que contribuyan a la busqueda. Para el fin del bimestre se cuenta con una primera versión del memorando de entendimiento que se encuentra en revisión de las áreas técnicas, la OAJ y la Secretaría General.</t>
  </si>
  <si>
    <t>Durante el periodo se evidencia continuidad en las acciones orientadas a la formalización de alianzas, específicamente en el proceso de construcción de un memorando de entendimiento con representantes de iglesias cristianas. La existencia de una primera versión del documento, actualmente en revisión por parte de las áreas técnicas, la Oficina Asesora Jurídica (OAJ) y la Secretaría General, representa un avance preliminar en la fase de diseño del acuerdo.
 No obstante, el indicador se refiere específicamente a alianzas formalizadas, por lo cual sería pertinente precisar si durante el bimestre se logró formalizar alguna alianza o si todos los esfuerzos se concentraron en actividades preparatorias. En este sentido, si bien se reporta una gestión activa, aún no se concreta un resultado en términos de formalización, lo que sugiere que el cumplimiento del indicador se encuentra en fase de avance pero no de ejecución final.</t>
  </si>
  <si>
    <t>Implementar la agenda de incidencia y relacionamiento nivel Nacional</t>
  </si>
  <si>
    <t xml:space="preserve">Reportes de avance bimestral  </t>
  </si>
  <si>
    <t>L3-DPE-008 Acciones interinstitucionales para la Búsqueda</t>
  </si>
  <si>
    <t>En el 2024, se elaboró un Balance de los Planes de Desarrollo Territorial 2024-2027. Con este insumo que identificó que 281 alcaldias en 28 departamentos incluyeron acciones de Busqueda, se viene elaborando una base de datos sobre las acciones especificas y su correlación con los GITT y CR, de tal forma que se pueda realizar un seguimiento de incidencia territorial para que estas se materialicen. Asi mismo, se ha solicitado a la OAP incluir un indicador de gestión en la "herramienta de seguimiento institucional" articulada con los PRB. Esto permitira contar con los insumos para determinar el impacto de estas acciones.
En el 2024, se desarrollaron dialógos con las 8 Coordinaciones regionales, con el propósito de validar las agendas regionales de relacionamiento, articulacion e incidencia en el 2024, con este insumo sumado al reporte de 2.013 acciones territoriales por parte de la OAP, se trabaja en la elaboracion de un documento de recomendaciones para el relacionamiento, este incluye la focalizacion de acciones por cada uno de los GITT pertenecientes a las Regional, para fortalecer el relacionamiento, e indicencia que se materialice en las acciones de Busqueda incorporadas en los PDT.</t>
  </si>
  <si>
    <t>Se elaboraron 8 documentos denominados "Recomendaciones para fortalecer el relacionamiento territorial", previo a su envio a las coordinaciones regionales/territoriales se presentaron al Subdirector General Técnico y Territorial y la Jefa de la OAP, sin embargo, en el proceso de retroalimentación se orientó a fortalecer las acciones en los PDT a partir del analisis e identificación de los criterios directos que contribuyen a las lineas estrategicas del PAI, y priorización de los PRB. Para el siguiente bimestre se realizará un sondeo según orientaciones para identificar las dificultades puntuales de relacionamiento en territorio y ajustar las recomendaciones requeridas. 
 En consideración al trabajo de analisis realizado se incluyen los documentos elaborados como soporte.</t>
  </si>
  <si>
    <t>El avance presentado refleja una gestión técnica en curso, con elementos que evidencian planeación y análisis, pero aún limitada en cuanto a la ejecución efectiva de acciones interinstitucionales en territorio. Se reconoce la iniciativa y el enfoque estratégico, aunque se sugiere fortalecer la articulación operativa con los actores territoriales y acelerar el tránsito de la fase de diseño a la implementación directa. Esta implementación debería articularse con la estrategia de seguimiento y monitoreo que actualmente lidera la OAP, con el fin de dinamizar los procesos y generar eficiencia frente a la carga operativa de las coordinaciones territoriales.</t>
  </si>
  <si>
    <t>Realizar seguimiento a los acciones relacionadas con la búsqueda establecidas en los Planes de Desarrollo Territorial</t>
  </si>
  <si>
    <t>L3-DPE-022 conceptos emitidos sobre proyectos o iniciativas que pueden configurarse como TOAR para la búsqueda</t>
  </si>
  <si>
    <t xml:space="preserve">Se emitió un concepto solicitado sobre proyecto o iniciativa que puede configurarse como TOAR para la búsqueda de personas dadas por desaparecidas </t>
  </si>
  <si>
    <t>Se sugiere revisar el modelo de medición del indicador, dado que la unidad de medida actualmente utilizada (porcentaje) parece más adecuada para evaluar una acción puntual que una gestión integral. En este sentido, sería pertinente considerar la implementación de un indicador basado en valores absolutos, que permita reportar el número de conceptos emitidos y así reflejar de manera más precisa el alcance de la gestión realizada.</t>
  </si>
  <si>
    <t>No se identifca</t>
  </si>
  <si>
    <t>Durante lo corrido del presente año, los esfuerzos en esta materia se han concentrado en la determinación de las condiciones para la imposición de sanciones a los máximos responsables de los casos que investiga la JEP. En tal sentido, los proyectos de sanción han concentrado el mayor esfuerzo de coordinación interinstitucional, y durante el mes de marzo y abril se avanzó en la coordinación requerida para la implementación de un piloto de TOAR en el cementerio central de Neiva, el cual se ejecutó en el marco de la intervención adelantada por la UBPD en este camposanto entre el 21 y 30 de abril de 2025. Para la realización de dicho proyecto, se implementaron acciones de coordinación entre la UBPD y la JEP (Secretaria Ejecutiva y despacho relator del subcaso Huila /Caso 03); sin embargo, al ser una iniciativa del despacho, no se siguió la ruta definida en las resoluciones expedidas en 2024 en la materia.</t>
  </si>
  <si>
    <t>El reporte evidencia un ejercicio relevante de articulación interinstitucional orientado a la implementación de un piloto que podría configurar un TOAR, con participación activa de la UBPD en coordinación con la JEP. No obstante, se identifica que el ejercicio no fue canalizado conforme a la ruta institucional establecida por las resoluciones vigentes, lo cual limita su trazabilidad como concepto formal emitido por la entidad.
 Dado que el indicador, en su formulación actual, únicamente cuantifica el número de conceptos emitidos, se sugiere revisar su estructura para incluir una variable cualitativa adicional que permita evaluar no solo la existencia del concepto, sino también su contenido, alcance o impacto. Esta variable podría clasificar los conceptos en categorías con metodología MAV (Medible, Alcanzable, Verificable).
 Por ejemplo: 
 Nombre del Indicador (ajustado): L3-DPE-022 – Conceptos técnicos emitidos sobre proyectos o iniciativas que pueden configurarse como TOAR para la búsqueda, clasificados por tipo de recomendación
 Objetivo del Indicador: Medir no solo la cantidad de conceptos técnicos emitidos por la UBPD sobre iniciativas susceptibles de configurarse como TOAR, sino también su orientación técnica y su impacto potencial en los procesos de verdad, búsqueda y reparación.
 Fórmula de cálculo (doble dimensión):
 Componente cuantitativo: Número total de conceptos emitidos sobre iniciativas TOAR
 Número total de conceptos emitidos sobre iniciativas TOAR
 Componente cualitativo (clasificación):
 Cada concepto emitido se podría clasificar de acuerdo con su contenido técnico en categorías como por ejemplo: 
 i) Favorable (F): El concepto avala plenamente la iniciativa y recomienda su implementación como TOAR.
 ii) Con recomendaciones (R): El concepto identifica observaciones o ajustes requeridos para que la iniciativa pueda considerarse TOAR.
 iii) No favorable (N): El concepto considera que la iniciativa no cumple con los criterios para ser considerada como TOAR.</t>
  </si>
  <si>
    <t xml:space="preserve">Impulsar acciones de coordinación con GITT para dar respuesta a casos vinculados a la JEP  </t>
  </si>
  <si>
    <t>Realizar seguimiento a las acciones competencia de la Unidad en el marco de la implementación de Acciones Restaurativas</t>
  </si>
  <si>
    <t xml:space="preserve">R3.3 El SNB es reconocido como una instancia  de articulación efectiva que incorpora la participación integral </t>
  </si>
  <si>
    <t>L3-DPE-013 Avance Plan estratégico del SNB</t>
  </si>
  <si>
    <t>100 %</t>
  </si>
  <si>
    <t xml:space="preserve">El 19 de diciembre de 2024, la Comisión Intersectorial del Sistema Nacional de Búsqueda aprobó el Plan Estratégico del Sistema Nacional de Búsqueda. Actualmente se debe priorizar las acciones estratégicas para 2025 en sus 6 componentes, de un total de 32 acciones establecidas en dicho plan. Se espera que en la primera sesión de la comisión intersectorial del SNB se apruebe dicha priorización para poder dar inicio al seguimiento e impulso de su implementación. </t>
  </si>
  <si>
    <t xml:space="preserve">Estrategia para el impulso del Sistema Nacional de Búsqueda (SNB) implementada </t>
  </si>
  <si>
    <t>Realizar el seguimiento a la implementación del Plan Estratégico del SNB y funcionamiento de la Comisión Intersectorial como parte de la Secretaría Técnica y presidencia de la misma</t>
  </si>
  <si>
    <t>Se elaboró la propuesta de agendas para cada una de las sesiones de la Comisión Intersectorial a desarrollarse en 2025. Se realizó reunión de articulación de secretaría técnica entre UBPD y Min Justicia el 3 de febrero para elaborar la propuesta de agenda preliminar de las sesiones de la comisión intersectorial y el alistamiento para la primera sesión de comisión intersectorial de 2025.
 En el primer bimestre no se planeó la realización de sesiones de la Comisión Intersectorial, razón por la cual aún no se reportan para este periodo los documentos técnicos de insumo para la primera sesión de 2025 de la CISNB. No obstante, se avanza en la construcción del modelo de operación territorial del SNB y en la construcción del plan de acción 2025 para la implementación del plan estratégico del SNB, temas que posiblemente serán abordados en la primera sesión de la Comisión Intersectorial del SNB. 
 Se actualizó la Matriz de Seguimiento a los Acuerdos de la Comisión Intersectorial hasta la 4a Sesión de 2024, realizada el 19/12/2024. Se elaboró el Plan de Acción 2025 del Plan Estrategico del SNB aprobado por la Comisión Intersectorial el la 4a Sesión de 2024. Se elaboró la propuesta de agendas para las sesiones de los cuatro comités técnicos del SNB a desarrollarse en 2025
 Se impulso y apoyo la realización de la primera sesión de cada uno de los Cuatro Comités Técnicos del SNB: i) comité de prevención y no repetición (27 de febrero); ii) comité de búsqueda e identificación (27 de febrero); iii) comité de atención (28 de febrero); iv) comité de información (4 de marzo).</t>
  </si>
  <si>
    <t>Se cumplió y reportó el entregable comprometido, Matriz de Seguimiento a los Acuerdos de la Comisión Intersectorial hasta la 4a Sesión de 2024 actualizada y el Plan de Acción 2025 del Plan Estrategico del SNB de la Comisión Intersectorial. Para el periodo no se tenían previstas sesiones de Comisión intersectorial, por lo cual no se presenta avance más allá de la propuesta de agenda. 
 Se observa que la reunión del comité de información se realizó por fuera del periodo reportado (4 de marzo), se acepta para este reporte pero se sugiere tener muy presentes los compromisos de cada periodo para no tener inconvenientes en el seguimiento. Asimismo, en próximos reportes se debe hacer referencia a las dificultades que impidieron el cumplimiento de lo pogramado, en caso de presentarse.
Se espera que en el próximo bimestre se puede presentar al avance en la construcción del modelo de operación territorial del SNB, asi como de las acciones de incidencia y alistamiento para la conformación y puesta en marcha de comités territoriales del SNB. Finalmente, la instalación y puesta en marcha de comités territoriales priorizados del SNB, que se realiza posterior a la aprobación del modelo de operación.</t>
  </si>
  <si>
    <t xml:space="preserve">
L3-DPE-011 - Sesiones del SNB</t>
  </si>
  <si>
    <t xml:space="preserve">3 sesiones de comisión intersectorial </t>
  </si>
  <si>
    <t>0 - Para el periodo enero-febrero no se tiene proyectado avance cuantitativo, pues las sesiones inician en abril</t>
  </si>
  <si>
    <t xml:space="preserve">Se realizó reunión de articulación de secretaría técnica entre UBPD y Min Justicia el 3 de febrero para elaborar la propuesta de agenda preliminar de las sesiones de la comisión intersectorial y el alistamiento para la primera sesión de comisión intersectorial de 2025.  Se avanza en la construcción del modelo de operación territorial del SNB y en la construcción del plan de acción 2025 para la implementación del plan estratégico del SNB, temas que posiblemente serán abordados en la primera sesión de la Comisión Intersectorial del SNB. </t>
  </si>
  <si>
    <t>Es importante avanzar en la prerparación de las sesiones intersectoriales, definir la agenda y contenidos, pues la primera sesióndebe realizarse a partir del mes de abril</t>
  </si>
  <si>
    <t>3 sesiones de reuniones de articulación de secretarías técnicas</t>
  </si>
  <si>
    <t>Se impulso y apoyo la realización de la primera sesión de cada uno de los Cuatro Comités Técnicos del SNB: i) comité de prevención y no repetición (27 de febrero); ii) comité de búsqueda e identificación (27 de febrero); iii) comité de atención (28 de febrero), iv) comité de información se realizara en el mes de marzo</t>
  </si>
  <si>
    <t>Revisar la ficha del indicador. La meta para el periodo enero-febrero era desarrollar la primera sesión de los 4 comités técnicos, de los cuáles tres se realizaron en febrero y uno a inicios de marzo (Comité de Información)</t>
  </si>
  <si>
    <t>Apoyar el fortalecimiento y funcionamiento de los Comités Técnicos del SNB</t>
  </si>
  <si>
    <t xml:space="preserve">Documentos preparatorios y/o Documentos técnicos y/o actas </t>
  </si>
  <si>
    <t>L3-DPE-012 Documentos presentados para aprobación de la comisión intersectorial</t>
  </si>
  <si>
    <t>Se avanza en la construcción del modelo de operación territorial del SNB y en la construcción del plan de acción 2025 para la implementación del plan estratégico del SNB, temas que posiblemente serán abordados en la primera sesión de la Comisión Intersectorial del SNB. 
En el primer bimestre no se planeó la realización de sesiones de la Comisión Intersectorial, razón por la cual aún no se avanza en los documentos técnicos de insumo para la primera sesión de 2025 de la CISNB</t>
  </si>
  <si>
    <t>Para el periodo no se tenía proyectado avance cuantitativo, sin embargo se presenta avance en la preparación del comité intersecvtorial a llevarse a cabo en abril.</t>
  </si>
  <si>
    <t>Impulsar la conformación y funcionamiento de los comités territoriales del SNB</t>
  </si>
  <si>
    <t xml:space="preserve">R3.2 Respuesta integral, coordinada y permanente del Estado para atender y prevenir la magnitud de la desaparición </t>
  </si>
  <si>
    <t>L3-DPE-023  Avance hoja de ruta de formulación PPI</t>
  </si>
  <si>
    <t>Durante el primer bimestre de la vigencia 2025, se delantaron las siguientes acciones para dar respuesta al indicador:
1) El Diagnostico Tecnico y Normativo consolidado en su versión preliminar a finales de 2024 fue puesto a validación de los comités técnicos del SNB en las sesiones realizadas entre el 27 de febrero  y el 11 de marzo de 2025. En estas sesiones se presentó de manera puntual los conceptos, definiciones, causas, sub-causas y efectos incorporados en el Diagnóstico Técnico provenientes de los diagnosticos entregados por cada Comíte. A partir del desarrollo de las respectivas sesiones, se diseñan instrumentos de recolección de aportes por escrito a las entidades para atender a las observaciónes remitidas por la Comision Asesora del SNB.
2) Se adelantaron 4 reuniones de validación institucional con la OAJ de la UBPD y con actores involucrados tales ONU DDHH, Minusticia y Comisión Asesora del SNB. En dichas reuniones se presentaron observaciones tecnicas y metodologicas por parte de los actores solicitando ampliaciones, ajustes y cambios en los textos contenidos en el documento diagnóstico preliminar. 
3) Se realiza la proyección y envio de 14 oficios a entidades del SNB para atender a la necesidad de actualización de cifras del Diagnóstico Técnico y Normativo. A corte de 28 de febrero se recibieron 10 respuestas. 
4) Se realiza la sistematización y analisis de los comentarios remitidos por las entidades y otros actores involucrados (UARIV, DEFENSORIA, MIN JUSTICIA, FISCALIA, ONU DDHH, JEP y Comisión Asesora)</t>
  </si>
  <si>
    <t>Revisar ficha del indicador. No se reporta avance cuantitativo en la ficha del indicador.</t>
  </si>
  <si>
    <t xml:space="preserve">Política pública integral (PPI) de atención, prevención, búsqueda e identificación de las PDD aprobada por la Comisión Intersectorial del Sistema Nacional de Búsqueda </t>
  </si>
  <si>
    <t>Realizar la validación social e institucional de la PPI</t>
  </si>
  <si>
    <t>Documentos metodológicos, actas y/o documentos técnicos</t>
  </si>
  <si>
    <t>31/06/2025</t>
  </si>
  <si>
    <t>De acuerdo con la programación de la hoja de ruta, durante el primer bimestre se debía avanzar en la validación social e institucional de la PPI, y el reporte da cuenta de dicho avance. Se presenta una primera consolidación del documento de diagnóstico, a pesar de que no se cuenta con la retroalimentación de todas las instituciones, y es posible que se presenten retrasos significativos ya que la metodología fue suspendida. Se espera un liderazgo más efectivo de parte del Ministerio de Justicia.
Adicionalmente se presentan acciones adelantadas del segundo periodo, como la preparación de una versión preliminar del documento de Política y del arbol de soluciones con base en la versión preliminar del diagnóstico presentado a la Comisión Intersectorial del SNB.</t>
  </si>
  <si>
    <t>Logros y avances del mes de Marzo:
1. Diseño de los instrumentos de recolección de información de los Comités Técnicos para el proceso de incorporación de aportes de los comités al documento de diagnóstico para los Comités de Prevención y No repetición,  Búsqueda y  Atención Integral. (Dos instrumentos diseñados)
2. Soporte técnico y conceptual sobre el proceso de formulación de la política pública integral en la fase de agenda publica en la reunión de articulación realizada con el Ministerio de Justicia y el Derecho los dias 20 y 26 demarzo de 2025 donde se presenta de manera articulada la nueva estructura del Documento de Diagnóstico y una propuesta de nuevo arbol de problemas por parte del lMinisterio de Justicia y el Derecho. (Tres reuniones de articulación interinstitucional realizadas)
 3. Soporte técnico y conceptual sobre el proceso de incorporación de aportes de los comités en el documento de diagnóstico en la sesión del 04 de marzo (Comité de Acceso e intercambio de información) y el 11 de Marzo de 2025 (Comité de Búsqueda). (Dos sesiones de socialización e incorporación de aportes de los Cómités Técnicos)
4. Seguimiento a las (4) respuestas pendientes a los oficios de solicitud de actualizacion de información cuantitativa para el Diagnóstico Técnico y Normativo .
5.  Realización de (1) reunión de articulación al interior de la UBPD, el dia lunes 03 de marzo con la Oficina Asesora Jurídica de la UBPD, para abordar los temas del Diagnóstico Normativo de la politica publica identificando los ajustes normativos requeridos para su incorporación en el Diagnóstico Técnico. El documento insumo es construido por la OAJ de la UBPD.
Logros y avances del mes de Abril: 
1. Actualización del apartado de Analisis Situaciónal de la PPI a partir de las respuestas remitidas por las entidades a los oficios relacionados con ciras sobre la problemática de la desaparición en Colombia. 
2.Reestructuración del árbol de problemas de la PPI, en articulación con el Ministerio de Justicia y del Derecho,  a partir del analisis de convergencia y complementariedad de los aportes de la Comisión Asesora del Sistema Nacional de Búsqueda y las diferentes versiones institucionales existentes.
3. Construcción del Concepto Técnico de la UBPD a la propuesta inicial de estructura del documento de diagnóstico del Ministerio de Justicia y el Derecho. Como resultado se cuenta con una  estructura final del Documento de Diagnóstico de la PPI concertada.
4. Construcción de lineamientos técnicos para la construcción del documento de diagnóstico de política pública en los Comités del SNB.</t>
  </si>
  <si>
    <t>Se presnetan avances adelantados a la programación inicial, específicamente en el proceso de validación social e institucional de la Política.  Por lo cual el indicador se encuentra en avance superior al planeado.  Son avances en la etapa de diagnóstico y construcción del documento.</t>
  </si>
  <si>
    <t>Consolidar el documento final de la PPI e impulsar su adopción por decreto</t>
  </si>
  <si>
    <t>Diseñar la estrategia de lanzamiento, socialización y apropiación de la PPI</t>
  </si>
  <si>
    <t>Realizar el alistamiento del plan de implementación, seguimiento y monitoreo de la PPI</t>
  </si>
  <si>
    <t>Línea 4. Sensibilización, información y comunicación para la búsqueda</t>
  </si>
  <si>
    <t>R4. La UBPD es reconocida como la entidad líder en la búsqueda humanitaria, extrajudicial y participativa generando confianza y credibilidad, y aumentando la conciencia pública sobre el fenómeno de la desaparición.</t>
  </si>
  <si>
    <t>R4.1 Mejora en la comprensión y sensibilización de los públicos objetivos respecto a la desaparición y el carácter humanitario y extrajudicial de la UBPD</t>
  </si>
  <si>
    <t>L4-CEP-001 productos comunicativos y pedagógicos</t>
  </si>
  <si>
    <t>Estrategia de comunicación masiva e institucional y pedagogía con gestión sociocultural para la búsqueda diseñada e implementada</t>
  </si>
  <si>
    <t>OACP - Oficina Asesora de Comunicaciones y Pedagogía</t>
  </si>
  <si>
    <t xml:space="preserve">Definir públicos objetivo y las principales líneas de mensaje y narrativa a enfatizar durante la vigencia.
</t>
  </si>
  <si>
    <t>Documento elaborado de definición de públicos objetivo y líneas de mensaje y narrativa</t>
  </si>
  <si>
    <t>*
- Se definieron los públicos objetivo y las líneas de mensaje y narrativa para la ejecución de la estratagia.
*
- Se realizaron 5 actividades pedagógicas en el marco del SNB, 7 en el marco de actos públicos o en espacios públicos, 1 actualización de la caja de herramientas, 23 charlas - conversatorios - talleres, 24 actividades en el marco de la conmemoración del día de las manos rojas, 6 actividades en el marco de convenios de la UBPD con entidades, 4 otras acciones pedagógicas.
*
- Se realizaron 545 publicaciones en redes sociales.
- Se produjeron  y divulgaron 2 informativos quincenales "Así avanzamos" el 31/01/2025 y el 18/02/2025 en el que se presentan los avances y acontecimientos mas relevantes de la UBPD en su labor humanitaria y extrajudicial por todo Colombia.
- Se publicaron 50 notas y/o boletines de prensa en la página web de la entidad.
- Se publicó infografía en gran formato sobre la intervención en La Escombrera.
- Se publicó una infografía en gran formato sobre la acción humanitaria en el estero de San Antonio de Buenaventura.
- Se publicó un especial sobre una acción humanitaria en la zona de Sandé, en Nariño.
- Se transmitió la rendición de cuentas de la Entidad el 10 de febrero en Pasto, Nariño.
- Se publicaron 363 noticias en medios de comunicación en los territorios como resultado de la gestión de los comunicadores regionales.
- Se transmitieron 2 capítulos de la estrategia "Búsqueda Inversa" en canales públicos y privados de TV (del 8 al 22 de febrero).</t>
  </si>
  <si>
    <t xml:space="preserve">Se finaliza la actividad de definición de públicos objetivos planteada para el primer periodo.
Se cumple con las acciones pedagógicas proyectadas para el perido y se aportan los soportes que dan cuenta de su realización.
Se reportan las acciones de difusión, posicionamiento y reconocimiento de la UBPD en medios de comunicación programadas para el periodo.
Se presentaron inconvenientes debido a retrasos en la fecha de inicio de las contrataciones de los contratistas, realizada a partir del 20 de enero. Adicionalmente aún no se cuenta con la central de medios que facilitará el despliegue de acciones pedagógicas y comunicativas.
Las demás acciones planteadas se programan para próximos periodos.
</t>
  </si>
  <si>
    <t>En total del bimestre se realizaron 114 acciones discriminadas así:
Marzo: Se realizaron 10 actividades pedagógicas en el marco del SNB, 9 en el marco de actos públicos o en espacios públicos, 20 charlas - conversatorios - talleres, 1 Campaña 8 M, 4 stands en ferias, 7 acciones pedagógicas con los distintos grupos de interés.
Abril: Desde el nivel central se proyectó el documental "por cielo y tierra en 3 escenarios: Chicago - USA (4/5/2025 - 200 asistentes), Valencia - España (9/5/2025 - 20 asistentes), Universidad Los libertadores - Bogotá (11/5/2025 - 60 asistentes), se editaron 3 videos pedagógicos para el consulado de Colombia en Chicago,  1 charla conversatorio sobre el grupo motor, Participación de la UBPD en la FILBO 2025: Han participado: 3974 personas en el stand Hemos recibido 13 solicitudes de búsqueda y 1 aporte de información. 944 personas han participado de manera presencial y 2642 de manera virtual en los 3 eventos que se han realizado. Se han recibido 1000 postales, Lo que quiere decir que 7888 personas han participado.
Desde los GITT se realizaron las siguientes actividades: 38 actividades pedagógicas realizadas con los distintos grupos de interés, 12 actividades pedagógicas realizadas en el marco de la agenda conmemorativa, 5 estrategias de pedagogía en el marco de convenios y alianzas de la UBPD.
====================================================
En total del bimestre se realizaron 1578 acciones discriminadas así:
Marzo: - Se publicaron 31 notas y/o boletines de prensa en la página web de la entidad.
- Se actualizó 1 contenido en la sección Red de Apoyo Operativo para la Búsqueda.
- Se publicó 1 especial ´Samaná: Aprendizajes de un proceso de búsqueda´.
- Se publicaron 2 informativos quincenales "Así avanzamos" el 4 de marzo (semana del 16 al 28 de febrero) y el 18 de marzo (semana del 1 al 15 de marzo).
- Se realizaron 415 publicaciones en las redes sociales a saber: 140 en Facebook, 92 en Instagram, 154 en X (Twitter) y 29 en Youtube.
- Se publicaron 272 noticias en medios de comunicación en los territorios como resultado de la gestión de los comunicadores regionales.
Abril: - Se publicaron 22 notas y/o boletines de prensa en la página web de la entidad.
- Se creó listado digital sobre personas desaparecidas en Aguachica (Cesar), como respuesta a medida de la JEP. 
- Se actualizó el espacio en la web de la Cátedra UBPD - UNAL.
- Se creó en la web el espacio digital para la promoción del estand de la UBPD en la FILBO.
- Se actualizó el aplicativo: "Tu fecha, nuestra fecha" con la carga de datos del nuevo Universo de personas dadas por desaparecidas.
- Se realizaron 2 transmisiones: Datos que humanizan: la importancia de la información en el proceso de búsqueda | #FilBo2025 y Charla | Voces que resisten: historias de personas con discapacidad dadas por desaparecidos.
- Se publicaron 2 informativos quincenales "Asi avanzamos" el 1 de abril (del 16 al 31 de marzo) y el 22 de abril (del 1 al 15 de abril).
- Se realizaron 619 publicaciones en las redes sociales a saber: 221 en Facebook, 182 en Instagram, 179 en X (Twitter) y 37 en Youtube.
Se difundieron por Televisión los capitulos 7 y 8 de Búsqueda inversa del 6 al 11 de abril.
- Se publicaron 205 noticias en medios de comunicación en los territorios como resultado de la gestión de los comunicadores regionales.</t>
  </si>
  <si>
    <t xml:space="preserve">Se debe corregir el número de acciones de comunicación pedagógica, pues se tiene un total de 356 programadas, pero la desagregación por periodo suma 366, debe dejarse clara cuál es la meta definida.
El producto se encuentra en una ejecución ligeramente superior a lo propgramado, debido a que se ha sido efectivos en las acciónes de comunicación pedagógica, sin embargo, hay un pequeño retra e institucional, se deben enfocar recursos en el cumplimiento total.o en el cumplimienbto de las acciones de comunicación masiva, </t>
  </si>
  <si>
    <t xml:space="preserve">L4-CEP-002 acciones de comunicación pedagógica </t>
  </si>
  <si>
    <t>De acuerdo con reporte PIIP, se avanzó en 71 acciones de comunicación pedagógica</t>
  </si>
  <si>
    <t>Realizar acciones pedagógicas de sensibilización y visibilización sobre la magnitud y los impactos de la desaparición de acuerdo con los públicos objetivo definidos, con enfoque diferencial, étnico y territorial.</t>
  </si>
  <si>
    <t>Soporte de las acciones pedagógicas de sensibilización realizadas</t>
  </si>
  <si>
    <t>L4-CEP-003 acciones de comunicación masiva e institucional</t>
  </si>
  <si>
    <t>De acuerdo con reporte PIIP, se avanzó en 966 acciones de comunicación masiva e institucional</t>
  </si>
  <si>
    <t>Realizar acciones de difusión, posicionamiento y reconocimiento de la UBPD y su gestión en medios de comunicación propios, así como masivos, regionales, comunitarios y digitales.</t>
  </si>
  <si>
    <t>Soporte de las acciones de difusión, posicionamiento y reconocimiento de la UBPD en medios de comunicación realizadas</t>
  </si>
  <si>
    <t xml:space="preserve">L4-CEP-004 FreePress </t>
  </si>
  <si>
    <t>$5.000 millones</t>
  </si>
  <si>
    <t>Realizar seguimiento y monitoreo a la ejecución de la estrategia indicando el ahorro de recursos de la entidad por Free Press como resultado de la misma.</t>
  </si>
  <si>
    <t>Informe de monitoreo de medios - free press</t>
  </si>
  <si>
    <t>L4-CEP-005 productos comunicativos y pedagógicos de alcance interno</t>
  </si>
  <si>
    <t>De acuerdo con reporte PIIP, se avanzó en 83 productos comunicativos y pedagógicos de alcance interno</t>
  </si>
  <si>
    <t>Estrategia para el fortalecimiento de la comunicación interna diseñada y ejecutada</t>
  </si>
  <si>
    <t>Diseñar y distribuir productos comunicativos que visibilicen las acciones realizadas por los diferentes equipos de trabajo.</t>
  </si>
  <si>
    <t>Soporte de los productos comunicativos diseñados y distribuidos</t>
  </si>
  <si>
    <t>*- Apoyo en la elaboración de 29 piezas comunicativas que fortalecen temas misionales de las áreas desde nivel central.
- Se realizaron 28 publicaciones en la Intranet.
- Se publicaron 20 boletines territoriales.
- Se publicaron 4 boletines internos desde Nivel Central.
*
- Se realizaron 2 espacios: "En sintonía con la UBPD".</t>
  </si>
  <si>
    <t>Para el periodo reportado se cumple en su totalidad con las acciones programadas tanto en piezas comunicativas como en acciones desarrolladas..
Se espera que para periodos posteriores, ya con la contratación definida y con el apoyo de la central de medios se potencien más las acciones a realizar.</t>
  </si>
  <si>
    <t>Se realizaron 178 productos en total en el bimestre, discriminados así:
Marzo: - Se publicaron 21 boletines territoriales.
- Se realizaron 40 publicaciones en la Intranet.
- Se publicaron 12 boletines internos desde Nivel Central.
- Se realizaron 18 piezas comunicativas solicitadas por las dependencias.
Abril: - Se publicaron 17 boletines territoriales.
- Se realizaron 38 publicaciones en la Intranet.
- Se publicaron 17 boletines internos desde Nivel Central.
- Se realizaron 15 piezas comunicativas solicitadas por las dependencias.
================================================
- Se realizaron 2 espacios: "En sintonía con la UBPD" en el bimestre.</t>
  </si>
  <si>
    <t>El desarrollo del producto se compone en una parte inicial del desarrollo d eproductos comunicativos internos, el cual se encuentra por encima del número de programados para el periodo de los dos primeros bimestres, y en una segunda parte por la ejecución de los "en sintonía", espacios que se han cumplido al pie de la letra de la planeación inicial, por esta razón, el desarrollo del producto se encuentra por encima en su ejecución total.</t>
  </si>
  <si>
    <t>Brindar apoyo a las dependencias para  la creación de contenidos internos.</t>
  </si>
  <si>
    <t>Soporte de las acciones realizadas</t>
  </si>
  <si>
    <t>L4-CEP-006 acciones de comunicación interna</t>
  </si>
  <si>
    <t>Realizar el espacio institucional "En Sintonía con la UBPD" para el fortalecimiento de la comunicación interna.</t>
  </si>
  <si>
    <t>Línea 5. Participación integral con enfoque diferencial: Plataforma de acción para la búsqueda</t>
  </si>
  <si>
    <t>Las personas familias y OCMP se reconocen participantes activos y estructurales de las acciones para la búsqueda (Participación efectiva) que incorporan los enfoques diferenciales, étnicos, de género y territorial</t>
  </si>
  <si>
    <t>R5. Las personas, familias y OCMP participan de manera activa, diferenciada y efectiva en el proceso de búsqueda</t>
  </si>
  <si>
    <t xml:space="preserve">R5.1 La UBPD cuenta con canales de contacto diferenciales y mecanismos itinerantes para ampliar la cobertura de las acciones de participación en la búsqueda  acordes a las necesidades y características de las personas buscadoras </t>
  </si>
  <si>
    <t>L5-IAHE-001 Personas contactadas por la Estrategia de Contacto</t>
  </si>
  <si>
    <t>Este indicador hace referencia a los contactos efectivos que se realizaron desde:
1. Nivel Central: contacto con la persona buscadora por los diferentes canales de atención con los que cuenta la entidad.
2. Nivel Territorial: cuentan los contactos realizados por los enlaces de tejido y diálogo social con la PB, diferentes a los remitidos por nivel central.
Durante el primer bimestre 2025 se ejecutó esta estrategia que permitió la realización de contactos bajo criterios de priorización I y II correspondiente a SB sin lugar de los hechos y PB sin lugar de residencia (un total de 1.088 PB contactadas). 
En el marco de la Línea de atención a buscadores y buscadoras, implementada a través del equipo de contacto de nivel central, el acumulado para enero y febrero 2025 frente personas contactadas es de 783 y para nivel territorial es de 305 PB contactadas. El acumulado corresponde a 1.088 personas buscadoras contactadas durante enero y febrero 2025 en el marco de la Estrategia de Contacto.
Es importante resaltar que la UBPD ha robustecido la innovación de estrategias como esta para promover escenarios de confianza y credibilidad con las PB, OCMP, comunidades y pueblos étnicos, y la sociedad en general, para que se sumen a la búsqueda de las PDD.</t>
  </si>
  <si>
    <t xml:space="preserve">En el marco de la Línea de atención a buscadores y buscadoras, implementada a través del equipo de contacto de nivel central, el acumulado para marzo frente personas contactadas es de 377 y para nivel territorial es de 378 PB contactadas. El acumulado total corresponde a 1843 personas buscadoras contactadas hasta el mes de marzo 2025 en el marco de la Estrategia de Contacto.
Para abril de 2025 frente personas contactadas es de 1.466 (336 realizadas en abril) y para nivel territorial es de 698 (197 realizadas en abril) PB contactadas. El Total corresponde a 2.164 personas buscadoras contactadas en el marco de la Estrategia de Contacto. </t>
  </si>
  <si>
    <t xml:space="preserve">En la descripción cualitativa se registra un avance acumulado de 2.164 personas buscadoras contactadas en el marco de la Estrategia de Contacto. Sin embargo, el reporte cuantitativo no concuerda con esta información. Teniendo en cuneta que la medición del indicador es: la sumatoria del número de personas contactadas según criterios de priorización i y nivel de la estrategia j (Nacional, Territorial), por ejemplo, si sumamos las Cantidad de Personas OSIGD reportadas como contactadas en el avance cuantitativo para nivel central y territorial, tenemos la siguiente información: enero: 589, febrero:1392, marzo: 1314, Abril: 923, un total de: 4218. El doble de lo reportado en el análisis cualitativo como el total de personas contactadas.
Así pues, no es clara la relación entre las cifras presentadas en el avance cuantitativo y las cifras descritas en el análisis cualitativo. Es necesario revisar y ajustar como se reportan los contactos efectivos, si en la parte cuantitativa se está registrando el reparto total de posibles contactos en el mes y en la parte cualitativa los contactos efectivos. No es claro el registro de las variables en la ficha y su análisis cualitativo.
</t>
  </si>
  <si>
    <t>Estrategia de contacto permanente y diferenciada, implementada - Fase II</t>
  </si>
  <si>
    <t>DTPCVED - Dirección Técnica de Participación, Contacto con las Victimas y enfoques diferenciales</t>
  </si>
  <si>
    <t>Contactar a las personas buscadores y buscadoras a través de la línea de atención nacional</t>
  </si>
  <si>
    <t xml:space="preserve"> - Informes mensuales de seguimiento
 - Reportes bimestrales con avance frente al cumplimiento de la meta</t>
  </si>
  <si>
    <t>Para el primer bimestre del año, la DTPCVED describe el siguiente avance para las actividades constituyentes del producto:
En términos del contacto a las personas buscadores y buscadoras a través de la línea de atención nacional, para enero y febrero se logró un avance de 682 contactos efectivos con personas buscadoras, que corresponde a (263) enero y (419) febrero.
Sobre la implementación de acciones de participación a través del canal presencial con los Enlaces de Tejido y Diálogo Social, a partir de la contratación del equipo conformado por treinta y un (31) profesionales, los cuales iniciaron los contactos con las personas desde la última semana de enero  , a cierre del mes de febrero los Enlaces de tejido y Diálogo social realizaron 78 acciones con las personas buscadoras remitidas, como diálogos y acciones de asesoría, orientación y fortalecimiento alrededor de ampliación de información o tomas de muestras.
En cuanto a la Unidad Móvil, en los meses de enero y febrero se construyó la ficha técnica para su revisión, aprobación y salir a estudio de mercado.
Y finalmente, para el reporte y registro de las acciones de contacto permanente y diferenciado (SIM BUSQUEMOS y demás herramientas), las lideres de la estrategia realizaron reunión con la contratista que realiza el seguimiento a la estrategia de contacto de Nivel Central y Territorial para dar línea técnica y articular las acciones necesarias para el desarrollo de la estrategia en esta vigencia. Adicionalmente se realizó reunión con el Equipo de la estrategia de Nivel Central y reunión virtual con todos los enlaces de tejido y diálogo social.
No se registran dificultades por parte del área</t>
  </si>
  <si>
    <t xml:space="preserve">Teniendo en cuenta lo descrito por la DTPCVED como avance cualitativo en la implementación de la Estrategia de contacto permanente y diferenciada, se hacen las siguientes recomendaciones: 
Es importante rectificar las cifras consignadas en las diferentes plataformas o instrumentos de reporte (En este caso PIIP y PAI), ya que no es claro porque se produce esta diferencia de información cuando se reportan los contactos con personas buscadoras y las acciones de participación.
En los informes presentados, debe tenerse en cuenta el análisis sobre las acciones de participación que se dan mediante la implementación de la estrategia de contacto a nivel nacional y en territorio. Si bien en el reporte del PAI se adjunta un documento descriptivo y de análisis respecto del trabajo realizado durante el mes de enero, es importante que este sea construido con información consolidada sobre los meses objeto de análisis, para este caso, enero y febrero.
Es necesario revisar el contenido de los informes y su relación con lo descrito como avance cuantitativo. Por ejemplo, para el reporte y registro de las acciones de contacto permanente y diferenciado (SIM y demás herramientas), se reporta que en enero y febrero 2025 se logró la actualización de 712 PB y 437 PDD en el SIM BUSQUEMOS. Esto no se puede inferir de los soportes presentados, dado entre otras cosas porque solo se hace el ejercicio de análisis para un mes objeto de reporte.
</t>
  </si>
  <si>
    <t>Frente a las acciones realizadas con PB en territorio: 378 en marzo y 197 en abril, para un acumulado 2025 de 848 en el marco de la Estrategia de Contacto.
Respecto a las PB que fueron contactadas por Nivel Central y remitidas a los GITT, los EDyT contactaron: 190 en marzo y 101 en abril para un acumulado 2025 de 698 personas contactadas, de 626 remitidas en marzo y 600 remitidas en abril, para un total acumulado de 2.313 PB contactadas en lo corrido del año. 
Unidades móviles
Para el bimestre reportado (marzo y abril) se realizó el Estudio de Mercado y se determinaron dos Rutas Terrestres (una por el Suroccidente y otra por el Norte), así mismo se indicó cambiar el proceso de licitación pública a subasta inversa, por lo que se realizaron los cambios pertinentes en el documento de Estudios Previos, y se publicó el proyecto de pliego de condiciones.</t>
  </si>
  <si>
    <t>L5-IAHE-002 Personas contactadas por la Estrategia con las que se adelantaron acciones de participación en territorio</t>
  </si>
  <si>
    <t>Durante el primer bimestre de la vigencia 2025, los GITT, a través de sus enlaces de Tejido y Diálogo Social, implementaron acciones en sus territorios con las personas buscadoras remitidas por la Estrategia de Contacto nivel central, logrando avanzar y mejorar la percepción con las PB.
Es así como en el marco de este Canal presencial - Puntos de contacto de atención y orientación presencial (TyDS territorial), se realizaron  181 contactos en febrero 2025 (teniendo en cuenta que se remiten mes vencido). Logrando un 48% de avance, dado que se remitieron un total de 376 PB desde nivel central para contactar.</t>
  </si>
  <si>
    <t>En el marco de este Canal presencial - Puntos de contacto de atención y orientación presencial (TyDS territorial), se realizaron 190 acciones acumuladas para el mes de marzo 2025 (teniendo en cuenta que se remiten mes vencido). Logrando un 30% de avance, dado que se han remitido un total de 626 PB desde nivel central para contactar.
Durante el mes de abril se realizaron 101 acciones con un total de 698 PB contactadas en éstas acciones, logrando un 30% de avance. Esto partiendo de que se han remitido un total de 2.313 PB desde nivel central para contactar, abordadas de enero a abril.</t>
  </si>
  <si>
    <t xml:space="preserve">La descripción Cualitativa guarda relación con lo reportado en el avance cualitativo. Se evidencia que, a 30 de abril, de 2313 solicitudes de contacto remitidas desde nivel central, se han realizado 698 acciones de participación, para un total del 30%. </t>
  </si>
  <si>
    <t>Implementar acciones de participación a través del canal presencial con los Enlaces de Tejido y Diálogo Social</t>
  </si>
  <si>
    <t xml:space="preserve"> - Memorandos a los GITT con las derivaciones de los contactos realizados por nivel central
 - Informes bimestrales de seguimiento</t>
  </si>
  <si>
    <t>L5-IAHE-011 Unidades móviles en operación</t>
  </si>
  <si>
    <t>Durante el primer bimestre del año 2025 se construyó la ficha ténica (tanto de la terrestre como de la fluvial) para revisión y aprobación del Grupo de Contratación de la UBPD y posterior apertura para estudio de mercado y análisis del sector.
Así mismo se realizó una reunión el 7 de febrero con la Dirección de Información y OTIC, para planear las herramientas que se utilizarán en La Ruta Buscadora 2025.</t>
  </si>
  <si>
    <t xml:space="preserve">Lo descrito como avance en el reporte cualitativo, guarda relación con el reporte hecho en el PAI PAI y lo registrado previamente en el cronograma de actividades. Con la ficha técnica se adjunta la matriz de riesgos del proceso de contratación diligenciada.   </t>
  </si>
  <si>
    <t>El 4 de abril se presentó la Estrategia de la Unidad Móvil la Ruta Buscadora en el Comité de Contratación No. 04 (ordinario) para definir el método y presupuesto para desarrollar las dos rutas terrestres que se tienen planteadas ejecutar; una por el suroccidente y otra por el norte. En este espacio se decidió cambiar de licitación pública a subasta inversa, por lo que se realizaron los cambios pertinentes en el documento de Estudios Previos para publicar el proyecto de pliego de condiciones el 22 de abril 2025.
 Así mismo, frente a la Unidad Móvil fluvial el viernes 25 de abril se desarrolló un espacio entre el equipo de la SAF, Participación y Contratos, para articular la línea de cotización frente a la indicación de realizar esta estrategia por medio del Operador Logistico de la Entidad.</t>
  </si>
  <si>
    <t xml:space="preserve">Se evidencia que el proceso de contratación avanza de acuerdo a lo descrito por la DTPCVED en este reporte. </t>
  </si>
  <si>
    <t>Poner en marcha las unidades móviles programadas para la vigencia</t>
  </si>
  <si>
    <t xml:space="preserve"> - Documentos precontractuales
- Documentos contractuales
- Matriz de registro de acciones unidad móvil terrestre y fluvial</t>
  </si>
  <si>
    <t>L5-IAHE-003 Solicitudes de búsqueda actualizadas</t>
  </si>
  <si>
    <t>Según lo descrito en el avance cualitativo por parte de la DTPCVED:
Este indicador hace referencia a la información actualizada en el SIM BUSQUEMOS por el equipo de nivel central, antes de la llamada con la Persona Buscadora.
A través de esta Estrategia de Contacto se nutre la información en BUSQUEMOS frente a los enfoques diferenciales, étnicos y de género, de las PB y de las PDD para aportar a la IHE. Así mismo, en clave de la investigación individual y colectiva, la Estrategia ha aportado en la disminución del subregistro de SB sin lugar de hechos de desaparición, posibilitando vincular las SB a los PRB en los GITT.
En enero y febrero 2025 se logró la actuailzación de 712 PB y 437 PDD en el SIM BUSQUEMOS.</t>
  </si>
  <si>
    <t xml:space="preserve">Si bien en el reporte cuantitativo y en el análisis cualitativo del indicador se destaca de manera positiva la actualización de 1.149 SB durante el primer bimestre, el 17,67% del total de la meta proyectada (6.500); esto no se puede corroborar en los informes o memorandos presentados como soportes en el avance cualitativo del producto del PAI. </t>
  </si>
  <si>
    <t>Para el mes de marzo, se realizó la actualización de información de 196 PDD y de 338 PB, correspondiente a información general, a datos generales, EDYG, así como información asociada a los hechos de la desaparición. Lo anterior a partir de la información que brinda la PB en el contacto.
En abril se realizó la actualización de información de 177 PDD y de 471 PB, correspondiente a información general, a datos generales, EDYG, así como información asociada a los hechos de la desaparición. Lo anterior a partir de la información que brinda la PB en el contacto.</t>
  </si>
  <si>
    <t xml:space="preserve">La meta registrada es acumulada. Para los meses de marzo y abril se registran 1182  PDD y PB con información actualizada en busquemos. 
No se evidencian soportes. Es importante que este dato pueda ser contrastado con los registros de actualización, ID, de las PDD y PB en busquemos.
</t>
  </si>
  <si>
    <t>Realizar reporte y registro de las acciones de contacto permanente y diferenciado (SIM BUSQUEMOS y demás herramientas)</t>
  </si>
  <si>
    <t xml:space="preserve"> - Actas de seguimiento
- Informes mensuales de seguimiento a la estrategia de contacto</t>
  </si>
  <si>
    <t>L5-IAHE-009 Solicitudes de Búsqueda priorizadas por enfoque diferencial o de género</t>
  </si>
  <si>
    <t>Para el primer bimestre, se ha diseñado el documento borador del Plan de Intervención, con el objetivo de operativizar los enfoques diferenciales, étnico y de género en la entidad mediante formación, impulso por seguimiento de solicitudes de búsqueda, laboratorios de creación y una armonización de los procesos de búsqueda.</t>
  </si>
  <si>
    <t xml:space="preserve">En la ficha remitida, el nombre  del indicador no concuerda con el indicador registrado en el PAI. . </t>
  </si>
  <si>
    <t xml:space="preserve">La DTPCVED describe los cuatro componenetes del Plan de intervención para la incorporación de los enfoques diferenciales, étnico y de género - EDEyG. Este Plan  tiene cuatro líneas de acción, se realizará el análisis línea por línea:
1. Formación: La propuesta fue afinada para responder de manera más eficaz a las necesidades detectadas, optimizando los conversatorios y cápsulas informativas, se desarrollaron las siguientes acciones: i) 9 de abril se realizó ajuste de la propuesta precisando el alcance de los conversatorios y de las cápsulas informativas detallando las actividades a desarrollar haciéndolos más eficientes y pertinentes a las necesidades establecidas en el diagnóstico; ii) 11 de abril se amplió el cronograma del componente involucrando la realización de los conversatorios y de las cápsulas informativas de manera más detallada. 
2. Impulso y Seguimiento: Se realizó la actualización del plan de trabajo, así mismo se realizaron las siguientes acciones: i) Actualización del Cronograma y las acciones del plan de trabajo: ii) Identificación de variables EDEyG disponibles en el visor de PRB y necesidades de información; iii) Reunión de trabajo 30/04/2025 para el alistamiento de los laboratorios. 
3. Armonización Institucional a los Enfoques: Se definió una línea clara de acción centrada en la intervención sobre procedimientos sensibles, como el de la identificación de personas desaparecidas. Se destaca la decisión de trabajar sobre el “Reporte de lo Acaecido”, lo que permite focalizar los esfuerzos y orientar las recomendaciones de forma específica. Se realizó la siguiente acción: En común acuerdo se determina que uno de los procedimientos sobre los que se trabajara es el de: Prospección y/o Recuperación, Seguimiento a la Identificación y Entrega Digna de PDD.
4. Laboratorios de Innovación: Se consolidó un espacio de articulación y diálogo con enfoque junto con la Oficina de Gestión del Conocimiento. Se reconoció la metodología del laboratorio y se definieron etapas clave para su implementación. </t>
  </si>
  <si>
    <t xml:space="preserve">Los reportado en este indicador, da cuenta del avance en el desarrollo del plan de intervención para la incorporación de los enfoques diferenciales, étnico y de género – EDEyG. Por ende, el reporte es 0, dado que nos se reportan Solicitudes de Búsqueda priorizadas por enfoque diferencial o de género.
De acuerdo con el avance proyectado en el cronograma del PAI para el plan de intervención, este bimestre se debía entregar el documento avalado mediante correo electrónico. Este avance se presenta como análisis cualitativo del comportamiento del indicador
</t>
  </si>
  <si>
    <t>Plan de Intervención para la incorporación de los enfoques diferenciales, étnico y de género - EDEyG implementado.</t>
  </si>
  <si>
    <t>Diseñar y aprobar el plan de intervención y fortalecimiento para la materialización de los EDEyG</t>
  </si>
  <si>
    <t xml:space="preserve"> - Documento borrador de Plan de intervención
- Documento definitivo de Plan de intervención</t>
  </si>
  <si>
    <t xml:space="preserve">Para el primer bimestre la DTPCVED describe los siguientes avances y dificultades:
Avances
Se ha diseñado el documento borrador del Plan de Intervención, con el objetivo de operativizar los enfoques diferenciales, étnico y de género en la entidad mediante formación, impulso por seguimiento de solicitudes de búsqueda, laboratorios de creación y una armonización de los procesos de búsqueda.
Dificultades
Articulación y coordinación en los tiempos de trabajo de los referentes de enfoques que hacen parte de la mesa técnica, para la realización y ejecución del documento estratégico.
 </t>
  </si>
  <si>
    <t xml:space="preserve">El documento Borrador de Plan de intervención remitido como soporte, da cuenta del avance programado para el bimestre de reporte.
Si bien en las acciones descritas en el cronograma se indica que el diseño del Plan de Intervención se hace de manera colaborativa con la Dirección General, se recomienda revisar los tiempos necesarios para la revisión y validación del Plan de Intervención, de manera que el tiempo requerido para incorporar los ajustes necesarios, no afecte la implementación de las demás actividades programadas. 
</t>
  </si>
  <si>
    <t>Para este bimestre se realizaon las siguientes acciones detllando cada línea del Plan de Intervención así:
1. Línea de Formación: La propuesta fue afinada para responder de manera más eficaz a las necesidades detectadas, optimizando los conversatorios y cápsulas informativas, se desarrollaron las siguientes acciones: i) 9 de abril se realizó ajuste de la propuesta precisando el alcance de los conversatorios y de las cápsulas informativas detallando las actividades a desarrollar haciéndolos más eficientes y pertinentes a las necesidades establecidas en el diagnóstico; ii) 11 de abril se amplió el cronograma del componente involucrando la realización de los conversatorios y de las cápsulas informativas de manera más detallada. 
2. Línea de Impulso y Seguimiento: Se realizó la actualización del plan de trabajo, así mismo se realizaron las siguientes acciones: i) Actualización del Cronograma y las acciones del plan de trabajo: ii) Identificación de variables EDEyG disponibles en el visor de PRB y necesidades de información; iii) Reunión de trabajo 30/04/2025 para el alistamiento de los laboratorios. 
3. Línea de Armonización Institucional a los Enfoques: Se definió una línea clara de acción centrada en la intervención sobre procedimientos sensibles, como el de la identificación de personas desaparecidas. Se destaca la decisión de trabajar sobre el “Reporte de lo Acaecido”, lo que permite focalizar los esfuerzos y orientar las recomendaciones de forma específica. Se realizó la siguiente acción: En común acuerdo se determina que uno de los procedimientos sobre los que se trabajara es el de: Prospección y/o Recuperación, Seguimiento a la Identificación y Entrega Digna de PDD.
4. Línea de Laboratorios de Innovación: Se consolidó un espacio de articulación y diálogo con enfoque junto con la Oficina de Gestión del Conocimiento. Se reconoció la metodología del laboratorio y se definieron etapas clave para su implementación</t>
  </si>
  <si>
    <t xml:space="preserve">Si bien se encuentra en estado de cumplimiento, la calificación baja dos puntos teniendo como referencia el avance reportado, teniendo en cuenta lo siguiente.
Falta correo de aprobación. Se evidencia el trabajo realizado para la construcción del documento “Plan de transversalización de enfoques diferenciales, étnicos y de género, implementado”, Sin embargo, en los soportes no se da cuenta de la aprobación de este. Para este bimestre se debía adjuntar el documento final, revisado y aprobado mediante correo electrónico. 
</t>
  </si>
  <si>
    <t>Implementar el plan de intervención y fortalecimiento para la materialización de los enfoques diferenciales, étnicos y de género - EDEyG</t>
  </si>
  <si>
    <t xml:space="preserve"> - Evidencias conversatorios
- Cápsulas pedagógicas bimestrales sobre los EDyG
- 3 herramientas creadas colaborativamente en el Laboratorio de Innovación para el intercambio de conocimientos y fomento de la investigación, que contribuyan a</t>
  </si>
  <si>
    <t>Socializar los resultados, desafíos y buenas prácticas en el desarrollo del plan de intervención y fortalecimiento para la materialización de los enfoques diferenciales, étnicos y de género</t>
  </si>
  <si>
    <t xml:space="preserve"> - 1 documento consolidado de lecciones aprendidas
- 1 video sobre resultados del plan de intervención y fortalecimiento para la materialización de los enfoques diferenciales, étnicos y de género</t>
  </si>
  <si>
    <t>R5.2 Se fortalece las capacidades de las personas y OCMP para la búsqueda generando complementariedad en acciones de búsqueda entre el abordaje técnico forense y el abordaje participativo</t>
  </si>
  <si>
    <t>L5-IAHE-006 Porcentaje vinculación efectiva Red de Apoyo operativo</t>
  </si>
  <si>
    <t>Durante el mes de febrero 2025 se presentaron avances en el desarrollo de la Estrategia Red de Apoyo, entre las cuales se resalta la elaboración del reglamento para el lanzamiento de la convocatoria 2025, así como la creación de los formularios de inscripción y presentación de inciativas.</t>
  </si>
  <si>
    <t>No se reporta avance cuantitativo</t>
  </si>
  <si>
    <t>Durante el mes de abril se realizó seguimiento constante a las personas naturales y OCMP inscritas en la convocatoria del Programa Red de Apoyo Operativo para la Búsqueda 2025, cuya etapa de inscripción finalizó el 28 de abril. Como resultado final, se registraron 751 personas inscritas a nivel nacional. (incluir cuantas personas y cuantas organizaciones)
Paralelamente, se desarrolló un proceso de acompañamiento y orientación para aquellas personas y organizaciones inscritas en la convocatoria interesadas en realizar los cursos de formación (Documentación de Casos, Archivos de Derechos Humanos y Caracterización de Cementerios, Documentación L.I.F. a Campo Abierto y Toma de Muestras) a través de la plataforma eLearning y como resultado parcial hasta el 30 de abril de 2025, se registró un avance parcial de la siguiente manera: 50 personas naturales y 11 organizaciones realizaron la formación.
 En detalle, 17 personas completaron un (1) curso, 5 personas completaron dos (2) cursos, y 39 personas finalizaron los tres (3) cursos.
Nota: Las personas y organizaciones pueden realizar los cursos de formación sin necesidad de inscribirse en la plataforma E-learning Moddle. De modo que la variable 2 la tomamos de las personas que ingresaron</t>
  </si>
  <si>
    <t>No se reporta avance cuantitativo. 
Se registran logros obtenidos en el proceso de formación de las personas inscritas en la anterior convocatoria. Se presenta el resultado de la convocatoria de inscripción para 2025</t>
  </si>
  <si>
    <t>Programa Red de Apoyo Operativo para la búsqueda implementado - Fase II</t>
  </si>
  <si>
    <t>Estructurar y contratar el programa de Red de apoyo operativo para la búsqueda vigencia 2025</t>
  </si>
  <si>
    <t xml:space="preserve"> - 1 documento de reglamento red de apoyo
- Formularios diseñados
- Link aplicativo Moddle </t>
  </si>
  <si>
    <t xml:space="preserve">De acuerdo con el reporte de avance cuantitativo realizado por el área responsable, se logró un 7% de avance frente a un 10% esperado, por lo tanto el producto presenta un cumplimiento parcial. 
Se presentan los entregables asociados con los formularios diseñados para la inscripción y la presentación de propuestas, y la elaboración del reglamento aplicable a la fase II de la Red de Apoyo. Sin embargo,  este último tiene fecha de elaboración correspondiente al mes de marzo lo que indica que no se finalizó en el primer bimestre aunque se programó como un entregable de este periodo. Es importante que los documentos presentados, incorporen la imagen institucional y los códigos de identidad institucional: fuentes de letra, márgenes, colores. 
Por otra parte y como hace referencia el área responsable en la descripción de dificultades, es necesario que para el próximo bimestre se hayan concluido las herramientas necesarias para dar apertura a la convocatoria dirigida a personas, organizaciones y sujetos de especial protección constitucional. En próximos reportes se debe ampliar información sobre la manera como se desarrollará esta etapa.
</t>
  </si>
  <si>
    <t>Para este bimestre se encuentra activa la plataforma moddle, requisito necesario para continuar con el proceso de presentación de propuesta y/o proyecto de búsqueda.
Se realizó seguimiento constante a las personas naturales y OCMP inscritas en la convocatoria del Programa Red de Apoyo Operativo para la Búsqueda 2025, cuya etapa de inscripción finalizó el 28 de abril. Como resultado final, se registraron 751 personas inscritas a nivel nacional. (incluir cuantas personas y cuantas organizaciones)
Paralelamente, se desarrolló un proceso de acompañamiento y orientación para aquellas personas y organizaciones inscritas en la convocatoria interesadas en realizar los cursos de formación (Documentación de Casos, Archivos de Derechos Humanos y Caracterización de Cementerios, Documentación L.I.F. a Campo Abierto y Toma de Muestras) a través de la plataforma eLearning y como resultado parcial hasta el 30 de abril de 2025, se registró un avance parcial de la siguiente manera: 50 personas naturales y 11 organizaciones realizaron la formación.</t>
  </si>
  <si>
    <t xml:space="preserve">Fortalecer capacidades, habilidades e intercambio de saberes sobre la búsqueda humanitaria y extrajudicial </t>
  </si>
  <si>
    <t xml:space="preserve"> - Matriz de inscritos y formados </t>
  </si>
  <si>
    <t>L5-IAHE-007 Cobertura entrenamiento Red de Apoyo Operativo</t>
  </si>
  <si>
    <t xml:space="preserve"> - 100 personas 
 - 10 organizaciones</t>
  </si>
  <si>
    <t>Esta relación de Número de personas naturales y organizaciones que surtieron la fase de entrenamiento en acciones de búsqueda humanitaria, se reportará una vez inicien los procesos respectivos. Según el cronograma dispuesto esta Estrategia inicia su implementación en el tercer bimesrte.</t>
  </si>
  <si>
    <t>Se espera que los procesos de entrenamiento comiencen en el tercer bimestre.</t>
  </si>
  <si>
    <t xml:space="preserve">Dado que la fase de entrenamiento aún no ha iniciado, no se cuenta con los insumos necesarios para proporcionar información al respecto.                                                                </t>
  </si>
  <si>
    <t>Se espera que la red de apoyo inicie implementación de propuestas o iniciativas en el tercer bimestre.</t>
  </si>
  <si>
    <t>Seleccionar e implementar las propuestas presentadas por las personas naturales, organizaciones o sujetos de especial protección constitucional.</t>
  </si>
  <si>
    <t xml:space="preserve"> - Modelo de certificado y matriz de personas que terminaron el curso </t>
  </si>
  <si>
    <t>L5-IAHE-008 Iniciativas Red de Apoyo Operativo</t>
  </si>
  <si>
    <t>Esta ficha se empezará a reportar una vez la Red de Apoyo inicie su implementación.</t>
  </si>
  <si>
    <t>Teniendo en cuenta que las inscripciones a la convocatoria finalizaron el 28 de abril, nos encontramos en el proceso de preseleccionar a las personas y organizaciones que surtan el primer filtro de selección.</t>
  </si>
  <si>
    <t xml:space="preserve">Socializar experiencias y buenas prácticas en el marco de la implementación de las iniciativas </t>
  </si>
  <si>
    <t xml:space="preserve"> - Matriz de personas y organizaciones seleccionadas 
- Matriz con documentos para contratación 
- Fichas de iniciativas implementadas
- Informes presentados por las iniciativas implementadas 
- Informe global de estrategia Red de Apoyo</t>
  </si>
  <si>
    <t>Línea 6. Soporte para la búsqueda</t>
  </si>
  <si>
    <t>R6. La gestión institucional y territorial es ágil, eficiente y coordinada en la prestación de servicios de búsqueda de personas dadas por desaparecidas</t>
  </si>
  <si>
    <t>R6.4  Mejora del bienestar de los servidores y servidoras de la UBPC, a través de las estrategias de gestión del riesgo, seguridad y salud en el trabajo, bienestar y apoyo emocional</t>
  </si>
  <si>
    <t xml:space="preserve">L6-GTH-007 Acciones de Gestión del riesgo Público adelantadas
 </t>
  </si>
  <si>
    <t>100%
(195)</t>
  </si>
  <si>
    <t>El equipo de Prevención y Protección al ser un componente del Sistema Integral de Bienestar y Cuidado-SIBICU tiene como objetivo prevenir y/o mitigar los eventos que puedan afectar el desarrollo de las misiones humanitarias y por tanto el mandato de la entidad. Para dar cumplimiento a este próposito, el equipo desarrolla procesos estratégicos con acciones relacionadas en: i) sensibilización y pedagogía; ii) Sistema de Gestión del Riesgo Público; iii) Instructivo de Acceso a Territorios Complejos.
Ahora bien, durante el desarrollo de este indicador se concluye que el contexto de orden público, especialmente en el mes de enero, tuvo una escalada de las acciones armadas en territorios como Magdalena Medio, Catatumbo y el Distrito de Buenaventura, lo cual supone un riesgo para servidores, servidoras y/o contratistas, al momento de ingresar a estas zonas del país, por lo cual la emisión de las Alertas y Comunicados sirvieron como un insumo en la toma de decisiones y fortalecimiento de las medidas de prevención y protección.</t>
  </si>
  <si>
    <t>De acuerdo a lo reportado, para el bimestre, se realizaron 4 alertas de riesgo, 2 comunicados importantes y 189 acciones de monitoreo, para un total de 195, acciones de gestión del riesgo público adelantadas en el bimestre. 
Este número se pone como el avance de la meta para el periodo de reporte. 
 Es necesario ajustar la unidad de medida de la meta.</t>
  </si>
  <si>
    <t xml:space="preserve">No se registran avances cualitaivos para este bimestre. </t>
  </si>
  <si>
    <t xml:space="preserve">De acuerdo a lo reportado, para el bimestre, se realizó 1 alerta de riesgo, 0 comunicados importantes y 125 acciones de monitoreo, para un total de 126 acciones de gestión del riesgo público adelantadas en el bimestre. </t>
  </si>
  <si>
    <t>Plan de fortalecimiento de la gestión del riesgo público definido e implementado</t>
  </si>
  <si>
    <t>SGH - Subdirección de Gestión Humana</t>
  </si>
  <si>
    <t>Identificar los escenarios de riesgo, el análisis, evaluación, monitoreo, seguimiento y comunicación</t>
  </si>
  <si>
    <t xml:space="preserve"> -Formatos diligenciados de Solicitud de Identificación de Riesgos para Terceros Participantes
 -Listados de asistencia y/o Actas
 -Matriz de seguimiento gestión del riesgo
 -Soportes PDF de la alerta de riesgo y/o comunicado importante"
 -Herramienta de Búsqueda Humanitaria Orientada (BUHO) Sección Prevención y Protección
</t>
  </si>
  <si>
    <t xml:space="preserve">Los documentos presentados para el avance de actividades en términos de Conocimiento del riesgo, intervención del mismo y  el manejo de emergencias, dan cuenta del avance programado para el bimestre de reporte.
Sin embargo, para el manejo de emergencias, la actualización y socialización de los Planes de Emergencia y Procedimientos Operativos Normalizados (PON’s) del nivel central y territorial, según lo descrito por la SGH, no se avanzó significativamente, dado que en enero de 2025, la ARL en el momento para la Entidad Positiva estaba en proceso de salida y, por lo tanto, no se iba a ejecutar el plan de trabajo de Seguridad y Salud en el Trabajo de la Entidad. En febrero de 2025, se revisó el plan de trabajo con la nueva ARL AXA Colpatria, pero se presentó una diferencia en el número de horas ofertadas, lo que impidió que fuera aprobado. Ante esta situación, se realizaron dos mesas de trabajo con la Secretaría General y la Subdirección de Gestión Humana para esclarecer y validar lo sucedido.
Se espera que para el siguiente bimestre se presenten los Planes de Emergencia y Procedimientos Operativos Normalizados (PON’s) 
</t>
  </si>
  <si>
    <t xml:space="preserve">Se destaca el avance en la prevención de los riesgos asociados a la Búsqueda de Personas Desaparecidas que puedan afectar a las personas, comunidades y organizaciones que buscan, aportantes de información, así como a terceros participantes en cada una de las fases del proceso de búsqueda:
Se diligenciaron 6 formatos de terceros participantes que dieron cuenta de la participación en las acciones desarrolladas de:   Aportantes de información ex combatientes: 3,  Comunidad indígena: 1, Organizaciones sociales: 1, -  Aportante de información civil: 1
Por parte del Sistema Integral de Bienestar y Cuidado de la UBPD, en el segundo bimestre del año en curso, se ha emitido la Alerta N°005.
El 30 de abril, se llevó a cabo reunión de coordinación entre el equipo de Prevención y Protección y el equipo de Gestión de la Información. En este encuentro, se presentó el avance en las diferentes capas desarrolladas por el equipo de PyP.
Entre marzo y abril, los referentes territoriales de prevención y protección realizaron un total de 154 monitoreos. Con esto, se dio cumplimiento a la acción del componente en su totalidad.
En este bimestre, se ha completado la fase de avales, en concordancia con la matriz de identificación de municipios que requieren este proceso. Adicionalmente, se ha avanzado en la construcción de una visualización preliminar de los shapes o puntos geográficos de las sedes de la UBPD. Esto tiene como objetivo facilitar la toma de decisiones estratégicas.
Finalmente, se ha progresado en el desarrollo de la herramienta de monitoreo y se remitió la información solicitada por Gestión de la información para impulsar la implementación del aplicativo, lo que permitirá dar continuidad con la fase de pruebas.
</t>
  </si>
  <si>
    <t xml:space="preserve">El indicador esta en estado de cumplimiento parcial. Como se informa en el reporte hecho por la SGH, se presentaron retrasos en varias tareas puntuales que hacen parte de las actividades definidas para el producto. A saber, no hubo espacios de capacitación de gestión del riesgo; sin embargo, se sostuvieron reuniones con aliados estratégicos  (ARL, THE HALO-riesgo de minas”, OGC-PIC) para lograr llevar a cabo la implementación de las capacitaciones planeadas. 
La realización de un simulacro con el fin de fortalecer la capacidad de respuesta ante situaciones de emergencia, no se llevó a cabo. De acuerdo con lo manifestado, este ejercicio debe iniciar su implementación el siguiente bimestre
En el segundo bimestre del año se continua con la actualización y revisión de los documentos para que estén formalizados dentro del Sistema Integrado de la entidad y a partir de allí, elaborar la metodología para el simulacro. La Socialización de los documentos de sala de crisis y Procedimientos Operativos Normalizados-PONS de la UBPD no se ha podido dar en este bimestre, ya que el 29 de abril Se remitieron los Procedimientos Operativos normalizados- PONS a la Oficina Asesora de Planeación para su oficialización en el Sistema Integrado de Gestión
Recomendación:
Es importante definir e incorporar acciones concretas en los planes de trabajo, que permitan atender la dificultad planteada respecto de las ”dinámicas de cambio al interior del equipo de prevención y Protección” dado que esto ha influido en los tiempos de revisión y aprobación de documentos. 
</t>
  </si>
  <si>
    <t>L6-GTH-008
Acceso a Territorios Complejos</t>
  </si>
  <si>
    <t xml:space="preserve">291 acciones de acceso a territorios complejos </t>
  </si>
  <si>
    <t>Revisar el indicador. De acuerdo a lo reportado, para el bimestre, se realizaron 23 Planes de contingencia, 10 mesas de análisis de contexto, 248 ingresos imposibilitados y 10 estrategias de acceso reforzado, para un total de 291 acciones de acceso a territorios complejos. Este número se pone como el avance de la meta para el periodo de reporte.
Es importante revisar la formula del indicador, ya que la meta registrada en el PAI, pretende dar cuenta del % de acceso a territorios complejos luego de la implementación de la estrategia. En el reporte hecho por la SGH se hace el conteo de todas las actividades y no se puede evidenciar el % de avance.</t>
  </si>
  <si>
    <t>Es necesario revisar el indicador. la meta esta dada en porcentaje y en el reporte se registra la sumatoria del Número de acciones implementadas en la ruta de acceso a territorios complejos.
De acuerdo a lo reportado, para el bimestre, se realizaron , 31 mesas de análisis de contexto, 4 ingresos imposibilitados, 0 estrategias de acceso reforzado y se pudo acceder  1 territorio. para un total de 36 acciones de acceso a territorios complejos. Este número se pone como el avance de la meta para el periodo de reporte.
Es importante revisar la formula del indicador, ya que la meta registrada en el PAI, pretende dar cuenta del % de acceso a territorios complejos luego de la implementación de la estrategia. En el reporte hecho por la SGH se hace el conteo de todas las actividades y no se puede evidenciar el % de avance.</t>
  </si>
  <si>
    <t>Definir el tipo de intervención y las medidas a implementar para modificar los riesgos identificados, analizados y evaluados en el proceso de conocimiento del riesgo.</t>
  </si>
  <si>
    <t xml:space="preserve"> -Formatos diligenciados de Solicitud de Identificación de Riesgos para Terceros Participantes
-Documento metodológico
 -Listados de asistencia y/o Actas	Listados de asistencia y/o Actas + encuesta instrumento medición impacto	 
 -Encuesta instrumento medición impacto
 -Balance final de los riesgos integrales identificados y del impacto en la gestión articulada eficiente de los mismos
 -Matriz de seguimiento gestión del riesgo
 -Soportes PDF de la alerta de riesgo y/o comunicado importante	
 -Matriz de seguimiento gestión del riesgo
 -Matriz de Identificación de municipios que requieren aval de prevención y protección
 -Matriz de información sedes UBPD
 -Matriz de seguimiento a comisiones 
 -Directorio aliados estratégicos
 -Matriz de actores armados
-Herramienta de Búsqueda Humanitaria Orientada (BUHO ) Sección Prevención y Protección </t>
  </si>
  <si>
    <t>L6-GTH-011 Activaciones Sala de Crisis</t>
  </si>
  <si>
    <t>Se evidenció que a lo largo del año 2025, de 212 comisiones que contaron con el Aval de Prevención y Protección, no se ha materializado ninguno de los riesgos y por tanto, no ha sido necesario convocar la Sala de Crisis.</t>
  </si>
  <si>
    <t xml:space="preserve">lo reportado da cuenta de 0 escenarios donde se ha activado la sala de crisis </t>
  </si>
  <si>
    <t xml:space="preserve">Establecer las acciones de preparación para la respuesta a emergencias y su ejecución.
</t>
  </si>
  <si>
    <t xml:space="preserve">-Planes de Emergencia y Procedimientos Operativos Normalizados (PON’s) actualizados
-Guion del simulacro
 -Informe del Simulacro 
 -Listados de asistencia
-Planes de contingencia de prospecciones realizados	
-Documentos de la Sala de Crisis elaborados	
-Listados de asistencia y/o Actas
-Matriz de eventos críticos 
-Guion simulación o simulacro
-Listados de asistencia y/o Actas
-Informe final simulación o simulacro"
</t>
  </si>
  <si>
    <t>L6-GTH-009 Avance en la implementación de los planes de trabajo de las subcomisiones</t>
  </si>
  <si>
    <t>Se realizaron las reuniones necesarias para avanzar en la construcción de lineamientos y orientaciones para la vinculación y contratación con enfoque de género. Las dos dependencias encargadas de estos procesos, mostraron su disposición por implementar las acciones que se requieran para avanzar en la incorporación del enfoque de género. En cuanto a los analisis de resultados y el analisis del marco normativo, se avanza en la revisión de los mismos para tener la información segmentada y depurada, que permita la construcción de una propuesta en borrador de dichos lineamientos. 
ABRIL
Se avanzó en la reuniones para definir responsabilidades de las actividades que debían realizarse durante el mes de abril, así mismo, de manera simultanea, se solicitó a las dependencias la asignación de nuevos y nuevas delegadas para la comisión de género, esto con el fin de poder actualizar la Resolución que constituye la conformación de la comisión de Género y Diversidad.</t>
  </si>
  <si>
    <t>lo reportado da cuenta de 7 actividades realizadas sobre 8 programadas. Es importante tener presente  al dificultad registrada en el avance cualitativo del PAI, pues la actividad que no ha iniciado y estaba programada, es la de implementación de dichos planes de trabajo. Al respecto se expresa lo siguiente "Ya que en el mes de abril se avanzó únicamente en la construcción de la metodología que se implementará en los territorios y en el nivel cnetral, aún no se ha implementado, por ende, no cuenta con listados de participación."</t>
  </si>
  <si>
    <t>Plan de Implementación de la Política Interna de Género ejecutado</t>
  </si>
  <si>
    <t>Definir y aprobar los planes de trabajo de las subcomisiones de la Comisión de Género y Diversidad</t>
  </si>
  <si>
    <t xml:space="preserve"> - Acta de sesiones de la Comisión de Género y Diversidad
- Planes de Trabajo  de las tres Subcomisiones de Género: Técnica, Formación y Comunicaciones, Monitoreo y Seguimiento</t>
  </si>
  <si>
    <t xml:space="preserve">Se realizaron las mesas de trabajo con las Subcomisiones de Género y Diversidad dentro de los tiempos establecidos. Se solicito información a la SGH frente a los procedimientos relacionados con la vinculación de los/as servidores/as
No se presentan dificultades
</t>
  </si>
  <si>
    <t xml:space="preserve">El avance reportado es optimo y da cuenta de la implementación de las acciones programadas para la ejecución del Plan de Implementación de la Política Interna de Género. 
Para este bimestre, y de acuerdo al cronograma de actividades propuesto, el trabajo de la SGH estuvo enfocado en Definir y aprobar los planes de trabajo de las subcomisiones de la Comisión de Género y Diversidad. 
Para esto se llevaron a cabo mesas de trabajo con las Subcomisiones de Género y Diversidad dentro de los tiempos establecidos y se solicito información a la SGH frente a los procedimientos relacionados con la vinculación de los/as servidores/as.
Se espera que para el siguiente bimestre sean presentados y socializados los planes de trabajo de las tres Subcomisiones de Género: Técnica, Formación y Comunicaciones, Monitoreo y Seguimientos
</t>
  </si>
  <si>
    <t xml:space="preserve">Se construyó la metodología que se utilizará en los espacios de sensibilización de la estrategía Buscando la Igual en el nivel central y territorial. Con ella se pretende que luego de su aprobación, se empiece a implementar en los territorios en cabeza de las comisionadas y/o comisionados encargados. </t>
  </si>
  <si>
    <t>Implementar los planes de trabajo de las subcomisiones de la Comisión de Género y Diversidad</t>
  </si>
  <si>
    <t xml:space="preserve"> - Lineamientos/Orientaciones para la vinculación y Contratación con Enfoque de Género en la UBPD
- Listados de asistencia
- Piezas Comunicativas
- Tableros de seguimiento 
- Capítulos Podcast
- Documento Informe con recomendaciones y observaciones a partir de la gestión de casos tramitados por La Ruda</t>
  </si>
  <si>
    <t>L6-GTH-010 Casos atendidos por el Protocolo La Ruda</t>
  </si>
  <si>
    <t>Hay un Total de 5 casos individuales y 1 caso grupal en el periodo analizado. Las fechas de recepción de los casos comprenden desde enero hasta marzo de 2025. Las situaciones de violencia referidas en los relatos se originan entre 2023 y 2025, incluyendo casos en curso. El 100% de los casos corresponden a mujeres (incluyendo mujeres cisgénero y una persona cuya identidad no fue especificada). Con respecto a los tipos de violencia reportada, según los relatos, hay 4 casos de acoso laboral y violencia psicológica (Hostigamiento, invisibilización, sobrecarga laboral, humillación): 2 casos de Falta de respuestas claras, desplazamiento de responsabilidades, sugerencias de “tener paciencia”; 4 casos podrían ser de Violencia basada en género (VBG): 4 casos (en algunos se requiere esclarecer si se trata de VBG o acoso laboral); 1 caso de discriminación por origen étnico o racial, estigmatización de expresiones culturales o formas de comunicación; 1 caso de posible Violencia intrafamiliar y amenazas externas (Caso de riesgo por parte de una expareja, con antecedentes de agresión física, verbal y psicológica) (Un mismo caso puede contener más de un tipo de violencia). El estado de atención de los casos es: En orientación inicial / activación de ruta: 2 casos;En acompañamiento psicosocial individual: 2 casos; En seguimiento con redistribución de tareas / medidas internas: 2 casos; Derivado a comité de convivencia / evaluación adicional: 1 caso: Recomendación de activación externa (línea 155): 1 caso.  En las tendencias se encuentra: -sobrecarga laboral: aparece como detonante común, especialmente cuando se ombina con falta de reconocimiento, aislamiento o invisibilización; - Persisten patrones de machismo y jerarquías implícita; - Impacto emocional es alto y se manifiesta en síntomas como ansiedad, herpes, llanto, bloqueos, angustia, aislamiento, entre otros.
Abril: Sólo se atendió un caso que se había recibido desde antes (Disctriminacion en razon de su genero sobrecargandola de trabajo y teniendo tratos diferenciados con otros compañeros del genero masculino) y no se recibieron casos durante mayo. Esto se debe al cambio de equipo, ya que el proceso se estaba liderando desde la Dirección General. Estabamos terminando de revisa y reorganizarnos. Se avanzó con Gestión Humana en la solicitud de un concepto jurídico a la oficina jurídica con el fin de aclarar competencias, funciones y naturaleza legal</t>
  </si>
  <si>
    <t xml:space="preserve">Se evidencia un trabajo importante en la atención de los 6 casos presentados. </t>
  </si>
  <si>
    <t>Socializar los avances, resultados, desafíos y buenas prácticas en el desarrollo del plan de implementación de la Política Interna de Género</t>
  </si>
  <si>
    <t xml:space="preserve"> - Boletines periódicos
- Boletines de Género
- Informe Final 2025</t>
  </si>
  <si>
    <t>R6.1 El seguimiento, monitoreo y evaluación permite tomar decisiones basadas en evidencia para impulsar la búsqueda de las personas dadas por desaparecidas</t>
  </si>
  <si>
    <t xml:space="preserve">L6-GAD-008 Avance en el plan de automatización </t>
  </si>
  <si>
    <t>De acuerdo con el reporte de avance del producto, se puede evidenciar un avance del 28% frente al plan de automatización establecido. Sin embargo, se encuentra pendiente elaborar la ficha del indicador.</t>
  </si>
  <si>
    <t xml:space="preserve">Durante el segundo bimestre se avanzó en las pruebas para la implementación del módulo de CDPs. Estás pruebas se realizaron con la SAF, OAP y SG teniendo en cuenta que estas dependencias tienen roles activos en el módulo. Sin embargo, a pesar de las diferentes pruebas realizadas y los ajustes al Módulo por parte de los desarrolladores, la implementación del modulo de acuerdo con lo que se tenía planeado no se fue posible para este bimestre. Por lo anterior, esta implementación y socialización de la misma se espera que sea realizada durante el siguiente bimestre.
</t>
  </si>
  <si>
    <t xml:space="preserve">A pesar de los ajustes realizados por el equipo de desarrollo con base en los hallazgos identificados durante las pruebas, no fue posible cumplir con el hito de implementación definido para el periodo. En consecuencia, la implementación y socialización del módulo se espera el siguiente bimestre. </t>
  </si>
  <si>
    <t>Plan de automatización de procesos administrativos, presupuestales y de contratación pública implementado</t>
  </si>
  <si>
    <t>Secretaría General y Subdirección Administrativa y Financiera</t>
  </si>
  <si>
    <t>Elaborar el documento de automatización</t>
  </si>
  <si>
    <t>Secretaría General</t>
  </si>
  <si>
    <t>Documento de Automatización</t>
  </si>
  <si>
    <t xml:space="preserve">Con la elaboración del documento se definieron responsabilidades para cada una de las dependencias, cronograma de actividades, descripción de los módulos y el orden de desarrollo de los mismos. Este documento presenta una gran ayuda para las dependencias ya que de esta manera pueden reconocer las actividades y responsabilidades asociadas.
El 24 de febrero se realizó la socialización del módulo de Infraestructura. Dicho espacio contó con la participación de más de 50 personas entre perfiles administrativos de todas las sedes territoriales y los coordinadores territoriales quien son las personas que pueden reportar cualquier cosa que se pueda presentar. Este módulo ya se encuentra disponible en la plataforma y ya se están trámitando todos los casos relacionados.
</t>
  </si>
  <si>
    <t xml:space="preserve">Los entregables establecidos para el bimestre se cumplieron de manera efectiva en los plazos previstos. El Documento de Automatización fue entregado correctamente, y se incluyó toda la información clave: objetivos, módulos, cronogramas y responsabilidades de las dependencias. Además, el Módulo de Infraestructura fue implementado de manera exitosa, y su socialización con más de 50 participantes demuestra una comunicación efectiva dentro de la organización.
Las actividades se desarrollaron conforme al cronograma, lo que refleja un buen manejo del tiempo y de las tareas. La socialización del módulo y la implementación de los entregables siguieron el calendario planteado, y se gestionaron de forma proactiva.
La elaboración del Documento de Automatización es importante para garantizar que las dependencias puedan reconocer sus responsabilidades y gestionar sus actividades de manera más eficiente. Además, la socialización del Módulo de Infraestructura con la participación activa de coordinadores territoriales ha generado un ambiente de cooperación y seguimiento, lo que garantiza que el módulo se utilice correctamente.
</t>
  </si>
  <si>
    <t>Durante el segundo bimestre se avanzó en las pruebas para la implementación del módulo de CDPs. Estás pruebas se realizaron con la SAF, OAP y SG teniendo en cuenta que estas dependencias tienen roles activos en el módulo. Sin embargo, a pesar de las diferentes pruebas realizadas y los ajustes al Módulo por parte de los desarrolladores, la implementación del modulo de acuerdo con lo que se tenía planeado no se fue posible para este bimestre. Por lo anterior, esta implementación y socialización se espera que sea realizada durante el siguiente bimestre.</t>
  </si>
  <si>
    <t>Durante el segundo bimestre se registró un avance del 9%, por debajo del 12% programado, debido a que, si bien se realizaron pruebas del Módulo de CDPs con las dependencias SAF, OAP y SG, actores clave en su funcionamiento, no fue posible completar su implementación y socialización como estaba previsto. El componente asociado a esta actividad era "Desarrollar, probar, implementar y socializar el Módulo de Infraestructura en Gestionemos", sin embargo, los ajustes técnicos requeridos y la complejidad del proceso impidieron su ejecución total. Se recomienda, para el siguiente bimestre,  reforzar los espacios de coordinación con las dependencias involucradas, con el fin de anticipar dificultades, asegurar la implementación efectiva del módulo y recuperar el porcentaje de avance pendiente.</t>
  </si>
  <si>
    <t>Desarrollar, probar, implementar y socializar Módulo de Infraestructura en Gestionemos</t>
  </si>
  <si>
    <t>Módulo de Infraestructura implementado</t>
  </si>
  <si>
    <t>Desarrollar, probar, implementar y socializar Módulo de Solicitud, Adición y Reducción de Certificados de Disponibilidad Presupuestal CDP's en Gestionemos</t>
  </si>
  <si>
    <t>Módulo de CDP´s implementado</t>
  </si>
  <si>
    <t>Desarrollar, probar, implementar y socializar Módulo de Plan Anual de Adquisiciones en Gestionemos</t>
  </si>
  <si>
    <t>Módulo de PAA implementado</t>
  </si>
  <si>
    <t>Desarrollar, probar, implementar y socializar Módulo de Solicitud, Adición y Reducción de Registros Presupuestales RP´s en Gestionemos</t>
  </si>
  <si>
    <t>Módulo de RP's implementado</t>
  </si>
  <si>
    <t>Desarrollar, probar, implementar y socializar Módulo de Estudios Previos en Gestionemos</t>
  </si>
  <si>
    <t>Módulo de Estudios Previos Implementado</t>
  </si>
  <si>
    <t>Desarrollar, probar, implementar y socializar Módulo de Base de Contratos en Gestionemos</t>
  </si>
  <si>
    <t>Módulo de Bases de Contratos implementado</t>
  </si>
  <si>
    <t>Desarrollar, probar, implementar y socializar Módulo de Plan Anualizado de Caja - PAC en Gestionemos</t>
  </si>
  <si>
    <t>Módulo de PAC implementado</t>
  </si>
  <si>
    <t>L6-GAD-009 Implementación Central de costos Fase II</t>
  </si>
  <si>
    <t>Considerando que el producto Central de costos Fase II se encuentra programado para iniciar su gestión en marzo, no se dispone de avances a la fecha de corte. Se encuentra pendiente elaborar la ficha del indicador.</t>
  </si>
  <si>
    <t xml:space="preserve">Durante el segundo bimestre del 2025 se elaboró documento de la Central de Costos Fase II con objetivos de la nueva versión, nuevas variables a incluir, dependencias y roles, cronograma de trabajo y detalles de la implementación. De igual forma, se realizó la recolección de la información histórica del 2024 para dar inicio a la implementación de los tableros de control.
</t>
  </si>
  <si>
    <t>Durante el segundo bimestre de 2025 se elaboró el documento técnico de la Central de Costos Fase II, también se recolectó la información histórica de 2024 para iniciar el desarrollo de los tableros de control. Se recomienda validar la calidad de los datos y asegurar la coherencia técnica de las nuevas variables para garantizar una implementación efectiva.</t>
  </si>
  <si>
    <t>Central de costos Fase II</t>
  </si>
  <si>
    <t>Elaborar documento Fase II de la Central de Costos</t>
  </si>
  <si>
    <t>Documento Central de Costos Fase II</t>
  </si>
  <si>
    <t>Como avance presentan la hoja de ruta actualizada y el formato de cronograma con asignación de responsables, actividades estrategicas determinadas y criterios de definición de avance.</t>
  </si>
  <si>
    <t>En el segundo bimestre del 2025 se obtuvieron los siguientes avaces para la Central de Costos Fase II:
1. Se elaboró documento con la SAF para determinar nuevas variables a incluir, pasos a seguir y responsables de las actividades. Teniendo en cuenta lo anterior, este documento permite tener claridad frente a los aspectos a tener presentes para la segunda fase de la Central y como se avanzará durante el resto del año.
2. Con la SAF se consolidó información del 2024 relacionada con las nuevas variables a incluir, algunas de estas son: Operador Logístico, Transporte, Arrendamientos, Servicios Públicos, Aseo y Cafeteria y Vigilancia. Actualmente, esta información se encuentra siendo parametrizada en Gestionemos para dar inicio al desarrollo y pruebas.</t>
  </si>
  <si>
    <t>Durante el segundo bimestre de 2025 se alcanzó el 30% de avance programado para el componente "Análisis de la información relacionada con la identificación de costos de la UBPD", cumpliendo con lo previsto. En este periodo, se logró la elaboración de un documento conjunto con la SAF que define las nuevas variables a incluir, los pasos a seguir y los responsables de cada actividad, lo cual proporciona una hoja de ruta clara para el desarrollo de la Fase II de la Central de Costos. Asimismo, se consolidó la información correspondiente al año 2024 para variables como Operador Logístico, Transporte, Arrendamientos, Servicios Públicos, Aseo y Cafetería, y Vigilancia. Esta información se encuentra actualmente en proceso de parametrización en Gestionemos, paso fundamental para dar inicio al desarrollo y pruebas del sistema. Se recomienda continuar con este enfoque colaborativo y técnico, asegurando un seguimiento riguroso a la parametrización y al desarrollo, para mantener el ritmo de avance y lograr una implementación efectiva en los próximos bimestres.</t>
  </si>
  <si>
    <t>Analizar la información relacionada con la identificación de costos de la UBPD</t>
  </si>
  <si>
    <t>SAF -Subdirección Administrativa y Financiera</t>
  </si>
  <si>
    <t>Bases de Información</t>
  </si>
  <si>
    <t xml:space="preserve">Desarrollar la Central de Costos Fase II en Gestionemos </t>
  </si>
  <si>
    <t>Secretaría General - SAF -Subdirección Administrativa y Financiera - OTIC -Oficina de Tecnologías de la Información</t>
  </si>
  <si>
    <t>Módulos desarrollados</t>
  </si>
  <si>
    <t>Realizar pruebas de actualización de Central de Costos</t>
  </si>
  <si>
    <t>Secretaría General y SAF -Subdirección Administrativa y Financiera</t>
  </si>
  <si>
    <t>Pruebas realizadas</t>
  </si>
  <si>
    <t>Implementar la Central de Costos</t>
  </si>
  <si>
    <t>Módulos central de costos en operación</t>
  </si>
  <si>
    <t>L6-GTI-001 Disponibilidad conectividad nacional</t>
  </si>
  <si>
    <t>Con base en las herramientas de monitoreo implementadas, se ha evidenciado una mejora progresiva en los indicadores de conexión y estabilidad del sistema. Durante el mes de enero, el monitoreo registró un 98.15% de conectividad, mientras que en febrero se alcanzó un 99.61%, lo que refleja un avance significativo en la optimización de la infraestructura y en la capacidad de respuesta ante posibles incidentes.</t>
  </si>
  <si>
    <t>Es necesario ajustar el diligenciamiento de la ficha del indicador</t>
  </si>
  <si>
    <t>Marco estratégico de Tecnologías, comunicaciones y seguridad de la Información Implementado</t>
  </si>
  <si>
    <t>OTIC - Oficina de Tecnologías de la Información y las Telecomunicaciones</t>
  </si>
  <si>
    <t>Elaborar y publicar la Política de Gobierno Digital</t>
  </si>
  <si>
    <t>Política de Gobierno Digital</t>
  </si>
  <si>
    <t>Se logra la elaboración de la política para mejorar cumplir con las disposiciones del FURAG.
Se elabora la matriz de capacitaciones y el cronograma de uso y apropiación dentro de las actividades de uso y apropiación.
Se presenta un diseño de copias externas remotas geográficas, como punto de partida del proceso.
Se ha desarrollado la actualización de matriz de riesgos de seguridad de la información.
Como primer paso del Seguimiento a la Implementación de controles de seguridad de la información, se presenta la solicitud de información a las dependencias para su consolidación
Se realizaron mesas de trabajo con los usuarios involucrados y se ha realizado un borrador de la guía.   Como evidencia se presenta el borrador de la Guía desarrollada</t>
  </si>
  <si>
    <t xml:space="preserve">Es importante trabajar en la formalización de los documentos presentados, pues aunque hay avance en la elaboración, hace falta su incorporación como documentos del Sistema de Gestión. Durante el segundo periodo se tienen varias acciones en este sentido y se deben enfocar recursos y esfuerzos en su cumplimiento.
Aunque se reporta cumplimiento a las acciones programadas para el periodo en la hoja de ruta, es necesario que en próximos informes se realicen ajustes en el seguimiento presentado cuantitativamente y cualitativamente, pues solo se hace referencia a los entregables programados pero no a la gestión desarrollada para las diferentes acciones definidas en la programación. En el próximo reporte se solicita mejorar la descripción cualitativa presentada, ampliando información sobre la gestión realizada, haciendo referencia a la contribución frente al producto establecido, de tal forma que se pueda evidenciar la integralidad de las acciones. </t>
  </si>
  <si>
    <t>L6-GTI-002 Disponibilidad de la plataforma PAS (Firewall, WAF, DLP, etc.)</t>
  </si>
  <si>
    <t>A nivel cualitativo, la alta disponibilidad de conectividad ha facilitado la continuidad operativa en los distintos territorios, reduciendo interrupciones y mejorando la calidad del servicio. No obstante, aunque los niveles de disponibilidad han sido positivos, es importante analizar los factores que influyeron en la diferencia de porcentajes entre los dos meses,</t>
  </si>
  <si>
    <t>Identificar y desarrollar acciones de uso y apropiación de tecnologías</t>
  </si>
  <si>
    <t>Documentos de identificación de necesidades</t>
  </si>
  <si>
    <t>L6-GTI-003 % crecimiento en transformación digital de la entidad</t>
  </si>
  <si>
    <t>Se ha avanzado en el Proyecto de transcripción de audio a texto
El proyecto se divide en cuatro etapas: preprocesamiento, transcripción, diarización y contextualización, para cada etapa se implementó un modelo de inteligencia artificial diferente.
El uso del modelo reduce el tiempo de procesamiento de audio en un 99.58%, pasando de un promedio de 30 horas por transcripción manual a solo 7.5 minutos por transcripción con AI.
Agente AI para consultas SQL
El proyecto se divide en 4 componentes: el prompt del agente, la base de conocimiento, generador de consultas, y motor de inferencia del agente.
Actualmente el Agente tiene acceso a las bases de datos estructuradas de la UBPD y puede responder preguntas sencillas y generales sobre la información de las bases de datos.</t>
  </si>
  <si>
    <t>Diseñar e implementar el Plan de Contingencia de los Centros de Computo para la vigencia 2025</t>
  </si>
  <si>
    <t>Plan de contingencia diseñado e implementado</t>
  </si>
  <si>
    <t>L6-GTI-004 % de disponibilidad de la infraestructura</t>
  </si>
  <si>
    <t>El análisis del desempeño de la infraestructura en los primeros meses del año muestra un 99,06%de disponibilidad
Este porcentaje refleja la eficiencia de los planos de mantenimiento, monitoreo y respuesta ante incidentes, garantizando que la infraestructura continúa operando con altos niveles</t>
  </si>
  <si>
    <t>Proveer la infraestructura tecnológica para soportar los proyectos de gestión de información y calidad del dato misional</t>
  </si>
  <si>
    <t>Reporte de casos de  necesidades de infraestructura tecnológica solicitados a la mesa de servicio</t>
  </si>
  <si>
    <t xml:space="preserve">L6-GTI-005 % de aprovechamiento de la infraestructura dispuesta 
</t>
  </si>
  <si>
    <t>El uso de la infraestructura tecnológica, específicamente las máquinas virtuales (MV) asignadas a las distintas dependencias, ha presentado variaciones durante los primeros meses del año. En e logró un aprovechamiento óptimo del 99.6% , y en febrero al 91,14%. 
Este comportamiento puede estar asociado a diferentes factores, como cambios en las cargas de trabajo, ajustes en las necesidades operativas de cada dependencia o una menor ejecución de procesos críticos durante febrero. Aunque la disminución no representa un riesgo significativo, es importante evaluar las causas para optimizar la asignación de infraestructura y garantizar que los recursos se utilicen de manera eficiente.</t>
  </si>
  <si>
    <t>Suministrar la infraestructura de interoperabilidad de la UBPD con las entidades</t>
  </si>
  <si>
    <t>Informe de servicios dispuestos y en operación</t>
  </si>
  <si>
    <t>L6-GTI-006 % Cumplimiento Cronogramas de desarrollos</t>
  </si>
  <si>
    <t>Se han logrado avances concretos en el desarrollo solicitado para la página web sobre búsqueda inversa, y en la herramientas Gestionemos 
El desarrollo de la página web ha avanzado conforme a las expectativas, asegurando funcionalidades clave y mejoras en la experiencia del usuario. La implementación de la búsqueda inversa representa un hito importante, permitiendo mejorar la eficiencia y precisión en la recuperación de información. Por su parte, las mejoras en el módulo de gestiónemos han optimizado procesos internos, facilitando una mayor operatividad y control sobre los datos y funciones.</t>
  </si>
  <si>
    <t>Actualizar la Política y el Manual de Seguridad de la Información</t>
  </si>
  <si>
    <t>Política y Manual de seguridad de la información</t>
  </si>
  <si>
    <t>L6-GTI-007 Efectividad en la gestión de riesgos</t>
  </si>
  <si>
    <t>Se está realizando el levantamiento de los riesgos de seguridad de la información</t>
  </si>
  <si>
    <t>Es necesario ajustar el diligenciamiento de la ficha del indicador, definir a qué indicadores se les va a aplicar la gestión, plantear una meta.</t>
  </si>
  <si>
    <t>Realizar la gestión y monitoreo de los riesgos de seguridad de la información</t>
  </si>
  <si>
    <t>Matriz de Monitoreo de Riesgos de seguridad de la información</t>
  </si>
  <si>
    <t>L6-GTI-008 Efectividad de los controles de seguridad de la información</t>
  </si>
  <si>
    <t>Se esta realizando el levantameinto de información de los controles a implementar.</t>
  </si>
  <si>
    <t>Es necesario ajustar el diligenciamiento de la ficha del indicador, definir los controles, plamntear la fecha en la que se iniciará la medición, plantear una meta.</t>
  </si>
  <si>
    <t>Implementar controles de seguridad de la información</t>
  </si>
  <si>
    <t>Matriz de seguimiento de controles</t>
  </si>
  <si>
    <t xml:space="preserve">L6-GTI-009 Porcentaje de atención de incidentes </t>
  </si>
  <si>
    <t>Se registró un total de 5.114 incidentesd recibidas, de las cuales se atendieron 5.013</t>
  </si>
  <si>
    <t>Alto nivel de cumplimiento : Durante los meses de enero y febrero, se logró atender el 98% de las incidencias registradas, alcanzando un total de 5,013 casos resueltos de 5,114 recibidos</t>
  </si>
  <si>
    <t>Realizar acciones de mejora del Sistema de Seguridad de la Información (SSI) para la UBPD.</t>
  </si>
  <si>
    <t>Asistencia a Capacitaciones</t>
  </si>
  <si>
    <t>L6-GTI-010 Gestión de identidades</t>
  </si>
  <si>
    <t>Inicio seguimedinto No. de desviaciones encontrados por sistema</t>
  </si>
  <si>
    <t>No es claro el reporte cualitativo, se debe ajustar la ficha de rporte del indicador, planteando meta y dejando claro el alcance.</t>
  </si>
  <si>
    <t>Implementar  Fase II del Sistema de Gestión de Identidades</t>
  </si>
  <si>
    <t>Informes o dashboards de la herramienta</t>
  </si>
  <si>
    <t>L6-GTI-011 Gestión de vulnerabilidades</t>
  </si>
  <si>
    <t>Durante los meses de enero y febrero, el monitoreo de la gestión de vulnerabilidades evidenció la detección de una vulnerabilidad (evento en la pagina WEB).
Sin embargo, la detección de una vulnerabilidad, aunque sea en un volumen reducido, resalta la importancia de mantener un enfoque proactivo en la identificación y mitigación de riesgos. La rápida detección de esta vulnerabilidad sugiere que los procesos de monitoreo y análisis de seguridad están operando de manera adecuada, permitiendo una respuesta oportuna y minimizando posibles impactos en la infraestructura tecnológica.</t>
  </si>
  <si>
    <t>Se resalta la detección temprana y la optimización del proceso de ajuste.
Sin embargo es necesario ptimizar la ficha del indicador y ajustar la forma de reportar, sobre todo cualitativamente.
Adicionalmente se debe entender el reporte bimestral respecto de la meta anual.</t>
  </si>
  <si>
    <t xml:space="preserve">Adquirir y poner en producción herramientas de seguridad (NAC, SIEM, Análisis de vulnerabilidades.
</t>
  </si>
  <si>
    <t>Informe de ejecución de la herramienta</t>
  </si>
  <si>
    <t>L6-GTI-012 Nuevos servicios puestos en funcionamiento</t>
  </si>
  <si>
    <t>Este cambio permite la ejecución automatizada de los procedimientos de recuperación de backup sin necesidad de intervención manual, minimizando el margen de error humano y asegurando una mayor disponibilidad de los sistemas en caso de fallas o incidentes críticos. Además, el enfoque aislado garantiza que los datos y los sistemas de respaldo se mantengan protegidos contra amenazas cibernéticas o fallas operativas, reduciendo así los riesgos de pérdida.</t>
  </si>
  <si>
    <t>A qué cambio se refiere el reporte cualitativo? cómo se realiza la medición?</t>
  </si>
  <si>
    <t>Realizar acciones de socialización y formación continua en seguridad de la información</t>
  </si>
  <si>
    <t>Soporte de las acciones</t>
  </si>
  <si>
    <t>L6-SEC-001 Cumplimiento PAAS</t>
  </si>
  <si>
    <t>1. Liderazgo estratégico: se llevó a cabo la sesión No. 1 del CICCI, el día 21/01/2025, en cuya agenda se incluyeron los temas: presentación de resultados auditorías Procedimiento Cooperación y Alianzas Estratégicas, y Sistema de Seguridad de la Información SSI; resultados PAAS 2024; presentación del PAAS 2025 aprobación por el CICCI; contexto auditoría financiera de la CGR. 
2. Evaluación y Seguimiento: la Oficina de Control Interno, adelantó las verificaciones de información necesarias, para la elaboración de los informes de seguimiento y el reporte a los Entidades respectivas según informes de ley requeridos para el periodo, obteniendo las certificaciones correspondientes, tal y como se especifica a continuación: 
2.1. Reporte correspondiente a la Matriz de Evaluación Independiente del Sistema de Control Interno de la UBPD, para el segundo semestre de 2024. 
2.2. Las certificaciones generadas a partir de los reportes del Sistema eKOGUI y de Informe Contable a la Contaduria General de la Nación. 
2.3. Informes de seguimiento a la austeridad, y de Matriz de Riesgos de Corrupción y PAAC para el tercer cuatrimestre de 2024. 
Nota: en la última semana del mes de febrero de 2025, mediante comunicación SIDOBU se comunicó el inicio de dos auditorias; por una parte la de Gestión Contractual, y por la otra la de Gestión Administrativa. 
3. Relacionamiento con entes externos: la OCI ejecutó las actividades respectivas para los reportes SIRECI requeridos para el periodo. Asi las cosas, se transmitieron 8 reportes y se recibieron los certificados generados por el sistema SIRECI y estos fueron publicados por parte de la OCI, en la pagina de Transparencia.
Los reportes fueron: 
3.1. SIRECI - Gestión contractual mensual Diciembre 2024
3.2. SIRECI - Gestión contractual mensual Enero 2025
3.3. SIRECI - Gestión contractual mensual Febrero 2025
3.4. SIRECI - Posconflicto I Semestre 2025
3.5.SIRECI - Obras inconclusas o sin uso Diciembre 2024
3.6. SIRECI - Obras inconclusas o sin uso Enero 2025
3.7. SIRECI - Obras inconclusas o sin uso Febrero 2025
3.8. Delitos contra la administración pública II semestre 2024</t>
  </si>
  <si>
    <t>Relacionamiento con entes externos: la OCI ejecutó las actividades respectivas para los reportes SIRECI requeridos para el periodo. Asi las cosas, se transmitieron 12 reportes y se recibieron los certificados generados por el sistema SIRECI y estos fueron publicados por parte de la OCI, en la pagina de Transparencia.
Los reportes fueron: 
4.1. SIRECI - Gestión contractual mensual de febrero y marzo de 2025.
4.2. SIRECI - Obras inconclusas o sin uso de febrero y marzo de 2025.
4.3. SIRECI - Cuenta Informe Anual Consolidado 2024, enviado en marzo de 2025.
4.4. Personal y costos vigencia 2024, enviado en marzo de 2025.
4.5. DIARI - Reporte Información tiempo real de marzo de 2025, reportado en abril de 2025.0</t>
  </si>
  <si>
    <t>Durante el presente mes, se realizó un ajuste metodológico en la consolidación de la ficha del indicador, estableciendo su seguimiento con periodicidad mensual. Esta modificación permite fortalecer el control y monitoreo del cumplimiento del cronograma definido, aportando mayor precisión en la evaluación del avance de las actividades programadas.
De igual manera, se constató la disposición adecuada de los medios de verificación en la carpeta correspondiente, los cuales respaldan las acciones ejecutadas en el periodo objeto de reporte.
Si bien la narrativa del informe cualitativo presenta un nivel de detalle limitado, los documentos de soporte permiten evidenciar el cumplimiento de las actividades previstas en el Plan Anual de Auditorías para la vigencia en curso.
Finalmente, se resalta que, al cierre del mes, no se cuenta aún con informes preliminares de las auditorías en curso, razón por la cual dichas actividades se clasifican como “en ejecución”.</t>
  </si>
  <si>
    <t>Plan Anual de auditorias y seguimientos - PAAS, elaborado y ejecutado</t>
  </si>
  <si>
    <t>Oficina de Control Interno</t>
  </si>
  <si>
    <t>Ejecutar el Plan anual de auditorias y seguimientos</t>
  </si>
  <si>
    <t>OCI - Oficina de Control Interno</t>
  </si>
  <si>
    <t>Reportes, Certificados e Informes Finales</t>
  </si>
  <si>
    <t>Se adelantaron las verificaciones de información necesarias, para la elaboración de los informes de seguimiento y el reporte a los Entidades respectivas quienes emitieron las debidas certificaciones. En la elaboración del seguimiento de PQRSD, se presentaron retrasos en la entrega oportuna de la información por parte de dependencia responsable, así mismo, se debio adelantar pruebas in situ que no estaban inicialmente programadas. En la verificación del cumplimiento de los productos del PAI, se incluyó el analisis de los aspectos que dieron lugar a la calificación por la parte de la segunda linea de defensa, generando la pertinencia de adelantar mesas de trabajo con las dependencias responsables, a fin de conocer la diferencia de la evaluación entre la primera linea y la realizada por la Oficina Asesora de Planeación. Adicionalmente, se ha considerado la pertinencia de un espacio de dialogo con la Alta Dirección para analizar y definir si el esquema de evaluación se mantiene en la vigencia 2025, por lo anterior, no se logró finalizar el informe en los tiempos establecidos.
En la última semana del mes de febrero se comunicó el inicio de dos Auditorías en marzo y se realizó la primera solicitud de información, para iniciar con la etapa de planeación.
Se transmitieron 8 reportes correspondientes al SIRECI y se recibieron los certificados generados por el sistema y estos fueron publicados en la pagina de Transparencia.</t>
  </si>
  <si>
    <t>De acuerdo con la programación de la hoja de ruta, se presenta un cumplimiento parcial pues se reportan retrasos en la ejecución del plan anual de auditorías y seguimientos, asociados principalmente a la finalización del informe de seguimiento a las PQRSD y a la consolidación del  informe del Plan de Acción 2024. En este contexto, resulta relevante revisar el Plan Anual de Auditorías y Seguimientos (PAAS) de la vigencia, de manera que se garantice la coherencia entre lo planeado y lo ejecutado, y se facilite el monitoreo integral de los compromisos institucionales.
Se adjuntan los soportes correspondientes a los entregables programados para el bimestre. Se recomienda que en próximos reportes se haga referencia en la descripción cualitativa del avance, al contenido de los soportes anexados con el fin de facilitar la asociación al momento de la revisión. Se espera que en el próximo bimestre se adjunten los soportes correspondientes a las evaluaciones retrasadas y las correspondientes al periodo.</t>
  </si>
  <si>
    <t>L6-SEC-002 Auditorías ejecutadas</t>
  </si>
  <si>
    <t>Revisar y completar la ficha del indicador</t>
  </si>
  <si>
    <t>De acuerdo con el cronograma establecido, para el corte correspondiente al mes 4 se proyecta una meta de ejecución de dos (2) auditorías. No obstante, el único medio de verificación previsto para evidenciar dicha ejecución es el informe o carta de recomendaciones resultante de cada auditoría, el cual, conforme al cronograma, está programado para ser entregado a partir del mes 5.
En ese sentido, y atendiendo a la forma en que se encuentra formulado el indicador, se concluye que la actividad puede clasificarse como en ejecución, toda vez que las auditorías se encuentran en curso; sin embargo, su evaluación cuantitativa para este corte debe reportarse con un valor de 0, al no haberse generado aún el producto verificable que respalda su cumplimiento.</t>
  </si>
  <si>
    <t>Ejecutar las Auditorías priorizadas y aprobadas por el Comité Institucional de Coordinación de Control Interno.</t>
  </si>
  <si>
    <t xml:space="preserve">Informes de Auditoría Final </t>
  </si>
  <si>
    <t>L6-SEC-003 Seguimiento Planes de Mejoramiento</t>
  </si>
  <si>
    <t>El indicador ha mostrado el desarrollo de la actividad en los tiempos previstos; cabe mencionar que el siguiente reporte de este indicador corresponde al cierre del segundo trimestre de 2025.0</t>
  </si>
  <si>
    <t>Dado que el indicador ha sido formulado de manera que su medición se limita a la generación de los Planes de Mejoramiento, su evaluación cuantitativa puede considerarse como 100% cumplida, situación que se encuentra debidamente respaldada en el medio de verificación adjunto.
No obstante, como oportunidad de mejora, se sugiere complementar el enfoque del indicador mediante la emisión de un concepto técnico, que acompañe el resultado cuantitativo con una valoración cualitativa más robusta. Este concepto podría incluir un resumen técnico del número de acciones de mejora identificadas en los informes de auditoría y un balance de su grado de implementación, expresado en un porcentaje de avance en la ejecución del Plan de Mejoramiento.
Esta propuesta permitiría fortalecer el análisis del indicador, brindando una perspectiva más completa del impacto de las auditorías realizadas</t>
  </si>
  <si>
    <t>Realizar los seguimientos a las acciones de los planes de mejoramiento internos y externos suscritos por las diferentes dependencias en la Oficina de Control Interno.</t>
  </si>
  <si>
    <t>Informe de Seguimiento y/ Proceso de PM</t>
  </si>
  <si>
    <t>L6-SEC-004 Oportunidad Reporte a Órganos de Control</t>
  </si>
  <si>
    <t>0 días de rezago en el reporte</t>
  </si>
  <si>
    <t>7,7 dias de rezago en promedio</t>
  </si>
  <si>
    <t>La Oficina de Control Interno adelantó las actividades de comunicación de las fechas máximas de transmisión de la información en los aplicativos, realizó la verificación de la información reportada por las dependencias y generó las recomendaciones que consideró a lugar. Asi mismo, publicó en la página de transparencia los certificados emitidos.</t>
  </si>
  <si>
    <t>No se puede determinar</t>
  </si>
  <si>
    <t xml:space="preserve">La Oficina de Control Interno via correo electrónico generó hacia cada una de las dependencias responsables de reportes vía SIRECI, la información acerca de las fechas limite para la transmisión respectiva en el aplicativo. En los casos en los que hubo lugar a ello, realizó la verificación de la información generando observaciones y recomendaciones para los ajustes a consideración de los responsables. En la página de transparencia se hizo la publicación de los certificados generados por el sistema, una vez se hizo la transmisión correspondiente en cada caso. La UBPD, durante el bimestre marzo - abril de 2025, transmitió la información de manera oportuna, haciendo el reporte en algunos casos con antelación a la fecha límite.  
FURAG: una vez cada uno de los responsables de las política dio respuesta a la totalidad de las preguntas, la OCI procedió a verificar de manera general las respuestas y las evidencias dispuestas en el formulario y en el DRIVE OCI, dando lugar a algunas reuniones para aclarar respuestas, o inquietudes de la OCI, que permitieron verificar el contenido de las respuestas, y la posterior transmisión del formulario el día 10 de abril de 2025, previa confirmación para dicha transmisión con la Directora General como Representante Legal de la UBPD. La transmisión del formulario se efectuó doce (12) días antes del 22 de abril de 2025, fecha de vencimiento del término definido para el cierre del formulario. </t>
  </si>
  <si>
    <t>La estructura actual de la ficha del indicador, así como la desagregación temática que presenta —en la que se combinan resultados relacionados con variables cuantitativas (fechas, cifras) y cualitativas (descripciones narrativas)—, dificulta su articulación con el esquema de seguimiento consolidado en el tablero de indicadores del Comité Directivo. En este sentido, se recomienda revisar y ajustar la ficha del indicador, con el fin de facilitar su lectura, seguimiento y análisis periódico.
Adicionalmente, en la descripción cualitativa del avance, se observa la persistencia del rezago identificado en el mes anterior, lo cual sugiere la necesidad de implementar medidas correctivas o de reforzamiento que permitan recuperar la senda prevista en el cronograma de ejecución.</t>
  </si>
  <si>
    <t>Coordinar la oportuna presentación de los  Reportes a los Organismos de Control.</t>
  </si>
  <si>
    <t xml:space="preserve"> - Certificado de Presentación FURAG
- Certificaciones Transmisión SIRECI</t>
  </si>
  <si>
    <t>L6-DPE-025 Variación porcentual de los recursos de cooperación internacional recibidos por la UBPD</t>
  </si>
  <si>
    <t>50%+</t>
  </si>
  <si>
    <t>Durante el perído de reporte se contó con la aprobación de 3 proyectos con los siguientes montos: 
*Proyecto "Ampliación de la cobertura del Programa Red de Apoyo Operativo para la Búsqueda en articulación con la UBPD" con un monto total de COP$100.000.000 de pesos colombianos
*Proyecto "Fortalecimiento de las capacidades de la Unidad de Búsqueda de Personas Dadas por Desaparecidas para la explotación de información no estructurada y mejora de la calidad del dato que alimenta la investigación humanitaria y extrajudicial",  aporbado por un monto total de COP$180.000.000 de pesos colombianos.
*Proyecto "Implementación de acciones integrales para el fortalecimiento del componente forense y la identificación de personas dadas por desaparecidas en la investigación humanitaria y extrajudicial (IHE) en el marco de la participación efectiva con enfoque diferencial", por un valor de USD$ 1.599.772 que a una tasa conservadora de 3.900 pesos por dólar equivale a COP$ 6.239.110.800 de pesos colombianos. Sin embargo, restando los costos de administración del proyecto (alrededor del 30%) la UBPD dispone de 4.367.377.560.
De esta manera se cuenta con un total aprobado de recursos de para un total de COP$4.647.377.560 de pesos colombianos</t>
  </si>
  <si>
    <t xml:space="preserve">Se realiza un cálculo de la variación porcentual de los recursos de cooperación internacional recibidos por la UBPD en 2025 en relación con los recursos recibidos en 2024.
El monto total de recursos aprobados por actores de cooperación internacional y aliados estratégicos para acciones de apoyo a la UBPD ha experimentado un incremento significativo en 2025 con respecto a 2024. Este aumento del 45,98% es un indicativo positivo de la evolución del apoyo financiero hacia la UBPD en su misión. 
Este resultado se explica de manera detallada en el reporte cualitativo, sin embargo se evidencia como principal dificultad una orden ejecutiva a través de la cual se pausó la totalidad de la asistencia exterior estadounidense financiada por el Departamento de Estado y la Agencia de Estados Unidos para el Desarrollo Internacional (USAID), se pausó una inciativa con el Programa Justicia Inclusiva de USAID a través del cual se pretendía contribuir al abordaje forense integral de cuerpos a través de un equipo forense compuesto de 5 profesionales.
*Se sugiere actualizar la unidad de medida a variación porcentual. 
</t>
  </si>
  <si>
    <t xml:space="preserve">Durante este mes, se avanzó en la formulación del proyecto a financiar por la Agencia Catalana de Cooperación al Desarrollo (ACCD) en Tumaco. Adicionalmente, se remitieron dos notas conceptuales de los proyectos "Ruta Buscadora: Fortalecimiento de la presencia institucional de la UBPD en territorio a través de una unidad móvil itinerante" y "Red de Apoyo Operativo para la Búsqueda. Nodo en el Exterior". Mediante estos, se espera seguir aumentando la diferencia porcentual entre el monto total de recursos aprobados durante la actual vigencia, a comparación del 2024.
Durante este mes, se avanzó en la formulación del proyecto a financiar por la Agencia de Cooperación y Coordinación (TIKA) en Palmira. Actualmente, se está a la espera de la confirmación por parte del INMLCF para la cimentación del terreno donde se ubicarán los contenedores y que es necesario efectuar previo a la entrega de los contenedores. </t>
  </si>
  <si>
    <t>Aunque no se refleja avance porcentual en esta ficha, durante el periodo se lograron avances relevantes en la formulación de proyectos con la ACCD en Tumaco y TIKA en Palmira, así como la remisión de dos notas conceptuales clave. Estas acciones representan pasos importantes para fortalecer la presencia territorial de la UBPD y aumentar los recursos de cooperación frente a la vigencia anterior. Se recomienda continuar con el seguimiento a las gestiones en curso para concretar estos apoyos.</t>
  </si>
  <si>
    <t>Plan de gestión de cooperación técnica y financiera con actores de comunidad internacional y  sector privado implementado</t>
  </si>
  <si>
    <t>Oficina Asesora de Planeación</t>
  </si>
  <si>
    <t>Identificar necesidades de la UBPD que requieren financiación o soporte técnico externo</t>
  </si>
  <si>
    <t>OAP - Oficina Asesora de Planeación</t>
  </si>
  <si>
    <t xml:space="preserve"> - Fichas de identificación de necesidades diligenciadas por las dependencias y/o, coordinaciones territoriales y  líderes de proceso</t>
  </si>
  <si>
    <t xml:space="preserve">El 16 de enero se solicitó a jefes de dependencia, coordinadores territoriales y asesores, mediante correo electrónico, remitir las necesidades identificadas para 2025 que requerían apoyo de cooperación. 
De acuerdo a lo estipulado en el Plan de gestión de cooperación técnica y financiera con actores de comunidad internacional, en el primer bimestre se allegaron veintidos (22) fichas de identificación de necesidades por parte de la Dirección General, Subdirección de Análisis, Planeación y Localización para la Búsqueda, Oficina Asesora de Comunicaciones y Pedagogía, y diversos GITT. 
Se realiza la Estrategia Marco de Cooperación Internacional, alianzas estratégicas y sector privado, en donde se detalla la justificación, objetivos, acciones de relacionamiento y contacto con actores objetivo, así como un mapeo de oferta potencial por parte del sector privado, en donde se mencionan cómo pueden aportar a cada línea estratégica, desde diferentes industrias como el sector salud, extractivo, académico, construcción, TIC, financiero, medios de comunicación y filantropía.
Durante este período se presentaron las siguientes propuestas o iniciativas de cooperación: 
*El 18 de febrero se presentó a APC Colombia la ficha del proyecto “Laboratorio móvil de antropología para abordaje forense de cadáveres esqueletizados en la Unidad Básica de Palmira (Valle del Cauca)” para ser remitida a la Coordinación y Cooperación Internacional Turca – TIKA. Esta ficha contempla la adquisición de 3 contenedores por un monto total de $137.489.632 pesos colombianos para ser utilizados como espacio para abordaje forense integral de cuerpos. 
*El 20 de febrero se remitió a Diakonia la ficha conceptual del proyecto “Nodo Internacional para la Búsqueda”, que pretende fortalecer la participación de personas y organizaciones residentes en el exterior. 
Por otro lado, se coordinaron los siguientes espacios de trabajo: 
*El 17/01/0205         se sostuvo un encuentro entre la Directora General de la UBPD con Nicole Hofmann, Asesora Técnica para Asuntos de Paz y Seguridad del Ministerio Federal de Cooperación Económica y Desarrollo de la República Federal de Alemania (BMZ) y con Kathleen Beckmann, Jefa de Cooperación económica de la Embajada de la República Federal de Alemania, en donde se presentaron los avances y desafíos del trabajo de la @UBPDcolombia en el territorio. Ver reportes de difusión en Twitter: https://x.com/EmbAlemaniaCOL/status/1884981089011184068?t=AA0jYgNmyeb8fgjLf2xr_A&amp;s=08  y  
https://x.com/UBPDcolombia/status/1885029904837665139?t=fFETFPSJ1xFBEjQ1CUzrPA&amp;s=08
*El 14/02/2025        se sostuvo reunión con Minna Fredriksson, Encargada de la Incidencia Internacional Institucional de Diakonia en donde se dialogó sobre posibilidades de trabajo con OSC en Colombia y el exterior. Ver difusión en el enlace: https://x.com/UBPDcolombia/status/1890494653113176214
*Desde el Equipo de Cooperación se coordinó la gira por España de la Directora General de la UBPD entre el 17 y 21 de febrero con visitas a Barcelona, Madrid, Badajoz, Mérida y Córdoba en donde se sostuvieron reuniones estratégicas. Ver detalle en la nota publicada en el siguiente enlace: https://unidadbusqueda.gov.co/actualidad/espana-visita-ubpd-cooperacion-internacional-febrero-2025/  
*Se coordinó reunión el 27/02/2025 entre el GITT Valle del Cauca, el INMLCF, la Subdirectora para las Américas del Ministerio de Relaciones Exteriores de Países Bajos, Tanja Roling y la Embajadora de los Países Bajos en Colombia, Reina Buijs. Lo anterior con el fin de evidenciar los avances de la entidad pero también retos específicos en esta zona. 
Durante el primer bimestre del 2025, se contó con la aprobación de los siguientes documentos de proyecto:
*El 6 de febrero se recibió por parte de la Organización Internacional para las Migraciones -OIM aprobación al proyecto “Ampliación de la cobertura del Programa Red de Apoyo Operativo para la Búsqueda en articulación con la UBPD”, que contará con financiación de la Embajada de Suecia en Colombia. A través de este proyecto se pretende la financiación de 5 iniciativas de Red de Apoyo por un monto aproximado de 20 millones de pesos cada una, para un total de 100 millones de pesos para la ficha. Asimismo, se recibieron comentaros de ajuste para gestión de la UBPD. 
*El 6 de febrero se recibió por parte de la Organización Internacional para las Migraciones -OIM al proyecto “Fortalecimiento de las capacidades de la Unidad de Búsqueda de Personas Dadas por Desaparecidas para la explotación de información no estructurada y mejora de la calidad del dato que alimenta la investigación humanitaria y extrajudicial”, que contará con financiación de la Embajada de Suecia en Colombia. A través de este proyecto se realizará la adquisición de 1 servidor y 4 GPU’s para desarrollo de modelos de inteligencia artificial que permitirán agilizar acciones en la investigación humanitaria y extrajudicial. 
*El 17 de febrero, luego de diversas acciones de negociación, ajuste y sustanciación, fue aprobado en Comité Directivo del Fondo Multidonante de las Naciones Unidas para la Paz, el proyecto presentado por la UBPD y el INMLCF denominado “Implementación de acciones integrales para el fortalecimiento del componente forense y la identificación de personas dadas por desaparecidas en la investigación humanitaria y extrajudicial (IHE) en el marco de la participación efectiva con enfoque diferencial”. El proyecto tiene un presupuesto de USD$ 1.599.772 y 2 resultados; el primero orientado a la ampliación de la cobertura del abordaje forense integral, y el segundo a la mejora de las condiciones para la participación en la búsqueda. 
Durante el periodo reportado, se presentaron las siguientes acciones de seguimiento:
*En el marco del proyecto "Convocatoria para organizaciones de la Sociedad Civil y su participación en el proceso de búsqueda de personas dadas por desaparecidas", suscrito con el MPTF, el 21 de enero se llevó a cabo del evento de cierre de dicho proyecto, en donde participaron todas las OSC que hacían parte, a excepción de ASCAMCAT debido a temas de seguridad. Adicionalmente, el 23 de enero se remitieron a los enlaces pertinentes la información presentada por ASFADDES, ASOFAVIDA, Caribe Afirmativo, CDPMM, CDR, CINEP y CJL, referente a la búsqueda de PDD desde sus respectivos lugares de acción.
Aunado a lo anterior, el 12 de febrero se remitió correo a los coordinadores territoriales informando sobre la necesidad de diligenciar el formato de seguimiento al impacto de los proyectos de cooperación finalizados, el cual fue allegado por parte de los GITT de Arauca (ejecutado por ASOFAVIDA), Meta y Córdoba (ejecutados por MOVICE).
*Dentro del proyecto ejecutado con The Halo Trust, el cual tiene como objeto "Cooperar por medio del desarrollo de actividades conjuntas y coordinadas a nivel nacional o territorial que faovrezcan los procesos de la UBPD, mejorando las condiciones ee acceso a los territorios y las capaciades de la Unidad y de las comuniaddes beneficiarias en los temas de Acción Integral Contra Minas Antipersonal (AICMA)", el 6 de febrero se acordó realizar una reunión de seguimiento de acuerdo a los compromisos adquiridos, la cual se llevó a cabo el 27 de febrero, en donde se convinieron acciones para el cumplimiento del Plan de trabajo y próxima reunión de seguimiento.
*Relativo al proyecto "Documentación, verificación y entrega de información relevante para la búsqueda de Personas Dadas por Desaparecidas, aportada por quienes participaron directa o indirectamente en las hostilidades (AUC y otros actores)", el 15 de eneró se llevó a cabo el comité de inicio del proyecto, donde se desarrolló la siguiente agenda: 1. Presentación plan de trabajo, 2. Socialización del esquema de seguimiento y monitoreo, reporte de informes, entregables, mecanismo para compras por parte de OIM y, 3. Acciones de visibilidad. Adicionalmente, el 11 de febrero se envió a los enlaces de OIM el correo donde se daba el visto bueno a los entregables estipulados en el cronograma de trabajo, por parte de la Fundación Aulas de Paz. Estos entregables fueron: plan de trabajo, instrumentos de recolección primaria, formato informe sobre lo acaecido y formato inventario.
*Frente al proyecto "Apoyo a la búsqueda de personas dadas por desaparecidas en el contexto y en razón del conflicto armado en Colombia en el marco de los Planes Regionales de Búsqueda del Centro y Oriente del Cauca y del Valle del Patía y Macizo Colombiano. Fase II", con AEXCID (Fase II).  Hasta el momento,  se ha logrado aumentar la participación integral y efectiva de personas, organizaciones, y pueblos étnicos en los procesos previstos por la UBPD, y fortalecer la investigación y las acciones humanitarias y extrajudiciales para la búsqueda. Adicionalmente, en el marco de la estrategia y plan de comunicaciones del proyecto se ha venido trabajando en la producción de piezas informativas y pedagógicas, como notas de prensa y videos, y el desarrollo conjunto de piezas con la Red AMCIC (cápsulas radiales, ABC de la Búsqueda, afiches y folletos) traducidas a tres lenguas propias de pueblos indígenas del departamento y otras con énfasis en personas y organizaciones LGBTIQ+.
Finalmente, a finales de febrero se envío el reporte de indicadores a la matriz del Marco de Asociación País (MAP) 2020-2024 de la cooperación española en Colombia correspondiente a este proyecto.
*En el marco del proyecto "Formulación, actualización e implementación de Planes Regionales de Búsqueda [PRB] con enfoque territorial, diferencial y de género en Colombia para contribuir a la búsqueda, verdad y reparación, e intercambio de experiencias con entidades españolas especializadas en medicina legal y forense y reparación moral de las víctimas", desarrollado con AECID (Fase I), en enero se hizo envío de los siguientes informes de seguimiento: reporte mensual de diciembre de 2024, informe trimestral (oct-dic 2024), semestral (jun-dic 2024) y anual con corte a 31 de diciembre de 2024 en conjunto para AECID I y II. De igual manera, se consolidaron los términos de referencia y las hojas de vida del personal humano que se encargará de dinamizar la implementación de la Fase II del proyecto desde los GITT de Bogotá, Nariño, Cauca y Norte de Santander. Adicionalmente, la aprobación de la modificación sustancial del proyecto se dio el 31 de enero de 2025. 
Durante el mes de febrero, se solicitó la contratación directa de 7 personas que venían trabajando desde la fase I del proyecto: 2 para GITT Nariño, 1 para GITT Bogotá y 4 para Subdirección de Gestión de la Información. Para el caso de GITT Cauca, donde se contratarán 2 personas y GITT Norte de Santander, donde se contratará 1, se están adelantando procesos de selección de lista corta, debido a que son territorios nuevos en la intervención. Finalmente, a finales de febrero se envío el reporte de indicadores a la matriz del Marco de Asociación País (MAP) 2020-2024 de la cooperación española en Colombia correspondiente a este proyecto.
*A través del proyecto "Formulación, actualización e implementación de Planes Regionales de Búsqueda [PRB] con enfoque territorial, diferencial y de género en Colombia para contribuir a la búsqueda, verdad y reparación", desarrollado con AECID (Fase II), en enero se trabajó en continuar con el desarrollo de las acciones estipuladas, teniendo en cuenta la próxima finalización del vínculo con las personas contratadas para el GITT Nariño. En estas actividades se acordó la realización de tres espacios de información, siendo la primera realizada el 18 de febrero, mientras que las otras están programadas para el 20 y 21 de marzo. Igualmente, se llevaron a cabo un espacio de socialización y dos de pedagogía con autoridades indígenas.
En febrero, se continuó con el trabajo investigativo sobre dos cementerios y se organizaron actividades preliminares para la realización de una jornada de recepción de información con excombatientes de las FARC. Por otra parte, se avanzó en la adquisición de la Estación de Trabajo (GPU) para Inteligencia Artificial y Redes Neuronales para fortalecer el trabajo de búsqueda y la actualización de sitios referidos en el Registro Nacional de Fosas, Cementerios Ilegales y Sepulturas-RNFCIS de la UBPD. Finalmente, a finales de febrero se envío también el reporte de indicadores a la matriz del Marco de Asociación País (MAP) 2020-2024 de la cooperación española en Colombia correspondiente a este proyecto.
*Para el proyecto "Ampliación de la cobertura del Programa Red de Apoyo Operativo para la Búsqueda en articulación con la UBPD", en alianza con la Organización Internacional para las Migraciones -OIM y Suecia, el 6 de febrero se recibió por parte de la OIM, la aprobación del proyecto. De esta manera, el 27 de febrero se realizó el comité de inicio del mismo.
*Por último, el proyecto "Implementación de acciones integrales para el fortalecimiento del componente forense y la identificación de personas dadas por desaparecidas en la investigación humanitaria y extrajudicial (IHE) en el marco de la participación efectiva con enfoque diferencial", con el MPTF, el 17 de febrero fue aprobado el proyecto en Comité Directivo del Fondo Multidonante de las Naciones Unidas para la Paz. La fecha de inicio dependerá de la fecha de desembolso, que se encuentra en trámite por parte del PNUD. 
Se adjuntan soportes y cuadro general de seguimiento de proyectos
</t>
  </si>
  <si>
    <t xml:space="preserve">Durante el bimestre enero-febrero, el área logró avances en la gestión de la cooperación, destacándose por la identificación clara de necesidades y la implementación de estrategias. 
Se presentaron los entregables relacionados en los 5 componentes:
1. Identificar necesidades de la UBPD que requieren financiación o soporte técnico externo (Fichas de identificación de necesidades diligenciadas por las dependencias y/o, coordinaciones territoriales y líderes de proceso)
2. Mapear o identificar actores de cooperación internacional y posibles aliados estratégicos (Documento de estrategia que describa el enfoque para gestionar nuevas fuentes de cooperación y alianzas).
3. Desarrollar acciones de relacionamiento y contacto con actores objetivo (Correos electrónicos con propuestas o iniciativas de cooperación remitidas. Documentos de notas conceptuales o proyectos remitidos como propuestas ante el donante. Agenda de eventos donde participa la UBPD con apoyo de donantes o aliados.).
4. Concretar las alianzas o proyectos de cooperacíón con los actores objetivo (3 notas conceptuales, fichas o documentos de proyecto aprobados o firmados (en el caso en que aplique, Correos de aprobación en los casos en que aplique))
5. Realizar seguimiento a la implementación de iniciativas o proyectos de cooperación (Memorias o actas de reunión Informes de seguimiento Reportes financieros Cuadro general de seguimiento de proyectos)
El área ha cumplido satisfactoriamente con los entregables estipulados, pues  se recibieron 22 fichas de identificación de necesidades por parte de diferentes dependencias, incluyendo la Dirección General, Subdirección de Análisis, Planeación y Localización para la Búsqueda, Oficina Asesora de Comunicaciones y Pedagogía, y diversos GITT.
Se presenta un mapeo de actores del sector privado y de cooperación internacional, con propuestas claras sobre cómo pueden contribuir cada sector a las líneas estratégicas.
Se enviaron propuestas de cooperación como la presentada a APC Colombia y Diakonia, y se coordinaron reuniones con diferentes actores internacionales (BMZ, Embajada de Alemania, Diakonia, etc.). También se coordinaron eventos con actores internacionales, incluyendo la gira por España.
Se lograron aprobaciones de varios proyectos de cooperación, como el de OIM y el Fondo Multidonante de las Naciones Unidas para la Paz. Los proyectos incluyen apoyo financiero para varios programas y la mejora de la infraestructura forense y la identificación de personas desaparecidas.
Se presentó un seguimiento detallado de varios proyectos, incluyendo informes financieros, memorias de reunión, y reportes de indicadores. Además, se mantuvo un seguimiento activo a los proyectos en ejecución, como el de Halo Trust y otros con OIM y AECID.
</t>
  </si>
  <si>
    <t>Se realiza la Matriz de mapeo de fuentes previas y selección de actores estratégicos de acuerdo a las necesidades estipuladas para el 2025.
Durante este período se presentaron las siguientes propuestas o iniciativas de cooperación:
 *El 12 de marzó se llevó a cabo una reunión con la Unidad de Implementación del Acuerdo Final para la Terminación del Conflicto, para conocer cómo funciona el procedimiento de Obras por Impuestos (OPI), con el fin de mapear rutas de acercamiento con el sector privado y así gestionar futuros proyectos de cooperación internacional.
 *El 14 de marzo se llevó a cabo una visita por parte del Gobierno de Irlanda, en cabeza del Ministro Sr. Charlie McConalogue a la ciudad de Medellín. El interés de esta visita fue conocer proyectos financiados por el Fondo Multidonante Para La Paz, por lo que, desde la UBPD, se le dio a conocer la importancia de esta financiación a los Planes Regionales de Búsqueda a través de las organizaciones de sociedad civil. Adicionalmente, se sostuvo una reunión entre el Gobierno de Irlanda, la Unidad y distintas Organizaciones de la Sociedad Civil, lo cual fue coordinado por el equipo de Cooperación incluyendo los insumos preparatorios para el GITT que asumía dicha visita.
 *El 21 de marzo se remitió el formato propuesto por APC-Colombia, para presentar dos proyectos de cooperación internacional, teniendo en cuenta la gira que realizaron en Estados Unidos para conseguir financiamiento para los miembros de la mesa del paz del Sistema Nacional de Cooperación Internacional del sector paz. 
 Los proyectos presentados fueron: "Ruta Buscadora: Fortalecimiento de la presencia institucional de la UBPD en territorio a través de una unidad móvil itinerante", el cuan tiene un monto de USD$202.37,59 y, contempla ampliar la cobertura institucional y las condiciones de acceso al mecanismo humanitario de búsqueda.
 El otro proyecto fue: "Red de Apoyo Operativo para la Búsqueda. Nodo en el Exterior", el cual tiene como objetivo fortalecer la participación de organizaciones de víctimas, plataformas, familias y personas buscadoras residentes en el exterior para impulsar la búsqueda de personas dadas por desaparecidas en el contexto y en razón del conflicto armado, fomentando la consolidación de capacidades y promoviendo el conocimiento y visibilidad de la UBPD. Este sería por un monto de USD$469.769,78.
 il, se llevó
*Entre el 3 y 4 de abr a cabo la formulación participativa del Proyecto ACCD Fase II "Participación y articulación para una búsqueda reparadora y transformadora con enfoque diferencial étnico y territorial, en el marco del PRB Pacífico Nariñense", realizándose en la ciudad de Tumaco. Esta contó con la participación del Gobierno de Cataluña, ACCD, PNUD, y Organizaciones de la Sociedad Civil. Actualmente se encuentra desarrollando la ficha de proyecto.
 *El 22 de abril se invitó a la UBPD, por parte de la ACCD, a la conmemoración del día de Sant Jordi. En esta conmemoración, se invitó a los principales aliados y en dicho espacio fue posible conocer y fortalecer las relaciones entre los diferentes actores invitados de cara al futuro.
Durante el segundo bimestre del 2025, se gestionó la aprobación del siguiente documento de proyecto:
 *El 28 de abril se allegaron los Términos de Referencia, por parte de GIZ, con el fin de desarrollar una consultoría para la caracterización documental del Cementerio Central de Villavicencio. Este proyecto ya se encuentra con aprobación por parte del GITT Meta y el Equipo de Cooperación Internacional &amp; Alianzas Estratégicas. No obstante, se está a la espera de firma del contrato de consultoría, el cual se espera sea realizado en mayo.
 *Tal como se reportó en el apartado anterior, entre el 3 y 4 de abril, se llevó a cabo la formulación participativa del Proyecto ACCD Fase II "Participación y articulación para una búsqueda reparadora y transformadora con enfoque diferencial étnico y territorial, en el marco del PRB Pacífico Nariñense", realizándose en la ciudad de Tumaco. Esta contó con la participación del Gobierno de Cataluña, ACCD, PNUD, y Organizaciones de la Sociedad Civil. Actualmente se encuentra desarrollando la ficha de proyecto, para poseer su aprobación formal en los meses posteriores.
Durante los meses de marzo y abril se le realizó seguimiento a los siguientes proyectos:
 *Frente a los Proyectos AECID I y II “Formulación, actualización e implementación de Planes Regionales de Búsqueda [PRB] con enfoque territorial, diferencial y de género en Colombia para contribuir a la búsqueda, verdad y reparación, e intercambio de experiencias con entidades españolas especializadas en medicina legal y forense y reparación moral de las víctimas”, durante la vigencia del reporte se han realizado informes de seguimiento mensual. Asimismo, en abril de 2025 se remitió informe de reporte trimestral en relación con el periodo enero a marzo de 2025. 
 *Frente al Memorando de entendimiento celebrado entre HALO TRUST y la Unidad de Búsqueda de Personas Dadas por Desaparecidas en el contexto y en razón del conflicto armado, se han realizado dos informes de seguimiento en los meses de marzo y abril. 
 Para el primer mes, se realizó seguimiento a las áreas encargadas de los compromisos relacionados con: i) El desarrollo de una mesa técnica con los equipos de las dos entidades con el fin de terminar de definir aspectos técnicos y operativos para el intercambio de información; ii) la implementación de una capacitación a los equipos territoriales de HALO sobre los procedimientos que tiene la UBPD para el cumplimiento de su mandato; y, iii) El agendamiento de diferentes capacitaciones sobre Educación en el riesgo de Artefactos Explosivos para el equipo territorial y nacional de la Unidad.
 Por otro lado, en el segundo mes se presentaron los siguientes avances: frente a la capacitación en Educación en Riesgos de Minas, se estipuló que esta se desarrollará el Lunes 12 de mayo de 9:00 am a 12:00 del mediodía en instalaciones de la UBPD, Piso 28. Adicionalmente, frente a los espacios de Sensibilización y Pedagogía que brinda la UBPD frente a nuestro mandato a los equipos territoriales de The Halo, se acordó que teniendo en cuenta que algunas oficinas territoriales las conforma una persona, se programará una reunión virtual unificada con cobertura nacional para los tres equipos en terreno de The Halo.
 *Frente al Proyecto “Colombia: Documentación, verificación y entrega de información relevante para la búsqueda de Personas Dadas por Desaparecidas, aportada por quienes participaron directa o indirectamente en las hostilidades (AUC y otros actores)”, hasta el momento se ha realizado un comité de seguimiento, el 7 de abril de 2025 con asistencia del donante y socio implementador. 
 Asimismo, durante dicho mes de abril se allegó reporte de avances, indicando las visitas que realizaron a diferentes cárceles y los encuentros que sostuvieron con diferentes excombatientes para recolectar información de cara encontrar a PDD. 
 *Frente al Proyecto “Implementación de acciones integrales para el fortalecimiento del componente forense y la identificación de personas dadas por desaparecidas en la investigación humanitaria y extrajudicial (IHE) en el marco de la participación efectiva con enfoque diferencial”, se realizaron dos acciones de seguimiento durante el mes de abril.
 En la primera, se solicitó a las dependencias involucradas el diligenciamiento del plan de adquisiciones del proyecto para que puedan diligenciar según las contrataciones, compras, eventos, entre otros, que serán requeridos en el marco de este recurso. Con base en ello las dependencias remitieron la información. Y en la segunda, se llevó a cabo una reunión presencial con personal del PNUD, DTPCVED, Subdirección General, DTPRI y Subdirección de Análisis en la que se socializó a la UBPD los procedimientos administrativos que se deben seguir para las compras, adquisiciones, solicitudes de eventos y demás en el marco del proyecto MPTF.
 *Frente al Proyecto “Ampliación de la cobertura del Programa Red de Apoyo Operativo para la Búsqueda en articulación con la UBPD”, el 24 de abril se remitió a OIM la propuesta de términos de referencia, construidos en conjunto con la Dirección de Participación. Finalmente, el 28 de abril se sostuvo comité de seguimiento virtual con el donante y la Embajada de Suecia.
 *Frente al Proyecto “Fortalecimiento de las capacidades de la Unidad de Búsqueda de Personas Dadas por Desaparecidas para la explotación de información no estructurada y mejora de la calidad del dato que alimenta la investigación humanitaria y extrajudicial”, el 4 de marzo se programó comité de inicio y posteriormente se trabajó con la Subdirección de Gestión de Información los ajustes a la ficha solicitada por la OIM. Posteriormente, el 10 de marzo, se remitió a la OIM las especificaciones técnicas del servidor y GPU's, así como sugerencias de proveedores para el proceso.
 *Frente al Proyecto AEXCID II “Apoyo a la búsqueda de personas dadas por desaparecidas en el contexto y en razón del conflicto armado en Colombia en el marco de los Planes Regionales de Búsqueda del Centro y Oriente del Cauca y del Valle del Patía y Macizo Colombiano”, el 17 de marzo se revisó una versión final preliminar del informe con la Fundación Triángulo y el 26 de marzo fue enviada la versión final al cooperante. En colaboración con el otro integrante a cargo del seguimiento a este proyecto, se está trabajando en la construcción de nuevos instrumentos de programación y seguimiento a las actividades del proyecto para optimizar el proceso en el segundo año. 
 *Frente al Memorando de entendimiento celebrado etre la FAFG y la UBPD, el 21 de abril se recibió correo por parte de la FAFG precisando que era posible retomar actividades conjuntas con la UBPD. Esto debido a que, tras la suspensión de USAID por parte del Gobierno estadounidense, se afectó el trabajo que se venía desarrollando en el marco de este memorando.
 En tal sentido el 30 de abril se sostuvo reunión presencial con la FAFG en las oficinas de la UBPD, la Jefa de la Oficina Asesora de Planeación, El Director Técnico de Participación y el seleccionado como nuevo Director Técnico de Prospección, Recuperación e Identificación. 
 *Frente al Proyecto "Generar un intercambio activo y efectivo de expereriencias sobre el funcinamiento del proceso de búsqueda de personas dadas por desaparecidas en Colombia que permita al Gobierno de Guatemala, entre otros, incorporar aprendizajes y lecciones aprendidas en torno al desarrollo de un Plan Nacional de Búsqueda, la creación de un Resgistro Único de Personas desaparecidas, con el fin de contribuir a la búsqueda, localización, identificación y dignificación de las personas desaparecidas y la atención a las víctimas de violaciones a los derechos humanos Guatemala", en marzo no se pudo realizar ninguna acción de asistencia técnica debido a cambios en la dirección de la Comisión Presidencial de Guatemala. Posteriormente, en el mes de abril se informó a APC, quien hace seguimiento a la implementación de este proyecto, sobre las dificultades que se han presentado para la implementación del Plan de Trabajo acordado. Luego de diferentes gestiones con el Gobierno de Guatemala, se logra acordar y desarrollar una reunión el 28 de abril, con el fin que los equipos de los dos gobiernos se conocieran, realizar seguimiento al proyecto y revisar y ajustar el Plan de Trabajo.</t>
  </si>
  <si>
    <t xml:space="preserve">Durante el segundo bimestre de 2025, se alcanzó un avance del 17%, ligeramente por debajo del 20% programado, dentro del marco de los componentes "Mapear o identificar actores de cooperación internacional y posibles aliados estratégicos", "Desarrollar acciones de relacionamiento y contacto con actores objetivo", "Concretar las alianzas o proyectos de cooperación con los actores objetivo" y "Realizar seguimiento a la implementación de iniciativas o proyectos de cooperación". En este periodo se avanzó en la elaboración de la matriz de mapeo de fuentes previas y la selección de actores estratégicos según las necesidades definidas para 2025. Además, se gestionaron múltiples iniciativas y encuentros clave de cooperación internacional, como la reunión con la Unidad de Implementación del Acuerdo Final para explorar mecanismos de Obras por Impuestos, la visita del Gobierno de Irlanda, y la formulación participativa del Proyecto ACCD Fase II en Tumaco. También se presentaron dos propuestas de proyectos a APC-Colombia y se aprobó una consultoría con GIZ para la caracterización del Cementerio Central de Villavicencio. Asimismo, se realizó seguimiento detallado a diversos proyectos en curso con entidades como AECID, HALO Trust, PNUD, OIM, y se mantuvo comunicación con actores como FAFG y el Gobierno de Guatemala, pese a los desafíos en la implementación de algunos acuerdos. Se recomienda reforzar el seguimiento al cierre de compromisos pendientes, en especial aquellos que dependen de firmas de contratos o validaciones externas, y continuar fortaleciendo las capacidades de gestión de cooperación para asegurar un mayor cumplimiento de los porcentajes programados en los próximos bimestres.
</t>
  </si>
  <si>
    <t>L6-DPE-026 Iniciativas nuevas aprobadas</t>
  </si>
  <si>
    <t xml:space="preserve">Durante el mes de enero se aprobaron 3 fichas de proyecto:  
*El 6 de febrero se recibió correo de aprobación por parte de la OIM en relación con la ficha de proyecto "Ampliación de la cobertura del Programa Red de Apoyo Operativo para la Búsqueda en articulación con la UBPD", que será financiada con recursos de la Embajada de Suecia en Colombia. 
*El 6 de febrero se recibió correo de aprobación por parte de la OIM en relación con la ficha de proyecto "Fortalecimiento de las capacidades de la Unidad de Búsqueda de Personas Dadas por Desaparecidas para la explotación de información no estructurada y mejora de la calidad del dato que alimenta la investigación humanitaria y extrajudicial", que será financiada con recursos de la Embajada de Suecia en Colombia.
*El 17 de febrero, luego de diversas acciones de negociación, ajuste y sustanciación, fue aprobado en Comité Directivo del Fondo Multidonante de las Naciones Unidas para la Paz-MPTF el proyecto "Implementación de acciones integrales para el fortalecimiento del componente forense y la identificación de personas dadas por desaparecidas en la investigación humanitaria y extrajudicial (IHE) en el marco de la participación efectiva con enfoque diferencial".  
</t>
  </si>
  <si>
    <t xml:space="preserve">Durante el bimestre se establecen 3 nuevas subvenciones o iniciativas aprobadas de cooperación internacional y alianzas estratégicas.
A través de ellas, la UBPD logra un aporte superior a los 5.000 millones de pesos para impulsar acciones de búsqueda en varios frentes como:  
* Programa Red de Apoyo Operativo para la Búsqueda en diferentes zonas del país
*Adquisición de tecnología (1 servidor y 4 GPUs) para análisis de información estructurada y no estructurada para la búsqueda.  
*Ampliación de la cobertura del abordaje forense integral
*Reconocimiento de la labor de la mujer buscadora 
*Transversalización del enfoque de género
</t>
  </si>
  <si>
    <t xml:space="preserve">En el periodo reportado se avanzó hacia la preparación de la segunda fase del proyecto a financiar por la Agencia Catalana de Cooperación al Desarrollo (ACCD) en Tumaco. De igual forma, se presentaron dos proyectos de notas conceptuales en relación a los proyectos: "Ruta Buscadora: Fortalecimiento de la presencia institucional de la UBPD en territorio a través de una unidad móvil itinerante" y "Red de Apoyo Operativo para la Búsqueda. Nodo en el Exterior", los cuales fueron remitidos a la Agencia Presidencial de Cooperación Internacional de Colombia -APCColombia, en el marco del Sistema Nacional de Cooperación Internacional y la Mesa de Paz y, actualmente se está a la espera del resultado de dicho proceso. </t>
  </si>
  <si>
    <t>Aunque el avance reportado es del 0, durante este periodo se realizaron avances importantes en la preparación de la segunda fase del proyecto financiado por la Agencia Catalana de Cooperación al Desarrollo (ACCD) en Tumaco. Además, se presentaron dos notas conceptuales clave relacionadas con los proyectos "Ruta Buscadora: Fortalecimiento de la presencia institucional de la UBPD en territorio a través de una unidad móvil itinerante" y "Red de Apoyo Operativo para la Búsqueda. Nodo en el Exterior". Estas fueron remitidas a la Agencia Presidencial de Cooperación Internacional de Colombia (APC-Colombia), dentro del marco del Sistema Nacional de Cooperación Internacional y la Mesa de Paz. Actualmente, se espera el resultado del proceso de evaluación, el cual es fundamental para asegurar la obtención de recursos que permitan fortalecer la presencia territorial y la capacidad operativa de la UBPD. Se recomienda mantener un seguimiento constante a este proceso para garantizar su avance y eventual aprobación.</t>
  </si>
  <si>
    <t>Mapear o identificar actores de cooperación internacional y posibles aliados estratégicos</t>
  </si>
  <si>
    <t xml:space="preserve"> - Documento de estrategia que describa el enfoque para gestionar nuevas fuentes de cooperación y alianzas, orientado a la obtención de apoyo técnico y financiero.
 - Matriz de oferta de cooperación y alianzas </t>
  </si>
  <si>
    <t>Desarrollar acciones de relacionamiento y contacto con actores objetivo</t>
  </si>
  <si>
    <t xml:space="preserve"> - Correos electrónicos con propuestas o iniciativas de cooperación remitidas. 
- Documentos de notas conceptuales o proyectos remitidos como propuestas ante el donante.
- Agenda de eventos donde participa la UBPD con apoyo de donantes o aliados.</t>
  </si>
  <si>
    <t>L6-DPE-027 Alianzas formalizadas con el sector privado</t>
  </si>
  <si>
    <t>Durante el período de reporte se construyó la estrategia de trabajo con actores internacionales y sector privado</t>
  </si>
  <si>
    <t xml:space="preserve">Durante el bimestre no se avanzó en el indicador, debido a que se construyó la estrategia de trabajo con actores internacionales y sector privado </t>
  </si>
  <si>
    <t>Durante el período no se reportan alianzas concretadas con el sector privado. Durante el período no se reportan alianzas concretadas con el sector privado.</t>
  </si>
  <si>
    <t>Durante el periodo no se reportaron alianzas concretadas con el sector privado. Se recomienda intensificar las gestiones y acercamientos con actores clave para potenciar la cooperación y fortalecer las oportunidades de colaboración que contribuyan a los objetivos institucionales.</t>
  </si>
  <si>
    <t>Concretar las alianzas o proyectos de cooperación con los actores objetivo</t>
  </si>
  <si>
    <t xml:space="preserve"> - Notas conceptuales, 
- Fichas o documentos de proyecto aprobados o firmados (cuando aplique). 
- Correos de aprobación (cuando aplique)</t>
  </si>
  <si>
    <t>Realizar seguimiento a la implementación de iniciativas o proyectos de cooperación</t>
  </si>
  <si>
    <t xml:space="preserve"> - Memorias  o actas de reunión 
- Informes de seguimiento 
- Reportes financieros 
- Cuadro general de seguimiento de proyecto</t>
  </si>
  <si>
    <t>L6-DPE-028 Planes de mejoramiento formulados</t>
  </si>
  <si>
    <t>El "Plan de Seguimiento a la Implementación del MOP" se ha diseñado para mejorar los procesos de búsqueda y evaluar el cumplimiento de la operación en el nivel territorial en 2025, como parte del mejoramiento del Modelo de Operación por Procesos (MOP). Este plan incluye dos componentes principales: la socialización del seguimiento a la implementación del MOP y el seguimiento a la implementación del MOP, que se divide en tres fases: preparación del seguimiento, seguimiento en el nivel territorial y diseño de los planes de mejoramiento.
Se ha avanzado en la socialización del plan a través de la estrategia 'En Sintonía', en esta sesión abordó conceptos generales, la importancia del uso de información documentada y los repositorios oficiales para consulta, así como los conceptos básicos del seguimiento a la implementación, acciones correctivas y de mejora, las metodologías de análisis e identificación, y el cronograma de seguimiento del MOP. Para complementar esta socialización, se diseñó un folleto informativo y se desarrollaron tres ejercicios interactivos.   
En la planeación del seguimiento a la implementación del MOP en el nivel territorial, se ha desarrollado un procedimiento detallado (DPE-PR-016) que establece las condiciones y actividades a seguir, incluyendo formatos estandarizados para el Plan individual del seguimiento al MOP (DPE-FT-034) y el Reporte de seguimiento a la implementación (DPE-FT-035). Además, se llevaron a cabo mesas de trabajo con las Direcciones Técnicas Misionales para identificar aspectos críticos en las diferentes fases del proceso de búsqueda, la trazabilidad de los aspectos a evaluar, las variables a considerar y los documentos que soportan las acciones a evaluar.</t>
  </si>
  <si>
    <t>Para el seguimiento al Modelo de Operación por Procesos en el nivel territorial se diseñaron los siguientes instrumentos:
- Plan Individual para el seguimiento al Modelo de Operación por Procesos: Se elaboraron 8 planes individuales de seguimiento para los GIT Regional y 19 planes individuales para los Grupos Internos de trabajo Territorial (seguimientos virtuales y presenciales). Estos planes detallan el objetivo, alcance, fecha del seguimiento, criterios de evaluación e información documentada por proceso.
- Lista de Verificación: A partir de cada uno de los criterios de evaluación para el proceso de implementación de acciones humanitarias y extrajudiciales de búsqueda, se detallaron las preguntas, los aspectos a evaluar teniendo en cuenta la documentación vigente y los soportes.</t>
  </si>
  <si>
    <t>Aunque el avance reportado es 0%, se diseñaron 27 planes individuales y una lista de verificación para el seguimiento al Modelo de Operación por Procesos en territorio. Los planes de mejoramiento se definirán una vez se realicen los seguimientos y se generen los informes correspondientes. Se recomienda iniciar pronto estas actividades para avanzar en la implementación.</t>
  </si>
  <si>
    <t>Plan de seguimiento a la implementación del Modelo de Operación por Procesos - MOP misional en el nivel territorial, ejecutado</t>
  </si>
  <si>
    <t xml:space="preserve">Diseñar metodología de seguimiento a la implementación del MOP </t>
  </si>
  <si>
    <t>Plan detallado de seguimiento a la implementación del MOP
Evidencias socialización del plan de seguimiento a la implementación del MOP</t>
  </si>
  <si>
    <t xml:space="preserve">En el 2025, como parte del mejoramiento del Modelo de Operación por Procesos (MOP), se realizará un seguimiento a la implementación de los procedimientos misionales y documentos asociados en el nivel territorial. El objetivo es mejorar los procesos y evaluar el cumplimiento de la operación.
Para esto, se ha diseñado un Plan de Seguimiento a la implementación del MOP misional en el nivel territorial, con dos componentes principales:
1. Socialización y seguimiento a la implementación del MOP: Se informará sobre el seguimiento a la implementación del MOP.
2. Seguimiento a la implementación del MOP: Este componente se divide en tres fases relacionadas a continuación:
• Preparación del seguimiento a la implementación: Se definirán los criterios, herramientas y recursos necesarios para llevar a cabo el seguimiento de manera efectiva.
• Seguimiento a la implementación del MOP en el nivel territorial: Se ejecutarán las acciones de seguimiento en el nivel territorial, recopilando información y evaluando el cumplimiento de los procedimientos misionales.
• Diseño de los planes de mejoramiento: Con base en los resultados del seguimiento, se acompaña a las dependencias en la formulación de los planes de mejoramiento para abordar las áreas de oportunidad identificadas.
Como parte de la estrategia 'En Sintonía', se realizó la primera fase de socialización del Plan. El objetivo fue facilitar la transición hacia los seguimientos a la implementación de procedimientos y documentos asociados, preparar a los servidores(as) del nivel territorial y asegurar la comprensión del proceso.
En la sesión de socialización realizada el 28 de febrero de 2025, se abordaron conceptos generales del MOP, la importancia de la información documentada y los repositorios oficiales. También se presentaron los conceptos básicos del seguimiento, las acciones correctivas y de mejora, las metodologías de análisis y el cronograma de trabajo. Como parte de la preparación de este espacio se realizaron tres videos didácticos, ejercicios reforzadores a través de juegos con preguntas sobre los temas socializados y un brochure digital con información clave y resumida de los temas presentados.
Soportes: 
- Plan de seguimiento a la implementación del MOP misional en el nivel territorial:
https://docs.google.com/document/d/1DKcWeDmlqPfk0QiSJW9x5aGqY9hOlUzM/edit
- Video de socialización del MOP:
https://drive.google.com/drive/u/1/folders/1QH_HDumbODEDHR7zPFHjPiIibiZXkP63
- Video de seguimiento a la implementación del MOP:
https://drive.google.com/drive/u/1/folders/1oe8SXcWgq-p0ORPqToMcbyTtqaijOb_w
- Video cronograma de la socialización del MOP
https://drive.google.com/drive/u/1/folders/1ELvr2f9gY3L7DwxoTZmF15-R4fw40c22
- Ejercicios reforzadores:
https://drive.google.com/drive/u/1/folders/1CYfbKnBw5qW9-QPGotjVOW5duRuXp1vu
- Brochure del MOP:
https://drive.google.com/drive/u/1/folders/1YkpXzUfJ6jfzWG2JLYKTFPv13BgIQuR8
- Preguntas frecuentes:
https://drive.google.com/drive/u/1/folders/11Oy4Dsfz2ALMYrW7hWNG9Owi4RpTczNe
- Sesión de socialización En Sintonía:
https://drive.google.com/file/d/1pyku_XznBFwaQEC01IOo5Y43VT5v_bbL/view?usp=drive_link
Algunos soportes fueron ingresados en la carpeta dispuesta para este fin en el siguiente enlace:
https://drive.google.com/drive/u/0/folders/1y1asTTwHaP6rwo9vSpKyd2Kh9QuuJ_mA
</t>
  </si>
  <si>
    <t xml:space="preserve">Durante el bimestre se cumplió con lo establecido en el cronograma para el componente: “Socializar las acciones de seguimiento a la implementación del MOP”, el cual fue presentado el 28 de febrero. 
En la socialización se abordaron los conceptos fundamentales del MOP, el seguimiento a su implementación, y la importancia de la documentación oficial, utilizando una metodología dinámica que incluyó videos didácticos, ejercicios reforzadores y material digital complementario (brochure, preguntas frecuentes). Estas herramientas facilitaron la comprensión y el compromiso de los servidores y servidoras del nivel territorial con el proceso.
No se evidencian retrasos o dificultades durante el proceso.
</t>
  </si>
  <si>
    <t xml:space="preserve">En el 2025, como parte del mejoramiento del Modelo de Operación por Procesos (MOP), se realizará un seguimiento a la implementación de los procedimientos misionales y documentos asociados en el nivel territorial, con el fin de mejorar los procesos de búsqueda y evaluar el cumplimiento de la operación. Para llevar a cabo esta iniciativa, se ha diseñado el """"Plan de Seguimiento a la Implementación del MOP.
Este plan detalla las acciones a desarrollar a partir de dos componentes principales:
1.        Socialización del seguimiento a la implementación del MOP:
2.         Seguimiento a la implementación del MOP: Este comprende tres fases: 
•        Preparación del seguimiento a la implementación: Definición de criterios, herramientas y recursos necesarios para llevar a cabo el seguimiento de manera efectiva.
•        Seguimiento a la implementación del MOP en el nivel territorial: Ejecución de las acciones de seguimiento en el nivel territorial, recopilando información y evaluando el cumplimiento de los procedimientos misionales.
•        Diseño de los planes de mejoramiento: Elaboración de planes basados en los resultados del seguimiento para abordar áreas de oportunidad.
En la fase de preparación, se diseñó el procedimiento que establece las condiciones y actividades para el seguimiento del MOP DPE-PR-016. Este procedimiento incluye formatos estandarizados para el Plan individual del seguimiento al MOP. DPE-FT-034 y el Reporte de seguimiento a la implementación DPE-FT-035
Adicionalmente, se llevaron a cabo mesas de trabajo con las Direcciones Técnicas Misionales para identificar aspectos críticos en las diferentes fases del proceso de búsqueda, la trazabilidad de los aspectos a evaluar, las variables a considerar en cada tema y los documentos que soportan la trazabilidad de las acciones a evaluar.
Para el abordaje se diseñaron los siguientes instrumentos:
-        Plan Individual para el seguimiento al Modelo de Operación por Procesos: Se elaboraron 8 planes individuales de seguimiento para los GIT Regional y 19 planes individuales para los Grupos Internos de trabajo Territorial (seguimientos virtuales y presenciales). Estos planes detallan el objetivo, alcance, fecha del seguimiento, criterios de evaluación e información documentada por proceso.
-        Lista de Verificación: A partir de cada uno de los criterios de evaluación para el proceso de implementación de acciones humanitarias y extrajudiciales de búsqueda, se detallaron las preguntas, los aspectos a evaluar teniendo en cuenta la documentación vigente y los soportes.
Para iniciar la fase de seguimiento a la implementación del MOP en el nivel territorial programada para mayo, se remitieron los memorandos dirigidos a los coordinadores territoriales, con los aspectos y condiciones del seguimiento, adjuntando el plan individual correspondiente.
Soportes:
Carpeta de soportes: 
https://drive.google.com/drive/u/0/folders/1ygwKqgGd0qIvUxZvc8V5Y1I_27EhY--C
- Procedimiento de seguimiento al MOP, con los respectivos formatos
- Aspextos criticos a evaluar
- Matrices de los planes regionales 
- Lista de verificación
- Memorandos remitidos 
</t>
  </si>
  <si>
    <t>Durante el segundo bimestre de 2025 se alcanzó el 20% de avance programado, cumpliendo la meta establecida para el componente "Preparar la metodología de seguimiento a la implementación del MOP incluyendo la programación respectiva". Se avanzó en el diseño del Plan de Seguimiento a la Implementación del MOP, incluyendo el procedimiento DPE-PR-016, sus formatos asociados y herramientas como los planes individuales de seguimiento (8 para GIT Regional y 19 para grupos territoriales) y listas de verificación. También se realizaron mesas de trabajo con las Direcciones Técnicas Misionales y se remitieron los memorandos a los coordinadores territoriales, dejando lista la fase de seguimiento para mayo. Se recomienda garantizar la ejecución oportuna de esta fase y el uso efectivo de los instrumentos diseñados para asegurar resultados útiles en los planes de mejoramiento.</t>
  </si>
  <si>
    <t>Realizar seguimiento a la implementación del MOP en el nivel territorial</t>
  </si>
  <si>
    <t>Reporte de seguimiento a la implementación del MOP</t>
  </si>
  <si>
    <t>Formular los planes de mejoramiento pertinentes</t>
  </si>
  <si>
    <t>Matriz de acciones preventivas, correctivas y de mejora, con los hallazgos analizados y depurados por la OAP</t>
  </si>
  <si>
    <t>L6-DPE-029 No. de boletines publicados</t>
  </si>
  <si>
    <t>Durante el primer bimestre no se elaboraron boletines correspondientes a 2025.</t>
  </si>
  <si>
    <t>A la fecha no se han elaborado boletines correspondientes a 2025.</t>
  </si>
  <si>
    <t>Sistema Integral de Seguimiento y Monitoreo a la Planeación de la Búsqueda Humanitaria y Extrajudicial  implementado</t>
  </si>
  <si>
    <t>Consolidar el cierre al seguimiento realizado en la vigencia 2024 y realizar el alistamiento para el seguimiento a la planeación 2025</t>
  </si>
  <si>
    <t xml:space="preserve"> - Cierre de Plan de acción territorial - PAT 2024
- Construcción y remisión de herramienta de recolección de información de PAT y Plan operativo - PO de los GITT
- Matrices de consolidación de información. 
- 8 Boletines Estadísticos Regionales del cierre de gestión 2024.
- Tablero de control con información actualizada.</t>
  </si>
  <si>
    <t xml:space="preserve">Para cerrar el seguimiento de las actividades realizadas durante 2024, en el primer bimestre de 2025 se llevaron a cabo las siguientes acciones:
Dado que en la entidad existen varias fuentes de información: GITT, Áreas Misionales, SIM y matriz de datos, que dan cuenta de indicadores contenidos en los Planes de Acción Territorial - PAT y la Matriz de seguimiento y monitoreo - RepoIndicadores; para hacer cierre al seguimiento de los PAT, fue necesario consolidar y contrastar información remitida por las diversas fuentes de información, con el reporte hecho por GITT. De esta forma, se consolidó el avance remitido por los GITT, respecto de la implementación de los PAT durante el último trimestre del 2024. Dicho instrumento, es insumo clave para la planeación de 2025, dado que el avance consolidado de 2024 es línea base para establecer metas de 2025. 
Por otra parte, en relación con el cierre al seguimiento del PAI, se revisó información asignada al equipo de S&amp;M, reportada por responsables de actividades en el PAI del Nivel Central para el último semestre de 2024. 
Paralelamente a la actividad de cierre de 2024, se acompañó el proceso de construcción de PAT para la vigencia 2025. Desde la OAP se presentó a los Grupos Internos de Trabajo Territorial el instrumento Plan de Acción Territorial.  A partir de las reuniones sostenidas entre GITT y la OAP para dar lineamientos sobre el proceso de planeación, del acompañamiento permanente por parte de los enlaces asignado a cada GITT, de la remisión de instrumentos de recolección de información, y de la consolidación de información; los GITT propusieron los 25 PAT que serán objeto de seguimiento y monitoreo durante 2025. El equipo de S&amp;M creó un instrumento para la consolidación y presentación de la información recopilada.
Para implementar acciones de seguimiento y divulgación, oportunas y eficaces, es importante tener claridad sobre lo realizado durante 2024. Por eso, desde el Equipo de S&amp;M se ha construido una matriz que contiene información reportada por GITT, Áreas Misionales, SIM y “Matriz de cifras” ,  para comparar lo reportado, buscar tener claridad sobre las cifras oficiales y establecer acciones de mejora para abordar la dispersión de la información que afecta la producción y divulgación de la información en tiempo real. Para la cuarta semana de marzo se entregará un informe comparativo de las cifras existentes en la UBPD. Por ahora como insumo se presenta la matriz de cifras consolidadas: https://docs.google.com/spreadsheets/d/1ij3HmqBRoKUUHYp2y1y_8b2gssnICYol/edit?rtpof=true
Por otra parte, se ajustó la matriz RepoIndicadores para que los reportes hechos por GITT sean protegidos y la sistematización de la información recibida sea mucho más ágil. Esto facilitará el ejercicio de reporte que tienen a su cargo los GITT y agilizará el proceso de análisis y divulgación de la información. En el siguiente enlace reposan las 25 matrices ajustadas que deberán ser diligenciadas por los GITT durante cada trimestre. https://drive.google.com/drive/folders/1VS7IGnaOCdhMkhRJQOhTmXbHDIwbkvbD
</t>
  </si>
  <si>
    <t xml:space="preserve">Las acciones descritas dan cuenta de la implementación de las acciones planeadas para el primer bimestre. 
Se realizó el análisis de la información presentada por los GITT asociada con el cierre de vigencia 2024 para los 68 indicadores establecidos para el seguimiento a los PRB. Asimismo, se realizó el cruce de información con los datos disponibles en el SIM y otros datos de las áreas misionales. 
Asimismo, se diseñó el instrumento para los PAT 2025 y se presentó a los GITT para su gestión, a partir de lo cual cada GITT elaboró y remitió su PAT.
Se hace referencia a los entregables programados para el periodo y se adjuntan como parte del seguimiento. 
</t>
  </si>
  <si>
    <t>L6-DPE-030 Instrumento de seguimiento a indicadores de gestión publicado</t>
  </si>
  <si>
    <t>Durante el primer bimestre no se avanzó en el diseño del instrumento de seguimiento a indicadores de gestión.</t>
  </si>
  <si>
    <t>A la fecha no se cuenta con avances en el diseño del instrumento.</t>
  </si>
  <si>
    <t>Apoyar la construcción de planes de acción territoriales y el seguimiento respectivo a la planeación para la búsqueda humanitaria y extrajudicial</t>
  </si>
  <si>
    <t>- PAT 2025
- Herramienta actualizada de recolección de información de PAT y PO de los GITT.
- Instrumento de seguimiento a Plan Nacional de Búsqueda
- Instrumento de seguimiento a indicadores Comité Directivo
- Matrices de consolidación de información. 
- Tablero de control con información actualizada.</t>
  </si>
  <si>
    <t>Realizar seguimiento y divulgación de resultados sobre el estado de las metas establecidas en la planeación para la búsqueda humanitaria y extrajudicial</t>
  </si>
  <si>
    <t>- Herramienta de recolección de información de PAT y PO de los GITT.
- Instrumento de seguimiento a Plan Nacional de Búsqueda implementado
- Instrumento de seguimiento a indicadores Comité Directivo implementado
- Matrices de consolidación de información implementado
- Tablero de control con información actualizada.
- Boletines Estadísticos Regionales. Avance 2025
- Boletines cualitativos sobre el avance de la implementación de PRB</t>
  </si>
  <si>
    <t xml:space="preserve">Nota: Esta versión 2 presenta ajustes en la estructuración del Plan de Acción 2025 así:
- Se ajustan los campos del Plan de Acción, incorporando Indicadores de Resultado con sus respectivas metas 2025.
- Se actualizan las Respuestas a Solicitudes de personas que buscan -PQB y organizaciones, colectivos, movimientos y plataformas -OCMP, tomando como base las respuestas identificadas en el ejercicio de planeación estratégica llevado a cabo desde 2023, unificándolas en 4.
- Se elimina el campo de Áreas asociadas.
- Se elimina el campo de Meta del producto.
- Se incorpora el campo de Entregable por actividad.
- Se ajustan los Resultados 2025.
- Se unifican los productos 2. Plan de fortalecimiento de la calidad de la información de la UBPD, implementado y 3. Plan de diseño e implementación de modelos, algoritmos y visualizaciones generado, en un nuevo producto denominado 2. Estrategia de fortalecimiento para la optimización de procesos de explotación de datos y calidad de la información Fase II. 
- Se elimina el producto 5. Metodología para la búsqueda de personas dadas por desaparecidas en riberas, aplicada, debido a que esta gestión espera ser desarrollada con el apoyo del MPTF.
- Se elimina el producto 9. Plan institucional de capacitaciones - PIC implementado,  el producto 19. Sistema Integral de Bienestar y Cuidado diseñado e implementado, el producto 22. Modelo Integral de gestión y atención administrativa implementado, y el producto 23. Modelo Integral de control financiero y almacén implementado, porque corresponden a gestiones que hacen parte del normal funcionamiento de la entidad.
- Se incorpora un nuevo producto 4. Plan estratégico de actualización del SIM 2.0 Fase I y un nuevo producto 19. Central de costos Fase II, por tratarse de temas claves que deben ser desarrollados en la vigencia.
- Se unifica el producto 13. Estrategia de comunicación masiva e institucional con enfoque diferencial y territorial implementada y 15. Estrategia de pegadogía sociocultural y sensibilización implementada, en un nuevo producto denominado 11.Estrategia de comunicación masiva e institucional y pedagogía con gestión sociocultural para la búsqueda diseñada e implementada.
- Se incorpora el nuevo producto 16. Plan de fortalecimiento de la gestión del riesgo público definido e implementado
- Se asigna a la Subdirección de Gestión Humana la responsabilidad del producto Plan de Implementación de la Política Interna de Género ejecutado.
- Se unifica el producto 25. Plan de gestión de cooperación técnica y financiera con actores de comunidad internacional implementado y 28. Plan de consecución de recursos materiales y financieros del sector privado implementado, en el nuevo producto 22. Plan de gestión de cooperación técnica y financiera con actores de comunidad internacional y sector privado implementado
En general, con el ajuste de los productos inicialmente establecidos y la incorporación de nuevos productos, el Plan de Acción 2025 pasa de tener 29 productos a 24. </t>
  </si>
  <si>
    <t>Área asociada</t>
  </si>
  <si>
    <t>R6.3 La UBPD  cuenta con una infraestructura tecnológica robusta, segura, basada en gestión del riesgo, sostenible y capaz de soportar eficientemente todas las operaciones de la UBPD.</t>
  </si>
  <si>
    <t>Marco estrategico de Tecnologías. Comunicaciones y Seguridd de la Información Implementado</t>
  </si>
  <si>
    <t>Politica de Gobierno Digital</t>
  </si>
  <si>
    <t>% de uso de la infraestructura tecnológica</t>
  </si>
  <si>
    <t>Identificar necesidades de uso y apropiación de tecnologías</t>
  </si>
  <si>
    <t>Diseñar e implementar el Plan de Contigencia de los Centros de Computo para la vigencia 2025</t>
  </si>
  <si>
    <t>Plan diseñadp</t>
  </si>
  <si>
    <t>Acciones de promoción de uso y apropiación de TIC</t>
  </si>
  <si>
    <t>Proveer la infraestructura tecnologica para soportar los proyectos de gestión de información y calidad del dato misional</t>
  </si>
  <si>
    <t>Informe de necesidades de infraestructura tecnologica</t>
  </si>
  <si>
    <t>Sumnistrar la infraestructura de interoperabilidad de la UBPD con las entidades</t>
  </si>
  <si>
    <t>Actualizar la Politica y el Manual de Seguridad de la Información</t>
  </si>
  <si>
    <t>Politica y Manual</t>
  </si>
  <si>
    <t>Identificar y actualizar de Riesgos de Seguridad y Privacidad de la Información</t>
  </si>
  <si>
    <t>Matriz actualziada de Riesgos SI</t>
  </si>
  <si>
    <t>Matriz de Monitoreo de Riesgos</t>
  </si>
  <si>
    <t>Línea</t>
  </si>
  <si>
    <t>Resultado estratégico</t>
  </si>
  <si>
    <t>Resultado 2025</t>
  </si>
  <si>
    <t>Respuestas</t>
  </si>
  <si>
    <t xml:space="preserve">Productos </t>
  </si>
  <si>
    <t>Dependencia</t>
  </si>
  <si>
    <t>Unidad de medida</t>
  </si>
  <si>
    <t>Periodicidad</t>
  </si>
  <si>
    <t>Seleccione</t>
  </si>
  <si>
    <t>L1P1.Plan de acompañamiento territorial para la implementación de los lineamientos metodológicos para la investigación humanitaria diseñado e implementado</t>
  </si>
  <si>
    <t>Dirección General</t>
  </si>
  <si>
    <t>Número</t>
  </si>
  <si>
    <t>Mensual</t>
  </si>
  <si>
    <t>Las personas, familias  y organizaciones buscadoras participan y toman decisiones respecto al proceso de búsqueda y mejoran la exigibilidad de su derecho de acceso a la información</t>
  </si>
  <si>
    <t>L1P2.Plan de fortalecimiento de la calidad del componente forense en la IHE y las acciones de prospección y recuperación en terreno (Dirigido a los GITT)</t>
  </si>
  <si>
    <t>Porcentaje</t>
  </si>
  <si>
    <t>Bimestral</t>
  </si>
  <si>
    <t xml:space="preserve">L1P3. Seguimiento a los Planes de intervención de sitios de interés forense priorizados por los GITT </t>
  </si>
  <si>
    <t>Relación</t>
  </si>
  <si>
    <t>Bimensual</t>
  </si>
  <si>
    <t>Se reconoce el rol de la mujer buscadora</t>
  </si>
  <si>
    <t>L1P4.Estrategia para la optimización de los procesos de identificación de personas dadas por desaparecidas (impulso)</t>
  </si>
  <si>
    <t>Horas</t>
  </si>
  <si>
    <t>Trimestral</t>
  </si>
  <si>
    <t>L1P5. Plan de fortalecimiento de la calidad de los Instrumentos para la generación de la información de la UBPD (RNFCIS, registro de aportantes, registro de desaparecidos, Universo y Archivo de DD HH) diseñado e implementado</t>
  </si>
  <si>
    <t>Monto ($)</t>
  </si>
  <si>
    <t>Semestral</t>
  </si>
  <si>
    <t>L1P6. Proyecto para la incorporación de tecnologías de analítica avanzada e Inteligencia artificial para la explotación de los datos no estructurados, estructurados y semiestructurados diseñado e implementado</t>
  </si>
  <si>
    <t>Otra</t>
  </si>
  <si>
    <t>Anual</t>
  </si>
  <si>
    <t>R3.4 La articulación territorio - nación en el marco del Sistema Nacional de Búsqueda se ha fortalecido</t>
  </si>
  <si>
    <t>L1P7. Plan de fortalecimiento a la Ruta de aportantes implementado</t>
  </si>
  <si>
    <t>OAJ - Oficina Asesora Jurídica</t>
  </si>
  <si>
    <t>R3.5 El país cuenta con un adecuado diseño institucional, normativo y jurisprudencial   que permite  optimizar los procesos y reducir los tiempos de búsqueda.</t>
  </si>
  <si>
    <t xml:space="preserve">L1P8. Estrategia para la atención de requerimientos, órdenes y sentencias de organismos internacionales implementada </t>
  </si>
  <si>
    <t>R3.6 Aumento de las Respuestas oportunas e integrales a las víctimas, personas y mujeres buscadoras, en materia de atención, prevención y no repetición, búsqueda e identificación de las personas dadas por desaparecidas, incluyendo las víctimas de desaparición forzada.</t>
  </si>
  <si>
    <t>L1P9. Estrategia para la articulación interterritorial (GITT) de búsqueda humanitaria y extrajudicial diseñada e implementada</t>
  </si>
  <si>
    <t>SAF - Subdirección Administrativa y Financiera</t>
  </si>
  <si>
    <t>L1P10. Proyectos especiales de investigación formulados e implementados</t>
  </si>
  <si>
    <t>L2P1. Modelo de gestión del conocimiento y preservación de la Memoria implementado</t>
  </si>
  <si>
    <t>DTIPL - Dirección Técnica de Información, Planeación y Localización para la Búsqueda</t>
  </si>
  <si>
    <t>L2P2. Plan institucional de capacitaciones PIC implementado</t>
  </si>
  <si>
    <t>L3P1. Plan de relacionamiento, articulación e incidencia Nacional  y Territorial  para la Búsqueda formulado e implementado (Incluye componente nacional (público y privado) y de cooperación internacional)</t>
  </si>
  <si>
    <r>
      <rPr>
        <i/>
        <sz val="10"/>
        <color theme="1"/>
        <rFont val="Arial Narrow"/>
      </rPr>
      <t>R6.2 Mejora de los perfiles integrales de los servidores y servidoras de la UBPD para hacer la búsqueda más eficiente y centrada en los principios humanitarios.</t>
    </r>
  </si>
  <si>
    <t>L3P2. Estrategia de acceso a territorios complejos para la implementación de acciones de búsqueda ejecutada</t>
  </si>
  <si>
    <t xml:space="preserve">L3P3. Estrategia para el impulso a la implementación del SNB y la Política pública integral de atención, prevención, búsqueda e identificación de las PDD </t>
  </si>
  <si>
    <t>DTPCVED - Dirección Técnica de Participación, Contacto con las Víctimas y enfoques diferenciales</t>
  </si>
  <si>
    <t>L4P1. Estrategia pedagogía y comunicación con enfoque diferencial y territorial diseñada e implementada</t>
  </si>
  <si>
    <t>Coordinadores (as) Regionales</t>
  </si>
  <si>
    <t>R6.5 La gestión ante la cooperación internacional y el sector privado fortalece la capacidad financiera y  técnica de la UBPD, complementaria para el desarrollo de las acciones de búsqueda humanitaria y extrajudicial</t>
  </si>
  <si>
    <t>L4P2. Plan de fortalecimiento de comunicación interna</t>
  </si>
  <si>
    <t>Coordinadores (as) Territoriales</t>
  </si>
  <si>
    <t>L4P3. Estrategia de gestión sociocultural y de pedagogía con actividades de sensibilización para el  reconocimiento social de la importancia de la búsqueda y el posicionamiento de la UBPD diseñado e implementado</t>
  </si>
  <si>
    <t>L5P1.Estrategia contacto permanente con familias, personas, organizaciones, colectivos, movimientos y plataformas que buscan establecida</t>
  </si>
  <si>
    <t>Equipo Asesor - Trabajo con aportantes</t>
  </si>
  <si>
    <t>L5P2. Ruta Integral de participación y transversalización de los enfoques diferenciales establecida y en funcionamiento</t>
  </si>
  <si>
    <t>Equipo Asesor - Prospección, Recuperación, Identificación</t>
  </si>
  <si>
    <t>L5.P3 Programa Red de Apoyo Operativo a la Búsqueda con personas buscadoras y las organizaciones que aportan a la búsqueda</t>
  </si>
  <si>
    <t>Equipo Asesor - Enfoques Diferenciales, de género y étnico</t>
  </si>
  <si>
    <t>L6P1. Sistema Integral de Bienestar y Cuidado para el trabajo humanitario y extrajudicial de búsqueda diseñado e implementado</t>
  </si>
  <si>
    <t>Equipo Asesor - Relacionamiento Consejo Asesor y Temas Especiales</t>
  </si>
  <si>
    <t>L6P2. Modelo de Enlaces Administrativos en operación</t>
  </si>
  <si>
    <t>Equipo Asesor - Otros</t>
  </si>
  <si>
    <t>L6P3. Modelo funcional de la UBPD actualizado</t>
  </si>
  <si>
    <t>GIT Gestión Financiera y Contable</t>
  </si>
  <si>
    <t>L6P4. Marco estratégico de tecnologías, comunicaciones y seguridad de la información implementado</t>
  </si>
  <si>
    <t>L6P5. Plan de ampliación y mantenimiento de infraestructura física territorial definido e implementado</t>
  </si>
  <si>
    <t>L6P6. Plan Anual de auditorías y seguimientos - PAAS, elaborado y ejecutado</t>
  </si>
  <si>
    <t>L6P7.Plan de consecución de fondos y recursos de cooperación internacional y de sector privado (Fundraising) formulado e implementado</t>
  </si>
  <si>
    <t>L6P8. Sistema Integral de Seguimiento y Monitoreo a la Planeación de la Búsqueda Humanitaria y Extrajudicial  (PNB, PRB, PAT (Planes de acción territoriales) en funcionamiento</t>
  </si>
  <si>
    <t>L6P9. Índice de capacidad de ejecución presupuestal diseñado e implementado</t>
  </si>
  <si>
    <t>L6P10. Plan de apropiación y seguimiento al Modelo de Operación por Procesos</t>
  </si>
  <si>
    <t>L6P11. Modelo de contratación dinamizado para la acción humanitaria de búsqueda</t>
  </si>
  <si>
    <t>No aplica</t>
  </si>
  <si>
    <t>Se ha avanzado en aspectos importantes como la estructuración de programas, la conformación de semilleros y la consolidación de los Espacios de Conocimiento, el cumplimiento actual acumulado del 47% frente al 55% esperado indica que el ritmo de ejecución debe acelerarse para alcanzar los objetivos del 2025. Se recomienda priorizar la resolución de los obstáculos administrativos y de coordinación entre las diferentes áreas, lo cual es fundamental para la consolidación y puesta en marcha de los programas académicos y proyectos de investigación. Además, es necesario fortalecer la articulación interna y externa para maximizar la difusión y apropiación del conocimiento, asegurando que las iniciativas como la revista, los espacios de formación y los procesos de investigación contribuyan efectivamente al mandato de la UBPD. Así se garantizará que el conocimiento generado no solo se registre, sino que también impacte en la mejora continua de las labores institucionales y en el fortalecimiento del legado científico y humanitario.</t>
  </si>
  <si>
    <t xml:space="preserve">1. Diseñar e implementar fase 1 ambiente de aprendizaje (Universidad de la Búsqueda): Se han venido solventando los requerimientos y mejoras requeridos por Secretaría General y OTIC para la consolidación de la ficha de cotización de bienes y servicios.
2. Diseñar e implementar programa Centro de Pensamiento: Se presentó la versión más reciente del documento de Centro de Pensamiento
En el mes de abril llegaron cuatro pasantes a la OGC para el apoyo al Centro de Pensamiento y a su semillero de investigación. En tal medida se elaboraron los planes de trabajo de los estudiantes, que tendrán a cargo impulsar las estrategias de revista Fractales e investigaciones del semillero. 
Durante el bimestre se adelantaron los proyectos de investigación de las mesas tripartitas CICR-Reencuentros-UBPD en Lejanías, Meta y el de la investigación comparada sobre la búsqueda de personas en el mundo frente a las estrategias usadas por la UBPD. En la reunión del comité académico del 29 de abril se designó a la jefa de la Oficina Asesora de Comunicaciones y Pedagogía, y a la jefa de la Oficina Asesora de Planeación como delegadas para el Comité editorial de la Revista Fractales. 
- Se realizó la convocatoria interna de la UBPD de la revista Fractales.
3. Diseñar e implementar el programa de espacios de conocimiento: En el marco de la estrategia de espacios de conocimiento, durante abril y mayo se llevaron a cabo los siguientes eventos: 
1. Puntos de conexión y articulación con la JEP: Se llevó a cabo virtualmente el 21 de abril y fue liderado por la asesora de dirección, Karina Ríos Cano. Se abordaron los siguientes temas: carácter integral del Sistema Integral de Paz, breve introducción a la estructura y el funcionamiento de la JEP y procesos de articulación entre la UBPD y  la JEP. 
2. UBPD en diálogo con la JEP: Se llevó a cabo en modalidad mixta el 22 de abril, con el objetivo de tener un espacio de interacción entre el magistrado de la sección de Ausencia de Reconocimiento de la JEP, Raúl Sánchez, y el equipo de la UBPD para abarcar preguntas de los equipos territoriales respecto de los procesos de articulación con la JEP.
3. Espacio de conocimiento en la JEP con el equipo de monitoreo integral: Se llevó a cabo presencialmente en las instalaciones de la Jurisdicción Especial para la Paz el 29 de abril de 2025 con el equipo de monitoreo integral de los Trabajos, Obras y Actividades con contenido Restaurador (TOARS) para exponer los temas básicos del funcionamiento de la UBPD y de los procesos de búsqueda, particularmente lo relacionado con búsqueda humanitaria y extrajudicial y las intervenciones forenses. 
</t>
  </si>
  <si>
    <t>Durante el periodo de referencia se realizaron las siguientes actividades:
1. Macroactividad: Caracterización del funcionamiento actual del sistema
i) Se recibe de la OTIC informe de entrega de la documentación soporte del SIM. A la fecha de cierre del periodo del reporte, se habían revisado aprox. el 30% de los links identificados en el documento acta de la reunión del 11 de abril de 2025, de éstos:  227 links (acceso al menos a un archivo), identificando dificultades de accesa a la información, 27 links no pudieron ser verificados y a 202 links se tuvo acceso:La Información a la que se tuvo accesom: a.). Al menos  el 70% aprox. están en formato videos. o no corresponde a lo solicitado o no es posible identicar la versión final de la información adjuntada.
ii) Se realizó al análisis comparativo entre la ruta de búsqueda, los procedimientos del MOP y los ejes transversales y funcionales del SIM BUSQUEMOS
II) Se inició la elaboración de la Matriz de Arqueología Documental de la información existente en torno al SIM BUSQUEMOS.
IV) Se inició el proceso de análisis de rendimiento y capacidad operativa del SIM, identificando durante el periodo de referencia del informe: i) Evento de falla en compilar el FRONT y ii) evento de demora en cargue de la información en el FRONT.
2. Frente a la Macroactividad: Identificación de funcionalidades del SIM, se han desarrollado las siguientes acciones
i) Se realizaron dos reuniones con el equipo de la Oficina de Planeación, para socializar los avances en el análisis comparativo entre ejes funcioanles y transversales del SIM y MOP
ii) Se realizaron dos reuniones con el equipo de la DTIPRI para identificar los requerimientos funcionales que necesitan en la generacion de información que soporte las acciones de identificación de cadáveres, prospeccion y reportes de acciones desarrolladas.</t>
  </si>
  <si>
    <t>L1-IAHE-005 Ampliación de fuentes del Universo de PDD: En marzo se construyó la base de datos del macro caso 07, relacionada con el reclutamiento de niños, niñas y adolescentes que fueron reportados como desapariciones forzadas, y por tanto deben ser parte del universo de personas dadas por desaparecidas. En abril, se construyó y validó una nueva versión de la fuente de RNEC, lo que permite realizar una identificación completa de cerca de 75,000 PDD, superando el 50% de las PDD identificadas. Esto facilita la identificación del tipo de documento, la fecha de nacimiento y la correspondencia completa del nombre. Es un logro significativo consolidar mas de 75000 PDD en una base de datos para la construcción del universo.</t>
  </si>
  <si>
    <t>L1-IAHE-006 Mejora información de caracterización de PDD en el Universo: Durante este periodo, se realizó una ardua tarea enfocada en la identificación plena de los nombres y documentos de identidad de las personas que forman parte del universo. Para ello, se tomaron los registros que contienen la mayor cantidad de información de identificación, como el nombre completo, la fecha de nacimiento y el documento. Se solicitó a la Registraduría que validara y retroalimentara los datos, corregir cualquier posible inconsistencia en las fuentes de información. Con esta actualización, logramos validar aproximadamente, en marzo 2203 y en abril 9000 personas dadas por desaparecidas, pasando de tener alrededor de 65,000 personas validadas a unas 74,000 personas validadas
El principal logro obtenido fue el aumento en la validación de la información de identificación de las personas dadas por desaparecidas. Sin embargo, este avance también conlleva dificultades, como la relación del tipo de documento, ya que se ha identificado que un mismo número de documento puede estar asociado a dos tipos diferentes de documento, lo que podría indicar que se trata de dos personas distintas. Esta dificultad exige precaución al momento de validar la información.</t>
  </si>
  <si>
    <t>El reporte indica que, durante abril, no se registraron nuevos ingresos de solicitudes de búsqueda debido al enfoque del equipo en la limpieza y estructuración de la base de datos ya existente. Si bien esto no representa un avance cuantitativo en el indicador, sí permite interpretar que se están ejecutando acciones preparatorias necesarias para garantizar la calidad y consistencia de los datos que alimentan el universo.
En términos del resultado estratégico R1, este tipo de actividades operativas, aunque no incrementan directamente el número de registros, sí tienen un efecto positivo en la capacidad institucional para gestionar información robusta y confiable, lo que es fundamental para sustentar procesos participativos y metodologías aplicadas de búsqueda. Su contribución al producto estratégico se ubica en la línea de depuración y fortalecimiento de la base de datos, acción indispensable para garantizar la calidad de la información que será explotada posteriormente. A su vez, se mantiene la coherencia con la Línea Estratégica No. 1 al proteger los estándares de integridad de los insumos que alimentan los procesos de investigación.
Se recomienda que, en futuras entregas, cuando no se registren avances cuantificables, el reporte cualitativo detalle con mayor claridad las tareas técnicas desarrolladas, su propósito, y su proyección en el tiempo. Incluir una estimación de cuándo podrían reanudarse los ingresos de nuevas solicitudes o una descripción de los beneficios esperados tras la estructuración puede fortalecer la comprensión del impacto del trabajo realizado. Asimismo, explicitar cómo estas tareas preparatorias están alineadas con las metas del indicador ayudaría a mantener la trazabilidad estratégica del proceso.</t>
  </si>
  <si>
    <t>Con corte al 17 de marzo de 2025 se encuentran publicados en la estrategia 39 casos (ver soporte). Al respecto, en lo que va corrido del 2025 se han encontrado familiares o allegados de 10 cuerpos. Al respecto, es importante considerar que los 39 casos en mención se traen de linea base de los publicados en 2024 y sin contacto con familiares al 31 de diciembre 2024 (31 casos) mas los (8 casos) publicados en 2025 hasta la fecha de corte.
Durante la vigencia 2025 con corte al 17 de marzo de 2025 se han realizado 4 entregas dignas a partir de la estrategia de Busqueda Inversa.
MAURICIO NEIVA DÍAZ
RUBEN DARIO LOPEZ VALENCIA
YEISON MOSQUERA LEUDO
LUIS URIEL CACIANO MURILLO
Estas entregas representan un resultado importante para la misión de la UBPD. Así mismo, estas acciones han permitido aliviar el sufrimiento de las familias.
Frente a las dificultades presentadas, a continuación, se relacionan variadas situaciones por las cuales no se llevan a cabo las entregas dignas de algunos casos: 
1. Dificultad en conseguir documentos que relacionan y permitan verificar el parentesco de los familiares
2. Acceso a lugares cuando el cuerpo se encuentra en tierra
3. Problemas de seguridad en el territorio donde se encuentran las familias
4. Dificultad en la verificación de correspondencia post mortem por estructuras óseas deterioradas
5. Desistimiento y miedo por parte de los familiares
6. Proceso de limpieza de cuerpos cuando se encuentran adipociras
7. Entrega de bóvedas tardía por parte de las alcaldías municipales
Todas estas situaciones han derivado nuevos planes de trabajo y acciones que permitan mejorar la estrategia. Así por ejemplo, ya se ajustó el procedimiento de acceso a lugares para Busqueda Inversa, entre otros ajustes que se han ido materializando durante el 2025.</t>
  </si>
  <si>
    <t>L1-IAHE-001: En La revisión de la calidad llevada a cabo sobre el último reporte de inconsistencias generado con corte a 30 de abril, se identificó la corrección de 32 registros de sitios de disposición de cuerpos que relacionaban inconsistencias como: el tipo de sitio asociado a las áreas de primer nivel (cementerios, campo abierto, cuerpos de agua, reservas, entre otras), ubicación del sitio y su asociación con áreas de primer nivel como cementerios y campo abierto. Los sitios asociados a cementerios y cuerpos de agua tuvieron un mayor reporte de inconsistencias en cuanto a la consistencia lógica asociada entre estas áreas y al tipo de sitio.
En cuanto al elemento de exactitud posicional (ubicación del sitio en el espacio geográfico), se verificaron sitios asociados a cementerios que estaban por fuera del polígono de éste. Por otro lado, se identificaron durante la corrección que algunos sitios reportados con hallazgos en su calidad, corresponden con sitios de desaparición, por lo tanto, se procederá a su inactivación en el RNFCIS.
Esta corrección se llevó a cabo directamente en BUSQUEMOS en el módulo del RNFCIS, desde donde se espera que en la medida que se realicen los ajustes de las inconsistencias identificadas, pueda mejorar la calidad de la información para su aplicación y uso en el análisis espacial avanzado para identificar nuevas áreas de interés para la búsqueda.
Se han realizado la depuración de algunos registros de sitios lo cual permite ir mejorando la calidad del RNFCIS. 
Una de las dificultades presentadas en el ajuste y corrección de inconsistencias tiene que ver con la georeferenciación, ya que BUSQUEMOS no permitió realizar tal ajuste, por lo que es necesario realizar el reporte para que se revise esto en el sistema.</t>
  </si>
  <si>
    <t>L1-IAHE-002: Durante el mes de marzo se desarrolló e implementó el algoritmo de clasificación Gaussian Naive Bayes, para lo cual se realizaron diferentes pruebas de clasificación de cobertura basado en las muestras de entrenamiento con las cuales se realiza una clasificacion supervisada sobre valores de pixeles que representan las diferentes coberturas de interés para el análisis, que en este caso son usadas como apoyo al desarrollo de la metodología de búsqueda en riberas. 
Con corte a marzo se cuenta con tres algoritmos de clasificación como son:  Árboles Extremos (Extrem-Tree), clasificación árboles de decisión (Decision Tree) y el mencionado. 
Es de tener en cuenta que el año 2024, se habían implementado otros algoritmos como el de árboles aleatorios (RF), indice de vegetación (NDVI), Indice de agua (NDWI), Perceptrón Multicapa (MLP), Potenciación Gradiente (GB). Por otro lado, la implementación de estos algoritmos arroja como resultado las matrices de confusión que muestra los valores obtenidos del procesamiento para cada una de las clasificaciones, y cuáles de éstas se aproxima a los valores más confiables. El indice Kappa arrojado de este análisis indica si el algortimo es lo suficientemente confiable para la clasificación necesaria. Este proceso se implementa para todos los algoritmos.
En abril se dio continuidad a la implementación de los algoritmos de clasificación, que consisten en identificar la cobertura de la tierra sobre imágenes de satélite, incorporando muestras de entrenamiento para cada clase de cobertura tomadas directamente de la imagen, las cuales son integradas en un algoritmo que incorpora un método matemático para determinar el grado de precisión en la respuesta espectral de cada pixel de la imagen con respecto a la muestra tomada. En este sentido se tienen implementados en el cubo de datos de sensores remotos los nuevos algoritmos de Gaussian Naive Bayes al cual se realizó un ajuste, Quadratic Discriminant Analysis y el Gaussian Process. 
Estos métodos automatizados de clasificación permiten la identificación de coberturas de la tierra, y verificar los cambios a través de los diferentes periodos de tiempo analizado en los que se definieron los ciclos del conflicto, e integrarlos en el análisis del contexto geográfico.
Se cuenta actualmente con estas herramientas de analítica para la clasificación de cobertura, lo que facilita el proceso de procesamiento de imágenes de satélite para este propósito.
Durante este periodo el nivel de implementación de estos tres últimos algoritmos fue bajo, por lo que aún no se tienen resultado finales sobre su implementación.</t>
  </si>
  <si>
    <t>L1-IAHE-003: En marzo se ejecutaron dos (2) planes de remediación, estos planes corresponden a dos planes de remediación del caso a caso, el primero mejora la información de ingreso, se logró incluir la información de OCMP para 44 Personas Dadas por Desaparecidas, información que no pudo ser corregida de manera masiva, con este plan se recuperó las relaciones de Personas Dadas por Desaparecidas con las OCMP que han enviado una solicitud de búsqueda a la UBPD.
El segundo plan de remediación efectivamente ejecutado, se trata de la recuperación a su estado original de 15 Personas Dadas por Desaparecidas que debido a una ejecuón de una ETL que carga los datos de la app móvil a BUSQUEMOS, administrado por OTIC, modificó los datos de identificación de estos registros, por lo que se acudió a un backup previo al evento y desde este se logró recuperar la información y fueron remediados desde BUSQUEMOS.
Un tercer plan de remediación es el de deduplicación de PDD que pasó a mesa de gobierno, a pesar que el procedimiento y los resultados del mismo no fueron objetados por ninguna persona asistente a la mesa de gobierno, no se aprobó su ejecución en producción debido a la falta de despliegue de desarrollos del SIM en producción, este quedará entonces a la espera que esto ocurra para poder implementar este procedimiento en bases de datos productivas.
En abril, no se culminaron tareas sobre el presente indicador, si bien se avanzó en la definición del procedimiento de deduplicación de Personas Buscadoras, el enfoque durante el presente periodo fue el de poner en marcha el curso de la calidad de información.</t>
  </si>
  <si>
    <t>Durante el periodo evaluado se reporta culminación de 2 planes de remediación asociados al indicador. Se informa un avance en la definición del procedimiento de deduplicación de personas buscadoras, así como la puesta en marcha de un curso orientado a la mejora de la calidad de la información. Aunque no se evidencian resultados directos en términos del indicador, estos desarrollos preliminares pueden considerarse como pasos preparatorios necesarios para la posterior formulación e implementación de los planes esperados.
Desde el enfoque del resultado estratégico R1, este tipo de acciones se inscriben en una fase de fortalecimiento de capacidades y protocolos internos, lo cual es clave para garantizar una futura respuesta institucional más robusta frente a los problemas estructurales de calidad del dato. En relación con el producto estratégico, los avances reportados se alinean con el componente de fortalecimiento técnico-operativo, aunque todavía no permiten evidenciar una explotación directa de los datos ni mejoras sustanciales en su consistencia.
Se sugiere que en futuros reportes se explicite con mayor claridad la relación entre las acciones en curso y los entregables esperados del indicador. También sería pertinente incorporar una estimación temporal de los siguientes hitos (por ejemplo, validación, prueba piloto o implementación formal del plan), lo que ayudaría a visualizar mejor el ritmo de avance. Finalmente, incorporar una breve reflexión sobre los cuellos de botella o desafíos que han impedido alcanzar resultados más tangibles durante el periodo facilitaría una comprensión más completa del estado del indicador y sus perspectivas.</t>
  </si>
  <si>
    <t>L1-IAHE-004:En marzo el proceso de remediación se llevó a cabo de forma manual en BUSQUEMOS. 
Primero se buscó cada uno de los id de PDD, se verifica que la fecha de ingreso corresponda al 30/12/2019, en el caso de que existan varios registros se escogió aquel que tenga como canal de ingreso “Correspondencia (PQRD Oficiones entidades u Org, Sociedad Civil entre otros)” y finalmente a éste se le incorporó la información relacionada con la o las OCMP.
Se encontraron 3 casos que no tenían como fecha de ingreso 30/12/2019 y para ellos se creó una nueva fecha de ingreso del 30/12/2019 y se asoció la o las OCMP.
Se encontró 1 caso en el que se debía asignar la OCMP 131 “Corporación Reiniciar” pero al revisar el IDPD éste ya contaba con la OCMP pero con el código 10668 “Corporación Reiniciar”, por tanto este registro no se modificó. 
Se identificaron 15 casos modificados por la ETL relacionada al registro con la AppSheet de Google. Las modificaciones de estos 15 casos están relacionadas a 87 campos de la base de datos (no todos los campos fueron modificados para las 15 PDD) 
En abril, se implementó en producción el cuarto ejecutable para actualizar la información de solicitudes de búsqueda con datos del CICR, que contenía información de 14 Personas Dadas por Desaparecidas y sus buscadoras, la cantidad de variables afectadas se calculan con la cantidad de campos actualizados, si bien se habla de 14 solicitudes de búsqueda implica la terea de actualizar la información de persona dada por desaparecoida individualizante, de identificación, ralacionada con enfoques, de versiones de hechos de desaparición y de la Persona buscadora  individualizante, de identificación, ralacionada con enfoques, lugares de residencia e información de contacto entre otras</t>
  </si>
  <si>
    <t>Durante el periodo reportado se implementó un nuevo ejecutable en producción que permitió actualizar información proveniente del CICR en relación con solicitudes de búsqueda, afectando tanto los datos de las personas dadas por desaparecidas como los de sus buscadoras. Este avance, aunque centrado en un conjunto específico de registros, evidencia una acción concreta para la mejora de la calidad del dato en múltiples dimensiones, incluyendo identificación individual, enfoques diferenciales y versiones de hechos. En ese sentido, se alinea de forma clara con el resultado estratégico R1, al robustecer la base informativa que soporta los procesos de búsqueda humanitaria y forense.
El aporte al producto estratégico “Estrategia de fortalecimiento para la optimización de procesos de explotación de datos y calidad de la información – Fase II” es evidente, dado que este tipo de ajustes refuerzan la integridad y fiabilidad del sistema de información, facilitando su posterior explotación técnica. En cuanto a la Línea Estratégica No. 1, se mantiene la coherencia con el componente de gestión y depuración de información como sustento metodológico de la investigación.
Como recomendación de forma, se sugiere estructurar mejor los elementos técnicos incluidos en el reporte, organizándolos según el tipo de corrección realizada (por ejemplo: datos individualizantes, de identificación, geográficos, etc.) y su impacto estimado. Esta organización facilitaría no solo la lectura del avance, sino también su trazabilidad. Además, resultaría útil que el reporte incorpore una mención al volumen total de registros susceptibles de corrección frente al total ya actualizado, permitiendo así evaluar el alcance proporcional del avance frente al universo de trabajo.</t>
  </si>
  <si>
    <t>Durante el periodo marzo y abril se avanzó y concluyó la Fase 2. Desarrollo y Construcción. 
• Se comenzó el desarrollo del sistema conforme a los requerimientos definidos.
• Se construyeron los módulos funcionales y se implementaron las interfaces de usuario.
• Se integraron las bases de datos y las estructuras de datos establecidas.
• Se realizaron pruebas unitarias para asegurar que cada módulo cumpliera con los requisitos.
• Se documentó el código y el proceso de desarrollo.
Como parte del cierre de esta Fase 2, se presentó a la Subdirección de Análisis, Planeación y Localización un modelo preliminar del sistema, que refleja la estructura básica y las funcionalidades clave desarrolladas hasta el momento. Actualmente, se está a la espera de los comentarios y observaciones por parte de los actores clave para realizar los ajustes necesarios. Con este avance, el proyecto entra formalmente en la Fase 3: Integración y Pruebas, en la cual se evaluará la funcionalidad del sistema en su conjunto, asegurando su desempeño, estabilidad y alineación con los requerimientos definidos.</t>
  </si>
  <si>
    <t xml:space="preserve">Se evidencia un avance del 40% en el plan de trabajo conformado por 5 fases, de las cuales se han concluido 2. </t>
  </si>
  <si>
    <t xml:space="preserve">Durante el segundo bimestre, se generaron acciones relacionadas con abordaje de PPDIH que se enmarcaron en el inicio de rutas, toma de entrevistas y acompañamiento a los GITT para la priorización de PPDIH en el marco de los PRB. En este periodo, se logró la convocatoria y trabajo con 81 PPDIH. Este resultado evidencia el compromiso con la articulación interinstitucional y la consolidación de mecanismos de búsqueda eficientes en el marco de la justicia transicional.
Se destaca como logro las convocatorias periódicas y procesos articulados con los GITT en el marco de las IHE y los PRB. Se inició ruta con comparecientes de fuerza pública, en el marco del trabajo conjunto con SAAD Comparecientes, exagentes del DAS, donde se encuentra 1 agente del DAS Rural, exintegrantes de las AUC, exintegrante del ELN, exintegrante de las FARC, ex integrante de un grupo posdesmovilización y 1 civil que trabajó en labores de inteligencia con la policía nacional. Se resalta la variedad y multiplicidad de actores convocados.
A pesar de no contar con la validación y publicación del lineamiento actualizado relacionado con la Ruta para el trabajo con las PPDIH, el equipo ha continuado con el abordaje de los PPDIH en el marco de sus aportes para las IHE en conexión con los GITT y los PRB. Las dificultades presentadas en el mes del reporte tienen que ver con aquellas propias del proceso de reestructuración de la entidad. Reiteramos la idea de actualizar los lineamientos de trabajo con las PPDIH que informe a los GITT sobre las responsabilidades asignadas. </t>
  </si>
  <si>
    <t>Se evidencia un avance acumulado del 64% frente a la meta establecida. Se destaca la continuidad de la gestión de los GITT y el nivel central a pesar de no contar con la versión aprobada del lineamiento actualizado relacionado con la Ruta para el trabajo con las PPDIH.</t>
  </si>
  <si>
    <t xml:space="preserve">De acuerdo con el reporte presentado, en general se dio cumplimiento al avance programado en el plan de trabajo de la hoja de ruta del producto, a pesar de que no se concluyó el ciclo de aprobación final de los documentos de lineamientos para el trabajo extrajudicial con personas que han participado directa o indirectamente en las hostilidades – PPDIH y el procedimiento de valoración de acreditación. Estos retrasos deben subsanarse rápidamente debido a que se programó su finalización en abril y son documentos necesarios para guiar la gestion de los GITT y el nivel central en el trabajo con PPDIH. 
Aunque para el periodo no se tenía programado iniciar la implementación de capacitaciones dirigidas a los GITT sobre el manejo del registro único y la estrategia de PPDIH, se realizó la Primera Jornada virtual de presentación y discusión de la ruta de trabajo con aportantes de información.  
</t>
  </si>
  <si>
    <t>De conformidad con lo establecido en los artículos 4 y 5 del Capítulo II de la Resolución 729 del 10 de julio de 2023, la cual define los lineamientos para la entrega de constancias de asistencia y los criterios para la expedición de acreditaciones dirigidas a la Jurisdicción Especial para la Paz (JEP), la UBPD expidió 45 certificaciones de asistencia durante el mes de marzo de 2025. Esta cifra corresponde a los reportes proporcionados por 20 Grupos Internos de Trabajo (GITT) y el nivel central. Tenemos pendiente recibir reporte de 3 GITT. Lo cual va a generar una posible variación del dato a incorporar el próximo mes.
En abril,  la UBPD expidió 88 certificaciones de asistencia. Esta cifra corresponde a los reportes proporcionados por 19 Grupos Internos de Trabajo (GITT) y el nivel central. Tenemos pendiente recibir reporte de 7 GITT (Cesar, Urabá Región, Córdoba, Caquetá, Putumayo, Norte de Santander y Bogotá). Lo cual va a generar una posible variación del dato a incorporar el próximo mes.</t>
  </si>
  <si>
    <t>En este reporte se observa un ajuste en el dato reportado para el primer bimestre pasando de 106 constancias solicitadas y expedidas a un total de 70. Sin embargo, hace falta explicar las razones de la variación.
Al cierre del bimestre se reporta un total acumulado de 203 constancias de asistencia solicitadas que fueron expedidas oportunamente, generando un nivel de avance del 100%</t>
  </si>
  <si>
    <t>De conformidad con lo establecido en el Capitulo III, articulo 8 de la  Resolución 729 de fecha 10 de julio de 2023, por medio de la cuál “Se establecen los lineamientos para la entrega de constancias de asistencia y los criterios para la expedición de acreditaciones dirigidas a la Jurisdicción Especial para la Paz –JEP, y se dictan otras disposiciones", La UBPD recibió un total de 28 solicitudes de acreditación durante el mes de marzo de 2025. De estas, se emitieron 11 acreditaciones durante el mes. Las 17 solicitudes pendientes se encuentran en proceso de cotejo de información con las carpetas de cada aportante. Se prevé que estos 17 requerimientos serán atendidos en los días subsiguientes, ya sea mediante la expedición de constancias de asistencia o de oficios de acreditación, según corresponda al avance de la ruta y la valoración de cada aporte de información. Así mismo, se resalta que contamos un petición de acreditación para 8 personas de las cuales 5 no se encuentran registradas como aportantes de información, por lo cual no es posible indicar, que el número de solicitudes de acreditación es igual al numero de oficios emitidos. Así mismo, tenemos un segundo derecho de petición con fecha 18 de marzo, por lo que de acuerdo a los términos para la emisión de oficios de acreditación contenidos en la Resolución 729 de 2023, estaran relacionados en el reporte del mes de abril. 
En abril la UBPD recibió un total de 55 solicitudes de acreditación, remitidas en un Auto por la JEP. Si bien la JEP requiere información para 55 personas, de estas solo 11 se encuentran registradas como aportantes de información de los cuales 7 cuentan con oficio de acreditación las cuales fueron emitidas y reportadas en el mes de ferebro y marzo respectivamente. En relación a las 4 restantes estan en proceso de valoración por parte del GITT Meta. Para el mes de abril fueron generadas 3 acreditaciones que corresponden a solicitudes realizadas en el mes de marzo.</t>
  </si>
  <si>
    <t>De acuerdo con los reportes cuantitativos y cualitativos del indicador, con corte a abril se dispone de 45 acreditaciones expedidas  sobre 83 solicitadas, lo cual indica un nivel de cumplimiento del indicador del 54%. Será necesario que en próximos reportes se depure la información para tener claridad de la totalidad de solicitudes de acreditación que han sido solicitadas hasta la fecha  corte y que cumplen con los requisitos, para asi determinar cuantas de esas han sido correspondidas con una expedición de acredtiación por parte de la UBPD.</t>
  </si>
  <si>
    <t>Frente a la caracterización del funcionamiento actual del SIM:
•	Se recibe de la OTIC informe de entrega de la documentación soporte del SIM. A la fecha de cierre del periodo del reporte, se habían revisado aprox. el 30% de los links identificados en el documento acta de la reunión del 11 de abril de 2025, de éstos:  227 links (acceso al menos a un archivo), identificando dificultades de acceso a la información, 27 links no pudieron ser verificados y a 202 links se tuvo acceso. De la Información a la que se tuvo acceso al menos el 70% aprox. están en formato videos o no corresponde a lo solicitado o no es posible identificar la versión final de la información adjuntada.
•	Se realizó al análisis comparativo entre la ruta de búsqueda, los procedimientos del MOP y los ejes transversales y funcionales del SIM BUSQUEMOS. Se inició la elaboración de la Matriz de Arqueología Documental de la información existente en torno al SIM BUSQUEMOS.
•	Se inició el proceso de análisis de rendimiento y capacidad operativa del SIM, identificando durante el periodo de referencia del informe: i) Evento de falla en compilar el FRONT y ii) evento de demora en cargue de la información en el FRONT.
•	La elaboración del documento de caracterización se pensó como una actividad que se realizaría de forma simultánea con las tres anteriores, sin embargo ante las dificultades de acceso a información oportunamente en el marco de la transición del SIM BUSQUEMOS a la DTIPLOB, se toma la decisión de realizar los diagnósticos y la recolección de información necesaria para conocer las condiciones reales de entrega del SIM de forma independiente desde nuestra dirección, es así como la suma de soportes de las demás actividades se constituyen en los insumos requeridos para que se pueda contar con el informe en mayo. Es decir, mayo está dispuesto para el análisis comparativo de todos los insumos recogidos y para levantar el estado del arte del SIM que se recibió.
Frente a la identificación de funcionalidades del SIM:
•	Se realizó el análisis de los 2506 tickets registrados en mesa de servicio, durante el periodo comprendido entre noviembre del 2023 y marzo del 2025
•	Se realizaron reuniones con el equipo de la OAP, para socializar los avances en el análisis comparativo entre ejes funcionales y transversales del SIM y MOP.  Se realizaron reuniones con la DTPRI para identificar los requerimientos funcionales que necesitan en la generación de información que soporte las acciones de identificación de cadáveres, prospección y reportes de acciones desarrolladas.
•	El informe de identificación de funcionalidades se realizará con base en los soportes de las demás actividades que se constituyen en los insumos requeridos para que se pueda contar con el informe al 31 de mayo. 
Las demás actividades se reportarán a partir del mes de mayo.</t>
  </si>
  <si>
    <t>Para próximos reportes cualitativos se recomienda mejorar la secuencia narrativa entre las macroactividades y su vínculo con el objetivo del producto estratégico. La inclusión de hallazgos clave, problemas técnicos detectados, soluciones exploradas y su impacto esperado, en un lenguaje claro y ordenado, permitirá una lectura más fluida y una mejor articulación con los procesos de planificación estratégica institucional
Adicionalmente, se recomienda estandarizar la forma de presentación de los hallazgos técnicos, incorporando cuadros de resumen o matrices que permitan visualizar, por macroactividad, el avance, limitaciones y alertas identificadas. Esto facilitaría el análisis estratégico e incrementaría la claridad para instancias de seguimiento y toma de decisiones.
Se considera oportuno recomendar que para futuros reportes se procure una mayor claridad narrativa y estructural en la presentación de los avances. La inclusión de una síntesis de logros, dificultades y próximos pasos permitiría una lectura más fluida y estratégica del documento. Asimismo, podría contemplarse la incorporación de una tabla resumen al final del informe, que permita al lector visualizar de forma rápida el avance por macroactividad y su grado de cumplimiento frente al plan trazado.</t>
  </si>
  <si>
    <t>Se evidencia un cumplimiento parcial del plan de trabajo programado debido a que la elaboración de informes de caracterización del SIM y de sus funcionalidades no pudo avanzar como se esperaba debido a las dificultades de acceso a información oportunamente en el marco de la transición del SIM BUSQUEMOS a la DTIPLOB. Se tomó la decisión de realizar los diagnósticos y la recolección de información necesaria para conocer las condiciones reales de entrega del SIM, es así como la suma de soportes de las demas actividades se constituyen en los insumos requeridos para que se pueda contar con los informe en mayo.
Durante el periodo de referencia, se evidencia que el área misional avanzó en actividades orientadas a la caracterización del funcionamiento actual del SIM, abordando aspectos documentales, técnicos y operativos. Se identificaron esfuerzos relevantes por revisar la documentación disponible, realizar análisis comparativos y generar insumos que sirvan de base para la actualización del sistema. A pesar de que la información reportada por la OTIC no se encuentra completamente validada o accesible, el ejercicio de verificación parcial permitió visibilizar limitaciones de acceso, formatos inadecuados y documentación poco estandarizada, lo que representa un hallazgo significativo para los ajustes futuros.
Se observa también un trabajo articulado con otras áreas, como Planeación y DTIPRI, que permitió iniciar un levantamiento de requerimientos funcionales y técnicos, elemento clave para asegurar que el rediseño del SIM responda a necesidades reales del proceso de búsqueda e identificación. Estos espacios de intercambio favorecen la comprensión integral del sistema, aportan insumos desde distintas perspectivas y fortalecen el carácter participativo del proceso, en línea con lo que plantea el resultado estratégico R1.
En este sentido, las acciones descritas, aunque aún centradas en una fase diagnóstica y preliminar, constituyen una base necesaria para avanzar hacia una actualización estructurada del SIM. La identificación de fallas técnicas, así como el inicio del análisis de capacidades operativas, permiten anticipar ajustes y mejoras que inciden directamente en el fortalecimiento de herramientas misionales. Aunque el reporte no profundiza en los efectos inmediatos sobre los procesos forenses, sí permite establecer una conexión clara con el producto estratégico al nutrir el diseño del plan de acción y generar condiciones técnicas que, a mediano plazo, deberán traducirse en una mejora efectiva de la gestión de la información.</t>
  </si>
  <si>
    <t>Durante el bimestre, los expertos técnicos del grupo de prospección y recuperación de la DTPRI, en cumplimiento a la ruta de acceso a lugar, realizaron 24 asesorías técnicas para discutir sobre los Informes Narrativos de la IHE para incorporar el enfoque forense, los planes metodológicos de intervención, y dar línea técnica para mejorar las propuestas de abordaje de los siguientes lugares.
Finalmente, una vez surtido el proceso de retroalimentación de los antropólogos del territorio para que realicen las correcciones y/o ajustes correspondientes, durante el mes de marzo y abril, la Oficina Asesora Jurídica emitió 32 memorandos de acceso a lugares.</t>
  </si>
  <si>
    <t>Con corte a abril se tiene un avance del 46% con respecto a la meta. Entre los logros se destacan la mejora en los PMF proyectados y remitidos por los antropólogos que atendieron las observaciones realizadas por el equipo forense de nivel central, el fortalecimiento del componente forense en la investigación y diseño de los PMF, mayor apropiación y aplicación de los procedimientos, manuales, guías y formatos, para la implementaciones de las Acciones Humanitarias y Extrajudiciales de Búsqueda. 
Es importante continuar gestionando las dificultades identificadas asociadas con la definición de metodologías que se ajusten a las necesidades y realidades de los contextos a intervenir, y la construcción de las hipótesis de localización y caracterización de los lugares de interés forense a partir de la triangulación y contrastación de las fuentes.</t>
  </si>
  <si>
    <t xml:space="preserve">Durante el mes de abril se avanzó en el proceso de fortalecimiento de los equipos forenses. Se logró cubrir la posición de Asistente Forense en el equipo Bogotá y Cundinamarca, con un funcionario de planta de la DTPRI que solicitó su traslado a este territorio. Asimismo, se gestionó el cambio de lugar de ejecución de la Topógrafa de Nariño al GITT Pacífico Nariñense, lo que implicó adelantar el proceso de selección para el nuevo perfil en Nariño, actualmente en etapa precontractual. Por otra parte, continúa la búsqueda del perfil de Antropólogo Líder para el GITR Oriente, el cual ha resultado difícil de encontrar. </t>
  </si>
  <si>
    <t>Según el reporte de avance, entre marzo y abril se conformaron 4 equipos técnicos forenses, quedando el indicador en un nivel de cumplimiento frente a la meta del 97%.</t>
  </si>
  <si>
    <t xml:space="preserve">Durante el bimestre, se intervinieron un total de 531 lugares con acciones de prospección y recuperación de los cuales 52 lugares en campo abierto intervenidos y 479 lugares intervenidos en 57 Cementerios. </t>
  </si>
  <si>
    <t xml:space="preserve">En este periodo se ajustaron los datos reportados inicialmente en el primer bimestre y pasó de 104 a 70 lugares intervenidos. Por lo tanto, el acumulado a 30 de abril es de 626. Es necesario revisar la meta establecida inicialmente, porque en el reporte del indicador se estan contabilizando puntos intervenidos y se tiene como meta un total de 2102, mientras que la meta registrada en este PAI es de 575 lugares de interés forense intervenidos, por lo cual el total es superior. </t>
  </si>
  <si>
    <t>Es necesario alinear la meta establecida para el indicador en el Plan de Acción equivalente a 2102, y la meta registrada en la ficha del indicador de 4000 acciones de prospección.</t>
  </si>
  <si>
    <t>Durante el mes de marzo y abril  de 2025, los equipos forenses de territorio realizaron un total de 89  misiones asociadas a planes regionales de búsqueda y autos proferidos por la JEP con los siguientes resultados:
554 Prospecciones no intrusivas e intrusivas
312 Acciones de recuperación
290 Cuerpos recuperados
Se destacan como logros el fortalecimiento del componente forense en la investigación y diseño de los PMF, el desarrollo de mesas técnicas que permitieron la participación de diversas áreas y disciplinas para la revisión de la documentación de los casos y propuestas metodológicas para el abordaje de escenarios complejos como cementerios, el impulso de las investigaciones humanitarias a partir de la realización de prospecciones no intrusivas en territorio a cargo de los Antropólogos profesionales contratados para cada uno de los GITT. 
Entre las dificultades se encuentra la necesidad de mayor articulación de la IHE  y las acciones forenses para la aplicación de esta metodología</t>
  </si>
  <si>
    <t>A corte del segundo bimestre se tiene un nivel de avance del indicador con respecto a la meta del 25%. Se sugiere revisar la proyeccion de acciones humanitarias de recuperación para confirmar la meta establecida y continuar con la gestión y el logro antes de concluir la vigencia.</t>
  </si>
  <si>
    <t>Durante el bimestre se realizó el abordaje interdisciplinario forense de 30 casos en las instalaciones del Hospital San Juan de Dios - laboratorio de antropología del GNASVJRNR del INMLCF y 102 casos en el laboratorio de Medellin, para un total de 132 casos abordados. Solo un abordaje arrojó resultado positivo para identificación.
Se destacan como logros la priorización de abordaje forense de los cadaveres con probable ID y con muestras de familiares. Asimismo, se considera un logro el dialógo permanente entre los GITT encargados de la IHE de los cuerpos recuperados y los equipos de abordaje interdisciplinario del laboratorio del HSJD Bogotá, que facilita el intercambio de información del contexto y que ayudan a la identificación.</t>
  </si>
  <si>
    <t>Con respecto a la meta establecida, al corte del segundo bimestre se cuenta con un avance del 11%. 
Es necesario continuar gestionando las dificultades identificadas asociadas con el no contar con una zona de lavado ni secado para los cuerpos en el laboratorio del Hospital en Bogotá, la necesidad de disponer de un espacio más amplio para que los 3 equipos de abordaje forense trabajen simultaneamente en el labnoratorio del Hospital en Bogotá, y completar el equipo interdisciplinario de abordaje en el laboratorio de Medellin.</t>
  </si>
  <si>
    <t>Durante el mes de abril se logro iniciar con el sometimiento de las necrodactilias en el punto AFIS autorizado, por parte del dactiloscopista del proyecto, asimismo se continuaron con las labores de escaneo,mejoramiento de las necrodactilias enviadas por parte del INMLCF y con la depuración de información, realización de seguimientos, mejoría de la calidad del dato, recepción y mejoramiento de necrodactilias mediante solicitudes por parte de los Grupos Internos de Trabajo Territorial, GITR y Equipos forenses de nivel Nacional y Territorial, se continua con la limitación de emitir los informes de dactiloscopia si no cuentan con la revisión de un perito par. Situación que está en proceso de gestión con la Subdirección de Servicios Forenses del INMLCF para articulación con el laboratorio de Bogotá. 
Adicionalmente, el perfil de usuario del dactiloscopista en SIRDEC en este momento no está permitiendo su acceso al módulo de lofoscopia, situación que se escaló al equipo de sistemas y a la Subdirección de Servicios Forenses (SSF) del INMLCF.  
Se destacan como logros:
- Se alimentó el Registro Nacional de Desaparecidos (SIRDEC) con 337 seguimientos elaborados.
- Se continúa la recepción y mejora de necrodactilias tomadas a cadáveres analizados en el Hospital San Juan de Dios de Bogotá y así como también casos en proceso de investigación por parte de los Grupos Internos de Trabajo Territorial, GITR y Equipos forenses de nivel Nacional y Territorial.
En el mes de abril se mejoraron 570 necrodactilias de las entregadas por el INMLCF y 54 necrodactilias recibidas de los equipos forenses de nivel territorial y nacional.</t>
  </si>
  <si>
    <t>Con respecto a la meta establecida, al corte del segundo bimestre se cuenta con un avance del 14%. 
Es necesario continuar gestionando las dificultades identificadas asociadas con la información del INMLCF que refirió no haber encontrado más tarjetas decadactilares para mejorar y procesar y se encuentra actualmente en la gestión de ubicar más huellas dactilares de CNI. Asimismo, las limitaciones en el nivel de acceso del dactiloscopista al módulo de lofoscopia en SIRDEC.</t>
  </si>
  <si>
    <t>Durante el mes de Abril se obtuvieron 15 HIT positivos, sin embargo, estos HITS no cuentan con registro de desaparecido en SIRDEC</t>
  </si>
  <si>
    <t>Se debe continuar gestionando las dificutlades identificadas asociadas con las limitaciones en el nivel de acceso del dactiloscopista al módulo de lofoscopia en SIRDEC, así como contar con un perito dactiloscopista revisor. De igual forma, es necesario alinear las acciones de los GITT con la investigación y seguimiento de los casos.</t>
  </si>
  <si>
    <t xml:space="preserve">Durante el mes de abril, se realizaron 555 acciones orientadas a la organización, análisis y seguimiento de los procesos relacionados en la gestión de casos dentro del instrumento diagnóstico de la UBPD y la fase de triangulación del proyecto Impulso.                           </t>
  </si>
  <si>
    <t xml:space="preserve">Con corte al segundo bimestre se cuenta con un avance del 19% frente a la meta establecida para la vigencia.
Se debe considerar las acciones necesarias para superar las dificultades asociadas con el acceso a la plataforma SIRDEC, y la disponibilidad de un perfil de transcriptor para subir las necropsias indirectas. </t>
  </si>
  <si>
    <t>De acuerdo con los datos acumulados a 30 de abril de 2025, se encontraron un total de 3.584 PDD que contaban con alguna muestra asociada por parte de familiares o personas buscadoras. De éstas, 1.626 PDDs tienen al menos una muestra con Radicado de genética en Medicina Legal.</t>
  </si>
  <si>
    <t>Con respecto a la meta, con corte al segundo bimestre se alcanza un 70% de avance. Es necesario continuar gestionando las dificultades identificadas para el logro de la misma.</t>
  </si>
  <si>
    <t xml:space="preserve">Con corte al segundo bimestre se cuenta con un avance del 20% frente a la meta establecida para la vigencia.
</t>
  </si>
  <si>
    <t xml:space="preserve">Se gestionaron 36 coincidencias durante el segundo bimestre relacionadas con cuerpos recuperados por las entidades del estado (UBPD, FGN, JEP, DIJIN). Se aclara que no se tiene información de cuerpos identificados durante este periodo, dado que no es posible revisar SIRDEC para verificar uno a uno los casos gestionados previamente. </t>
  </si>
  <si>
    <t>Se cuenta actualmente con dos centros integrales de abordaje forense e Identificación en funcionamiento, en Bogota y en Medellin, bajo los modelos de abordaje simultaneo y secuencial, respectivamente. Se proyectan cuatro centros de abordaje por el proyecto MPTF para Yopal, Bucaramanga, Neiva y Popayán, que se encuentran en fase de evaluación y preparación.</t>
  </si>
  <si>
    <t>Para el segundo bimestre se presenta un avance del 33% con respecto a la meta para la vigencia. Se informa que persisten dificultades en temas de espacio e infraestructura física en el CIAFI de Bogotá que funciona en el Hospital San Juan de Dios, por lo cual se analiza la posibilidad de contar con un espacio "de alguna manera propio" para el CIAFI en Bogotá.</t>
  </si>
  <si>
    <t>Durante el mes de marzo se  abordaron 66 cuerpos bajo la metodologia de VCIPM de los cuales 8 arrojaron correspondencia positiva identificados. Adicionalmente, a partir del procesamiento de muestras oseas a casos intervenidos bajo  la metodologia de VCIPM en vigencias anteriores y partiendo de la emisión de informes periciales de genética por parte del INMLCF, se identificaron 5 cuerpos. 
Durante el mes de abril se inicio el abordaje de cuerpos bajo la metodologia de VCIPM en el Cementerio de Albornoz Bolívar, los resultados de la intervención serán reportados en el mes de mayo cuando finalice la misión.
Por otra parte, a partir del abordaje de casos bajo la metodologia de VCIPM por el INMLCF y partiendo de la emisión de informes periciales por esta entidad, se identifico 1 cuerpo recuperado en la vigencia 2022 en el  Cementerio Nuestra Señora del Carmen Nariño  PRB Centro-Occidente de Nariño..</t>
  </si>
  <si>
    <t>Se debe revisar el reporte cuantitativo realizado en la ficha del indicador de tal forma que sea coherente con el reporte cualitativo, según el cual el total de cuerpos identificados por metodología VCIPM es 13 en el mes de marzo, sumando 14 cuerpos identiicados al final del bimestre.</t>
  </si>
  <si>
    <r>
      <rPr>
        <sz val="11"/>
        <color rgb="FF000000"/>
        <rFont val="Arial Narrow"/>
        <family val="2"/>
      </rPr>
      <t xml:space="preserve">Con respecto a la actualización del diagnóstico y proyección de estrategias de los PRB que fueron formulados antes de la divulgación de los lineamientos vigentes, durante el periodo se avanzó en la actualización del PRB Norte de Cauca.
En el periodo se concluyó la formulación de los PRB: 1. Centro y Sur de Norte de Santander, 2. Depresión Momposina, 3. Guanetá - Garcia Rovira, 4. Medio Putumayo, 5. Norte de Casanare, 6. Sabanas de Cundinamarca y 7. Sur de Meta.
Como parte de las acciones para agilizar el desarrollo de las etapas de estudios de prelación y planes operativos de PRB, se informa que durante el bimestre se recibieron los estudios de prelación de 13 Planes Regionales de Búsqueda (PRB), los cuales se detallan a continuación: 1. Sumapaz, 2. Norte de Antioquia, 3. Valle del Aburrá, 4. Puertos del Magdalena Medio, 5. Barranca Región, 6. Sur de Cesar, 7. Sur de Bolívar, 8. Área Metropolitana De Bucaramanga-Soto Norte, 9. Yariguíes, 10.        Velez-Comunera, 11. Atlántico - Río Magdalena, 12. Alta y Media Guajira, 13. Risaralda y occidente de Caldas, 14. Sur de La Guajira - Norte del Cesar. Adicionalmente, se recibió para revisión el estudio de prelación de Depresión Momposina.
Se realizó reunión con los GITT de las siguientes regionales para conocer el avance en la elaboración de los estudios de prelación de acuerdo con lo solicitado mediante memorando; a saber: Regional Norte, Regional Noroccidente, Regional Sur, Regional Suroccidente, Regional Nororiente.
A 30 de abril de 2025, se han publicado 39 PRB en la página Web; disponibles para consulta en el siguiente enlace: </t>
    </r>
    <r>
      <rPr>
        <u/>
        <sz val="11"/>
        <color rgb="FF1155CC"/>
        <rFont val="Arial Narrow"/>
        <family val="2"/>
      </rPr>
      <t>https://unidadbusqueda.gov.co/sobre-busqueda/planes-regionales/</t>
    </r>
    <r>
      <rPr>
        <sz val="11"/>
        <color rgb="FF000000"/>
        <rFont val="Arial Narrow"/>
        <family val="2"/>
      </rPr>
      <t xml:space="preserve">
</t>
    </r>
  </si>
  <si>
    <r>
      <rPr>
        <b/>
        <sz val="11"/>
        <color theme="1"/>
        <rFont val="Arial Narrow"/>
        <family val="2"/>
      </rPr>
      <t>Estructura funcional de la ruta de aportantes</t>
    </r>
    <r>
      <rPr>
        <sz val="11"/>
        <color theme="1"/>
        <rFont val="Arial Narrow"/>
        <family val="2"/>
      </rPr>
      <t xml:space="preserve">
Durante el bimestre previsto para el reporte, se llevaron a cabo acciones de revisión y actualización del documento “Lineamientos para el trabajo extrajudicial con personas que han participado directa o indirectamente en las hostilidades” (IAH-LN-011, Versión 01). Esta actualización responde a las nuevas dinámicas derivadas de la implementación de la estrategia de trabajo con PPDIH en contextos humanitarios y extrajudiciales. Asimismo, se alinea con la modificación de la Resolución 729 de 2023, el procedimiento de acreditación y la incorporación de la Resolución 1221 de 2024.Actualmente, el documento se encuentra en fase de validación, con el objetivo de integrar de manera articulada todos los elementos clave dentro del proceso institucional antes de su aprobación final.
</t>
    </r>
    <r>
      <rPr>
        <b/>
        <sz val="11"/>
        <color theme="1"/>
        <rFont val="Arial Narrow"/>
        <family val="2"/>
      </rPr>
      <t xml:space="preserve"> Infraestructura de soporte para el abordaje de aportantes</t>
    </r>
    <r>
      <rPr>
        <sz val="11"/>
        <color theme="1"/>
        <rFont val="Arial Narrow"/>
        <family val="2"/>
      </rPr>
      <t xml:space="preserve">
 Durante el periodo, se ha estado trabajando en la identificación de ajustes al módulo de Información para Aportantes PPDIH en el SIM Busquemos. Tambien se ha venido desarrollando la propuesta de preregistro o registro de potenciales aportantes de información que participaron directa o indirectamente en las hostilidades. Asimismo, se adelantaron reuniones con la Subdirección de Gestión de Información con el fin de configurar las variables, proyectar las solicitudes de información a las entidades respectrivas y ajustar otros detalles concernientes a la propuesta. Se llevaron a cabo jornadas de trabajo en la SAPLB para establecer los elementos centrales de la propuesta metodológica de la capacitación sobre la ruta de aporte de información con PPDIH, y se solicitó el apoyo de la Oficina de Gestión del Conocimiento de la UBPD en el diseño y la ejecución de la propuesta de capacitación dirigida a los GITT.
</t>
    </r>
    <r>
      <rPr>
        <b/>
        <sz val="11"/>
        <color theme="1"/>
        <rFont val="Arial Narrow"/>
        <family val="2"/>
      </rPr>
      <t xml:space="preserve"> Fortalecimiento interinstitucional para el trabajo con aportantes PPDIH</t>
    </r>
    <r>
      <rPr>
        <sz val="11"/>
        <color theme="1"/>
        <rFont val="Arial Narrow"/>
        <family val="2"/>
      </rPr>
      <t xml:space="preserve">
 Se logró gestionar y llevar a cabo reunión con la Jueza de Seguimiento de Sentencias de Justicia y Paz, con el fin de acordar formas y metodologías de trabajo conjunto en el marco de la colaboración armónica entre entidades del Estado y establecer un intercambio ágil y oportuno de información. Este esfuerzo busca agilizar el proceso de búsqueda de las PDD, así como la identificación y contacto con las Personas que han Participado Directa o Indirectamente en las Hostilidades (PPDIH) que fueron postulados y condenados en Justicia y Paz, y cuyas sentencias son objeto de seguimiento por parte del despacho de la Jueza.
  En febrero, se llevó a cabo reunión con el Equipo de Fuerza Pública de la ARN para explorar de qué manera los espacios de acompañamiento de la ARN a comparecientes de la Fuerza Pública podrían convertirse en momentos clave para contactar nuevos aportantes de información aún no identificados y priorizados por la UBPD.
</t>
    </r>
    <r>
      <rPr>
        <b/>
        <sz val="11"/>
        <color theme="1"/>
        <rFont val="Arial Narrow"/>
        <family val="2"/>
      </rPr>
      <t xml:space="preserve"> 
 Plan de acción de la ruta de aportantes</t>
    </r>
    <r>
      <rPr>
        <sz val="11"/>
        <color theme="1"/>
        <rFont val="Arial Narrow"/>
        <family val="2"/>
      </rPr>
      <t xml:space="preserve">
 Se construyó la línea base del Plan de Contingencia para el inicio, la reactivación o la finalización de las acciones establecidas con PPDIH comparecientes. Dicha línea base consta de 876 registros de PPDIH a corte febrero de 2025.
 En cuanto al relacionamiento con organizaciones de PPDIH, se realizaron 2 reuniones con la Fundación Gestores de Restauración y se determinaron acciones conjuntas entre el GITT de Eje Cafetero y dicha fundación, en el marco del abordaje de las investigaciones sobre hechos de desaparición reportados como muertes presentadas como bajas en combate. 
 Se adelantó la identificación de necesidades para la implementación de proyectos o iniciativas de TOAR en los Planes Regionales de los GITT Antioquia, Casanare, Cesar, Huila y Norte de Santander.
</t>
    </r>
    <r>
      <rPr>
        <b/>
        <sz val="11"/>
        <color theme="1"/>
        <rFont val="Arial Narrow"/>
        <family val="2"/>
      </rPr>
      <t>Acciones de seguimiento y monitoreo del plan de acción de la ruta de aportantes</t>
    </r>
    <r>
      <rPr>
        <sz val="11"/>
        <color theme="1"/>
        <rFont val="Arial Narrow"/>
        <family val="2"/>
      </rPr>
      <t xml:space="preserve">
Se han generado acciones en el marco de la ruta de trabajo de 12 Personas que PPDIH y que fueron abordadas en el marco de las IHE. Cada una de las personas abordadas cuenta con su carpeta en el registro Nacional de Aportantes de Información.</t>
    </r>
  </si>
  <si>
    <r>
      <t>Crear y/o ampliar lineamientos para el componente forense en la Investigación Humanitaria y Extrajudicial  y de las acciones de prospección y recuperación</t>
    </r>
    <r>
      <rPr>
        <strike/>
        <sz val="11"/>
        <color theme="1"/>
        <rFont val="Arial Narrow"/>
        <family val="2"/>
      </rPr>
      <t xml:space="preserve">
</t>
    </r>
  </si>
  <si>
    <r>
      <t xml:space="preserve">Se elaboró el diseño de la estrategia Misión Identificación de manera participativa, logrando consolidar el objetivo general, los objetivos especificos, los componente a desarrollar, responsables y el cronogama.
</t>
    </r>
    <r>
      <rPr>
        <b/>
        <sz val="11"/>
        <color rgb="FF000000"/>
        <rFont val="Arial Narrow"/>
        <family val="2"/>
      </rPr>
      <t xml:space="preserve">Gestión de la información forense para la identificación de cadáveres.
</t>
    </r>
    <r>
      <rPr>
        <sz val="11"/>
        <color rgb="FF000000"/>
        <rFont val="Arial Narrow"/>
        <family val="2"/>
      </rPr>
      <t xml:space="preserve">Durante el periodo citado se inició una nueva vigencia contractual en la cual se continuó con la digitalización, mejoramiento e inclusión de casos en la matriz del proyecto de necrodactilias, logrando el mejoramiento de 1.232 necrodactilias 
Se recibieron casos de grupos internos de trabajo territorial y equipos forenses tanto de nivel central y territorial para ingresar al proyecto.
Al recibir y mejorar casos de otras líneas diferentes al convenio 01 (solicitudes de equipos de la UBPD) se fortalecen las acciones de impulso a la identificación de cadáveres CNI con mayor potencial de corresponder a personas desaparecidas en el marco y el contexto del conflicto armado en el país.
Se está llevando a cabo el seguimiento a los casos en los cuales se obtuvo HIT en las vigencias previas.
Se adelantaron gestiones de casos en articulación con el INMLCF Regional Noroccidente.
</t>
    </r>
    <r>
      <rPr>
        <b/>
        <sz val="11"/>
        <color rgb="FF000000"/>
        <rFont val="Arial Narrow"/>
        <family val="2"/>
      </rPr>
      <t xml:space="preserve">Abordaje forense integral
</t>
    </r>
    <r>
      <rPr>
        <sz val="11"/>
        <color rgb="FF000000"/>
        <rFont val="Arial Narrow"/>
        <family val="2"/>
      </rPr>
      <t xml:space="preserve">Durante el I Bimestre se conformaron 3 equipos interdisciplinarios compuestos por 1 médico, 1 odontólogo, 2 antropólogos y 1 asistente forense, destinados al CIAFI de Bogotá en HSJD, siendo abordados 23 cuerpos, de los cuales se identificaron tres cuerpos: 1 por abordaje integral y 2 por Verificación de correspondencia de información post mortem.
En este bimestre se generó el cambio de gerenciamiento técnico y operativo del CIAFI, a mediados de enero, debiendo entonces generarse una reorganización de lineamientos y procesos, y sin embargo, logrando hasta el fin del mes de febrero la optimización de la  gestión de casos e integración funcional con INMLCF.
El CIAFI de Bogotá en HSJD presenta grandes limitaciones de espacio para el abordaje integral, y a la fecha no se ha logrado la respuesta acerca de los nuevos espacios concertados con el INMLCF ni del espacio en trámite con la SAE
Se logro la aprobación de los recursos y apoyo por parte de MPTF para la implementación de cuatro nuevos CIAFI en puntos estratégicos a nivel nacional. 
</t>
    </r>
    <r>
      <rPr>
        <b/>
        <sz val="11"/>
        <color rgb="FF000000"/>
        <rFont val="Arial Narrow"/>
        <family val="2"/>
      </rPr>
      <t xml:space="preserve">Verificación de correspondencia de información post mortem en cementerio.
</t>
    </r>
    <r>
      <rPr>
        <sz val="11"/>
        <color rgb="FF000000"/>
        <rFont val="Arial Narrow"/>
        <family val="2"/>
      </rPr>
      <t xml:space="preserve">
Durante el mes de enero de 2025 los expertos técnicos de identificación de la DTPRI  partiendo de la experiencia de la vigencia 2024, desarrollaron una ruta para la planificación de acciones de verificación por correspondencia de información post mortem, con el fin de de brindar una respuesta más eficiente a los territorios, en la cual definieron unos criterios utilidad para seleccionar y programar las acciones de VCIPM a partir de las solicitudes de los GITT:
-Número de cadáveres identificados no reclamados que cuentan con familiares disponibles para la entrega digna.
-Número de cadáveres con orientación de identidad.
-Condiciones de disponibilidad, seguridad, infraestructura y almacenamiento de los sitios de disposición de cuerpos para el abordaje y posterior a la verificación. 
-Medida cautelar del cementerio. 
-Número de cadáveres no identificados. 
-Relevancia del cementerio en el Plan Regional de Búsqueda (priorización y coherencia con el PRB). 
-Casos de alta relevancia o interés público.
Una vez definida y autorizada la ruta por parte de la SGTT, se actualizó la  IAH-GU-006 Guia de correspondencia de información post mortem, la cual se encuentra en proceso de revisión y aprobación por parte de la Oficina Asesora de Planeación. Una vez se apruebe y se socialice en el sistema integrado de gestión se procederá a realizar la respectiva socialización al territorio.
Durante el primer bimestre de la vigencia 2025 se  abordaron bajo la metodologia de VCIPM en la sede del INMLCF de Villavicencio los 5 cuerpos recuperados en la vigencia 2024 en el Cementerio  Municipal de Mitú, los cuales arrojaron correspondencia positiva no identificados (CNI), no se presentaron identificados en la intervención. Adiciocionalmente el 24 de febrero se inicio el abordaje en Pitalito y Neiva; los resultados seran presentados en el proximo reporte.</t>
    </r>
  </si>
  <si>
    <r>
      <rPr>
        <b/>
        <sz val="11"/>
        <color rgb="FF000000"/>
        <rFont val="Arial Narrow"/>
        <family val="2"/>
      </rPr>
      <t>1. Proyecto Universidad de la Búsqueda</t>
    </r>
    <r>
      <rPr>
        <sz val="11"/>
        <color rgb="FF000000"/>
        <rFont val="Arial Narrow"/>
        <family val="2"/>
      </rPr>
      <t xml:space="preserve">
Se avanzó en la elaboración del Proyecto Universidad de la Búsqueda. Adicionalmente, se realizó la ficha de estructuración del contrato para el desarrollo del proyecto, que será vinculado a través de concurso público. 
El objetivo del proyecto es consolidar la Universidad de la Búsqueda como un espacio académico e investigativo en la búsqueda de personas dadas por desaparecidas en el contexto y razón del conflicto armado, fortaleciendo las capacidades técnicas, metodológicas y humanitarias de los distintos actores involucrados, y promoviendo la generación de conocimiento en articulación con instituciones de educación superior y centros de investigación.
Este proyecto está dividido en cuatro fases a saber:
Pilares y piloto Universidad de la búsqueda (2025)
Esta primera fase busca construir programas académicos especializados de carácter informal según los estándares de las leyes colombianas de educación en búsqueda humanitaria y extrajudicial que sean de acceso libre para la ciudadanía en general y que tengan componentes de fortalecimiento y profundización para los equipos de trabajo de la UBPD. Estos programas contemplan la elaboración de cursos de formación de diferente tipo de duración en los que brindará formación autogestionada a partir de contenidos elaborados por personal de la UBPD. 
Implementación Universidad de la búsqueda (2026)
En esta segunda fase se abrirá la oferta académica informal de la Universidad de la Búsqueda. Todas las personas interesadas en formarse en temas de búsqueda humanitaria y extrajudicial podrán acceder a los cursos brindados por la UBPD. Así mismo, los equipos de trabajo de la entidad tendrán acceso a la totalidad de cursos brindados por la universidad. 
Creación de programas académicos con universidades (2026-2027)
La tercera fase busca establecer alianzas estratégicas con universidades y centros de investigación para la validación, certificación y expansión de la oferta académica de la Universidad de la Búsqueda. Esto se realizará mediante la conformación de programas académicos formales. Además, se trabajará en la conformación y reconocimiento de grupos de investigación especializados en la búsqueda de personas desaparecidas, promoviendo la producción científica y el desarrollo de enfoques inter y transdisciplinarios que contribuyan a la verdad y la memoria.
Apertura de oferta académica universitaria a público en general (2028)
La fase 4 contempla la apertura de la oferta académica realizada en la fase anterior entre la UBPD y las universidades para el público en general.
Entre los meses de enero y febrero la estrategia de trabajo </t>
    </r>
    <r>
      <rPr>
        <b/>
        <sz val="11"/>
        <color rgb="FF000000"/>
        <rFont val="Arial Narrow"/>
        <family val="2"/>
      </rPr>
      <t xml:space="preserve">Centro de Pensamiento:“Conocimientos y saberes </t>
    </r>
    <r>
      <rPr>
        <sz val="11"/>
        <color rgb="FF000000"/>
        <rFont val="Arial Narrow"/>
        <family val="2"/>
      </rPr>
      <t xml:space="preserve">para la búsqueda”  avanzó en la fase de estructuración de los tres componentes definidos para el 2025 (revista de conocimientos sobre la búsqueda, investigaciones sobre aprendizajes y experiencias de la búsqueda, semillero de investigación), esto incluyó la definición de los temas a investigar y el avance en la redacción de los lineamientos de los diferentes componentes de esta estrategía. 
Revista de conocimientos sobre la búsqueda
Se elaboró una versión preliminar del documento constitutivo de la revista de difusión del conocimiento UBPD. Así mismo se elaboró la ficha técnica para cotizar bienes y servicios de la revista, la cual fue enviada a Secretaría General para su revisión
</t>
    </r>
    <r>
      <rPr>
        <b/>
        <sz val="11"/>
        <color rgb="FF000000"/>
        <rFont val="Arial Narrow"/>
        <family val="2"/>
      </rPr>
      <t xml:space="preserve">Investigaciones sobre aprendizajes y experiencias de la búsqueda </t>
    </r>
    <r>
      <rPr>
        <sz val="11"/>
        <color rgb="FF000000"/>
        <rFont val="Arial Narrow"/>
        <family val="2"/>
      </rPr>
      <t xml:space="preserve">
Esta línea de trabajo avanzó en la definición de los temas a investigar para el 2025, esto después de contrastar las necesidades de investigación para la OGC con los temas de interés para las y los gestores de conocimiento, lo cuales se identificaron en el marco del Primer encuentro nacional de gestoras y gestores de conocimiento de la UBPD y dos reuniones entre el jefe de oficina, el experto técnico y la analista de la estrategia. Como resultado de ello se definió que para este año se realizará un total de cinco investigaciones sobre:
Búsqueda en escenarios complejos: Investigación humanitaria y extrajudicial en el Estero de San Antonio, Buenaventura. 
Metodologías de trabajo con aportantes de información que participaron en grupos paramilitares. 
Primera actualización del estudio de grupos de interés: Para ello se formulará  la metodología de esta actualización, la cual priorizará a cinco de los 20 grupos de interés,  a través de grupos focales que permitirán identificar su percepción sobre la UBPD y sugerir recomendaciones para mejorar el relacionamiento de la UBPD con estos.
Lugares de memoria: Sitios de abordaje y dignificación de cuerpos.
Rituales, ritos y ceremonias: entregas dignas realizadas por la UBPD y su impacto en la sanación colectiva.En alianza con la Universidad de Ohio. 
Por otra parte, se definió el formato de anteproyecto para las investigaciones y sistematizaciones de la OGC, el cual propone que para cada documento que se presente se especifique un título, el lugar que abarca, periodo de tiempo, actores involucrados (externos e internos), productos esperados, pregunta(s) de investigación, características particulares y riesgos de la investigación, asimismo el resumen, la descripción del problema de investigación, los objetivos, la justificación, el estado del arte, el marco de referencia, la metodología, estrategias de divulgación, cronograma y bibliografía. 
Semillero de investigación 
Respecto a la línea del semillero de investigación se avanzó en la redacción del proyecto especificando qué es, los objetivos y la metodología, de igual forma, se seleccionaron los/as posibles estudiantes que conformarán este grupo y, finalmente, se definieron los temas de investigación para trabajar a lo largo del 2025. En ese sentido, los temas escogidos para el piloto del semillero son: 
La búsqueda de personas dadas por desaparecidas en el mundo. 
Sistematización sobre la colaboración entre el CICR y la UBPD en la búsqueda desarrollada en Lejanías, Meta.
En tal sentido, se espera terminar la fase de estructuración de las tres líneas de trabajo en el mes de marzo, para comenzar la implementación desde mediados de marzo, en el caso de la revista, y finales de abril para el semillero y las investigaciones sobre aprendizajes y experiencias de la búsqueda.
En enero de 2025 se avanzó en la primera versión del documento que estructura el programa de Espacios de Conocimiento. Allí se consigna la presentación, las definiciones, los roles y responsabilidades, las líneas de acción de la estrategia y la metodología para solicitar un espacio de conocimiento. Se espera acabar el documento y tener una versión final en marzo. 
Desde el 16 de enero de 2025 se reactivó la séptima versión de la cátedra UBPD-UNAL “La desaparición y búsqueda de personas en el contexto y razón del conflicto armado en Colombia”, que se realiza desde noviembre del año anterior los jueves de cada semana. Entre enero y febrero se llevaron a cabo seis sesiones de la cátedra, una de las cuales fue moderada y organizada enteramente por la UBPD. Durante esa sesión (16 de enero) se abordaron algunas de las innovaciones y de los casos de búsqueda más difíciles en los que trabaja la UBPD. El final de la séptima versión de la cátedra está programado para la primera semana de marzo. 
El 20 de enero se desarrolló el primer espacio de conocimiento en conjunto con el Grupo de Trabajo sobre Desapariciones Forzadas de la ONU titulado “Mecanismos Transnacionales de búsqueda e investigación en casos de personas desaparecidas”, conducido por Ana Lorena Delgadillo Pérez, miembro del Grupo de Trabajo sobre Desapariciones Forzadas. Delgadillo hizo una exposición sobre Mecanismos Transnacionales de México, Estados Unidos y Centroamérica de búsqueda de personas desaparecidas, haciendo énfasis en las dificultades para la búsqueda entre países. También hizo un recorrido sobre las normas que respaldan la búsqueda transnacional de personas desaparecidas, la información existente que respalda esta búsqueda y explicó el funcionamiento de la colaboración internacional a través de ejemplos de cooperación que han sido exitosos. 
El espacio tuvo una duración de una hora y treinta minutos y asistieron 140 servidores y servidoras de la UBPD y se desarrolló en español con traducción simultánea para consulta en inglés. 
De igual manera, el 31 de enero se  sostuvo una reunión de preparación para la visita de una delegación de Etiopía a Colombia en la que estaba incluida la UBPD. Se propuso una agenda para el encuentro pero este fue cancelado por problemas de disponibilidad de recursos.
Como avance de los cursos introductorios sobre la UBPD, el 18 de febrero se grabó un video sobre el ABC de la UBPD en conjunto con el equipo de la Oficina Asesora de Comunicaciones y Pedagogía, en las instalaciones de la Universidad Central. El video está en proceso de edición y será usado para dar a conocer los principales conceptos de la UBPD a voluntarios y pasantes. 
</t>
    </r>
  </si>
  <si>
    <r>
      <rPr>
        <b/>
        <sz val="11"/>
        <color rgb="FF000000"/>
        <rFont val="Arial Narrow"/>
        <family val="2"/>
      </rPr>
      <t>Valoración social e institucional de la Politica Pública Integral</t>
    </r>
    <r>
      <rPr>
        <sz val="11"/>
        <color rgb="FF000000"/>
        <rFont val="Arial Narrow"/>
        <family val="2"/>
      </rPr>
      <t xml:space="preserve">
1) El Diagnóstico Técnico y Normativo consolidado en su versión preliminar a finales de 2024 fue puesto a validación de los comités técnicos del SNB en las sesiones realizadas entre el 27 de febrero  y el 11 de marzo de 2025. En estas sesiones se presentó de manera puntual los conceptos, definiciones, causas, sub-causas y efectos incorporados en el Diagnóstico Técnico provenientes de los diagnosticos entregados por cada Comíte. A partir del desarrollo de las respectivas sesiones, se diseñan instrumentos de recolección de aportes por escrito a las entidades para atender a las observaciónes remitidas por la Comision Asesora del SNB.
2) Se adelantaron 4 reuniones de validación institucional con la OAJ de la UBPD y con actores involucrados tales ONU DDHH, Minjusticia y Comisión Asesora del SNB. En dichas reuniones se presentaron observaciones tecnicas y metodologicas por parte de los actores solicitando ampliaciones, ajustes y cambios en los textos contenidos en el documento diagnóstico preliminar. 
3) Se realiza la proyección y envio de 14 oficios a entidades del SNB para atender a la necesidad de actualización de cifras del Diagnóstico Técnico y Normativo. A corte de 28 de febrero se recibieron 10 respuestas. 
4) Se realiza la sistematización y análisis de los comentarios remitidos por las entidades y otros actores involucrados (UARIV, DEFENSORIA, MIN JUSTICIA, FISCALIA, ONU DDHH, JEP y Comisión Asesora)
5) Se realiza la revisión en conjunto con la OAP de UBPD de  la primera versión del Documento de Política que incluye los objetivos, las lineas de acción y las metas de resultado propuestas. Se realizan los ajustes solicitados en la V2 del Documento de Política.
6) Se consolida una primera versión de arbol de soluciones para la política pública con base en la versión del diagnostico preliminar presentado a la Comisión Intersectorial del SNB.
</t>
    </r>
  </si>
  <si>
    <r>
      <t xml:space="preserve">Los soportes presentados en el reporte del PAI que guardan relación con este indicador, no dan cuenta de la cantidad de personas reportadas como contactadas. En el documento de reporte semanal, soporte remitido para el reporte cualitativo del producto, a dos de marzo de 2025 se reportan 782 contactos para nivel central, uno menos que la cifra registrada en la ficha. Sobre los contactos de nivel Territorial no existe ningún dato presentado como soporte. 
Por otra parte, y de acuerdo con el reporte realizado en PIIP, se tiene un avance de 688 personas contactadas. Esto no concuerda con ningún dato acá reportado. 
</t>
    </r>
    <r>
      <rPr>
        <b/>
        <sz val="11"/>
        <color rgb="FF000000"/>
        <rFont val="Arial Narrow"/>
        <family val="2"/>
      </rPr>
      <t xml:space="preserve">Recomendaciones: 
</t>
    </r>
    <r>
      <rPr>
        <sz val="11"/>
        <color rgb="FF000000"/>
        <rFont val="Arial Narrow"/>
        <family val="2"/>
      </rPr>
      <t xml:space="preserve">
Es importante rectificar las cifras consignadas en las diferentes plataformas o instrumentos de reporte, ya que no es claro porque se produce esta diferencia de información.
Si bien en el reporte del PAI se adjunta un documento descriptivo y de análisis respecto del trabajo realizado durante el mes de enero, es importante que este sea construido con información consolidada sobre los meses objeto de análisis, para este caso, enero y febrero. 
</t>
    </r>
  </si>
  <si>
    <r>
      <t xml:space="preserve">Lo reportado para este indicador no concuerda con el reporte hecho para el avance cualitativo del producto asociado y tampoco guarda relación con el reporte realizado en PIIP. Para los dos, se tiene un avance de 78 personas contactadas con las cuales se adelantaron acciones de participación. 
Los soportes presentados en el reporte del PAI que guardan relación con este indicador, no dan cuenta de la cantidad de personas reportadas como contactadas.
</t>
    </r>
    <r>
      <rPr>
        <b/>
        <sz val="11"/>
        <color rgb="FF000000"/>
        <rFont val="Arial Narrow"/>
        <family val="2"/>
      </rPr>
      <t xml:space="preserve">Recomendaciones: </t>
    </r>
    <r>
      <rPr>
        <sz val="11"/>
        <color rgb="FF000000"/>
        <rFont val="Arial Narrow"/>
        <family val="2"/>
      </rPr>
      <t xml:space="preserve">
Es importante rectificar las cifras consignadas en las diferentes plataformas o instrumentos de reporte, ya que no es claro porque se produce esta diferencia de información.
En los informes presentados, debe tenerse en cuenta el análisis sobre las acciones de participación que se dan mediante la implementación de la estrategia de contacto. Si bien en el reporte del PAI se adjunta un documento descriptivo y de análisis respecto del trabajo realizado durante el mes de enero, es importante que este sea construido con información consolidada sobre los meses objeto de análisis, para este caso, enero y febrero. </t>
    </r>
  </si>
  <si>
    <r>
      <t xml:space="preserve">Durante el mes de febrero 2025 se presentaron avances en el desarrollo de la Estrategia Red de Apoyo, entre las cuales se resalta la elaboración del reglamento para el lanzamiento de la convocatoria 2025, así como la creación de los formularios de inscripción y presentación de inciativas. 
</t>
    </r>
    <r>
      <rPr>
        <b/>
        <sz val="11"/>
        <color theme="1"/>
        <rFont val="Arial Narrow"/>
        <family val="2"/>
      </rPr>
      <t xml:space="preserve">Dificultades:
</t>
    </r>
    <r>
      <rPr>
        <sz val="11"/>
        <color theme="1"/>
        <rFont val="Arial Narrow"/>
        <family val="2"/>
      </rPr>
      <t xml:space="preserve">Se encuentra pendiente concluir las herramientas  necesarias para dar apertura a la convocatoria. </t>
    </r>
  </si>
  <si>
    <r>
      <rPr>
        <sz val="11"/>
        <color theme="1"/>
        <rFont val="Arial Narrow"/>
        <family val="2"/>
      </rPr>
      <t>El avance de actividades en términos de Conocimiento del riesgo, intervención del mismo y  el manejo de emergencias, según lo reportado por la SGH, no presenta mayores dificultades. Sin embargo, para el manejo de emergencias se describe la siguiente dificultad:
Durante los dos meses de avance del Plan de Acción (enero y febrero 2025), no se avanzó significativamente en la actividad actualización y socialización de los Planes de Emergencia a nivel nacional, debido a varios factores. En enero de 2025, la ARL en el momento para la Entidad Positiva estaba en proceso de salida y, por lo tanto, no se iba a ejecutar el plan de trabajo de Seguridad y Salud en el Trabajo de la Entidad. En febrero de 2025, se revisó el plan de trabajo con la nueva ARL AXA Colpatria, pero se presentó una diferencia en el número de horas ofertadas, lo que impidió que fuera aprobado. Ante esta situación, se realizaron dos mesas de trabajo con la Secretaría General y la Subdirección de Gestión Humana para esclarecer y validar lo sucedido. Solo hasta la primera semana de marzo se logró aprobar el plan de trabajo, lo que permitió retomar el avance en los proyectos establecidos con el asesor de esta ARL. Se espera avanzar durante el segundo bimestre del año</t>
    </r>
    <r>
      <rPr>
        <i/>
        <sz val="11"/>
        <color theme="1"/>
        <rFont val="Arial Narrow"/>
        <family val="2"/>
      </rPr>
      <t xml:space="preserve">
</t>
    </r>
  </si>
  <si>
    <r>
      <t xml:space="preserve">El equipo de Prevención y Protección al ser un componente del Sistema Integral de Bienestar y Cuidado-SIBICU tiene como objetivo prevenir y/o mitigar los eventos que puedan afectar el desarrollo de las misiones humanitarias y por tanto el mandato de la entidad. Para dar cumplimiento a este próposito, el equipo desarrolla procesos estratégicos con acciones relacionadas en: i) sensibilización y pedagogía; ii) Sistema de Gestión del Riesgo Público; iii) Instructivo de Acceso a Territorios Complejos. Frente al acceso de territorios complejos, desde el equipo de Prevención y Protección se realizan acciones (planes de contingencia y mesas de análisis de contexto) que permiten identificas los riesgos derivados de la acción humanitaria.
</t>
    </r>
    <r>
      <rPr>
        <b/>
        <sz val="11"/>
        <color rgb="FF000000"/>
        <rFont val="Arial Narrow"/>
        <family val="2"/>
      </rPr>
      <t xml:space="preserve">Debilidades: 
</t>
    </r>
    <r>
      <rPr>
        <sz val="11"/>
        <color rgb="FF000000"/>
        <rFont val="Arial Narrow"/>
        <family val="2"/>
      </rPr>
      <t xml:space="preserve">La principal dificultad identificada es que la situación de orden público especialmente en la zona de Norte de Santander y Magdalena Medio ha imposibilitado el acceso para el desarrollo de acciones humanitaria </t>
    </r>
  </si>
  <si>
    <t>Con respecto al mapeo de actores, se realizó una actualización del mismo (Versión 2) considerando aquellos que hacen parte del PRAI, PNB, SNARIV, SNB y Convocados por la JEP en la medida cautelar nacional, el criterio para priorizar el relacionamiento se basa en la contribución de esta entidades en las 6 líneas estratégicas y los productos específicos para el 2025, de manera preliminar se identifica que es necesario mantener y fortalecer el relacionamiento con las entidades que conforman la Comisión Intersectorial de SNB, y organismos internacionales invitados con el propósito de formular y aprobar la PPI. 
Este mapeo fija una priorización de relacionamiento con entidades públicas, y se presentará a la Jefatura de la OAP para su retroalimentación (15/05/2025), junto con una propuesta de agenda preliminar de relacionamiento.
En relación con la implementación y seguimiento a la agenda de incidencia y relacionamiento nivel Nacional, se vienen desarrollando los espacios de articulación, en el siguiente orden: desde la dirección general se desarrollan espacios con el sector público (3), sector privado (3), cooperación (1) y OSC (4), para un total de 11 espacios. En lo que respecta a los espacios de articulacion e incidencia del Sistema Nacional de Busqueda durante el periodo sesionaron las 4 Secretarias Ténicas del los Comites Técnicos con el objetivo de definir el cronograma de sesiones extraordinarias en las cuales se abordara el diagnóstico de la PPI, y se avanzó en la articulación con varias entidades para la implementación y reglamentación de la ley 2421 de 2024 y ley 2364 de 2024, para lo cual se realizaron y acompañaron 8 espacios por parte de la asesora de dirección para el relacionamiento, articulación e incidencia con un total de 6 instituciones nacionales. 
De manera particular, se continua el trabajo articulado y permanente con el Ministerio de Justicia que permita avanzar en la consolidación del documento diagnóstico de la PPI, y dar cumplimiento a la Hoja de Ruta de la formulación de la PPI, así como avanzar en la reglamentación de la Ley de Mujeres Buscadoras.   
Durante el periodo se continuo con las reuniones con los representantes de las iglesias cristianas para definir el tipo de acuerdo y compromisos de las partes que contribuyan a la búsqueda. Para el fin del bimestre se cuenta con una primera versión del memorando de entendimiento que se encuentra en revisión de las áreas técnicas, la OAJ y la Secretaría General.
Se viene realizando un analisis documental con base en los 25 convenios vigentes que permita identificar a que lineas estrategicas del MEI contribuyen estos acuerdos y con ello amplificar las oportunidades en materia de pedagocia y comunicación, con base en este se espera realizar una propuesta para el seguimiento y operativización de los convenios para generar una propuesta de seguimiento a partir de la medición de los impactos de los convenios en el mandato de la UBPD. De este análisis, se identifican los convenios con acciones, compromisos u obligaciones expresas de pedagogia.
En el marco de Convenio suscrito con la Conferencia Episcopal, la OACP viene realizando espacios de capacitación y pedagogía con los GITT sobre el alcance e implementación de los compromisos en territorio en clave de articulación interinstitucional, con el siguiente balance: 1 jornada con Obispos, 1 Webinar con Directivos de Pastoral Social, Material pedagógico compartido en una carpeta conjunta, 1 espacio virtual para servidores/as de la UBPD sobre conformación, roles y jerarquías de la iglesia, 1 Sistematización por el Episcopado de la experiencia,  1 Intervención en el espacio con Min Interior de cementerios, 1 Documento conjunto a entregar a finales de mayo 2025 para reforzar articulación del convenio.
Con respecto al impulso de acciones de coordinación con GITT para dar respuesta a casos vinculados a la JEP, se cuenta con documentos de balance de los diferentes macro casos y trámites cautelares decretados por la Sección de Ausencia de Reconocimiento de Verdad y Responsabilidad de la JEP, los cuales se emplean como insumo para la labor de seguimiento a los compromisos y responsabilidades a cargo de la UBPD. Asimismo, se formuló y remitió el Plan de Apoyo a la Búsqueda, según lo ordenado en el Auto de Determinación de Hechos y Conductas del Caso 07. Para ello se coordinó con la Dirección Técnica de Información, a efecto de consolidar la documentación remitida por la JEP y que la misma fuera puesta a disposición de los GITT según la asignación correspondiente por PRB.
Finalmente, como parte del seguimiento a las acciones competencia de la Unidad en el marco de la implementación de Acciones Restaurativas, se avanzó en la revisión del procedimiento, en coordinación con la Dirección Técnica de Información, la Oficina Asesora Jurídica y la Oficina Asesora de Planeación. Se participó en sesiones de trabajo convocadas por los despachos a cargo de los Casos 01 y subcaso Costa Caribe del Caso 03, para la formulación de proyectos de sanción relacionados con búsqueda de personas dadas por desaparecidas. Se atendió un espacio solicitado por los representantes de los comparecientes determinados como máximos responsables del Caso 01, para retroalimentar la ficha de proyecto de sanción formulado en materia de búsqueda de personas dadas por desaparecidas. En coordinación con la Secretaría Ejecutiva de la JEP se sostuvo una reunión con los comparecientes de Fuerza Pública asociados en la Fundación Comité de Reconciliación, en la que se revisó la propuesta de TOAR para la búsqueda de personas dadas por desaparecidas y la ruta de trabajo del mismo.</t>
  </si>
  <si>
    <t xml:space="preserve">Se realiza el reajuste de la agenda de la comisión intersectorial del SNB conforme a los ajustes en los tiempos programados para las sesiones y temas priorizados por el plan estratégico del SNB. A la espera de observaciones de la OAP. 
Pese a que la priorización de las acciones del plan estrategico no se ha dado formalmente, en el mes de abril se realizan las sigueintes actividades:
1. Se realiza sesión de trabajo con el ministerio de justicia, en donde se logra consolidar versión de árbol de problemas, que será insumo para la discusión en los comités técnicos, en la construccion del nuevo documentos de diagnóstico de la Política Pública Integral, en consideración al eje 3. del plan estratégico del SNB. 
4. Se realiza reunión con los enlaces de comunicación de las entidades del sistema nacional de búsqueda, en donde se aborda la estrategia de comunicación y pedagogía, y se acuerdan acciones en este sentido para el año 2025, en atención al eje 5. del plan estratégico del SNB. 
======================================================================================================
Pese a que no se tenia programado para este bimestre, no obstante, se realiza reajuste a la agenda de los comités técnicos. A la espera de revisión por la OAP.  
El 22 de abril se desarrolla reunión de secretarias técnicas de los cuatro comités técnicos, con el fin de socializar el trabajo de consolidación del nuevo arbol de problemas, y de solicitar que se citén a sesiones extraordinarias en la semana del 5 al 9 de mayo, para que en cada comité se discuta el arbol de problemas consolidado y se oriente la construcción de un documento de diagnóstico.
======================================================================================================
Se avanza en la construción de modelo territorial , no obstante, debido a las contingencias de los plazos, este tendra que presentarse para la comsión intersecrtorial agendada para el 5 de junio de 2025, por lo que este docuemtno se validara en el mes de mayo junto con la oficina asesora de planeación. el documento reposa en el siguiente: 
link https://docs.google.com/document/d/1a5jVD-Njey-uCD4ArnxUaCRduv90B_1R/edit  
Se realiza reunión con la regional de magdalena medio en donde se recibe propuesta para generar un comité territorial en la region del magdalena medio </t>
  </si>
  <si>
    <t>Es necesario se formalice la priorización de acciones del plan estratégico, para poder organizar recursos con objertivos claros.
Adicionalmente, se reporta avance en el desarrollo del árbol de problemas que será fuente para mesas de trabajo con las entidades del SNB.
Se observan avances en el componente de comunicaciones de la estidades del Sistema, 
Se reajusta la agenda de los comités técnicos, lo que debe formalizarse para poder garantizar ejecución y seguimiento de los mismos.
Finalmenter, aunque se presenta avance en la construción de modelo territorial , se debe obtener la validación del mismo para poderlo presentar en junio a la comisión intersectorial.
Los ajustes a los diferentes instrumentos y metodologías están produciendo retrasos en el desarrollo esperado del producto de acuerdo con su planeación inicial.</t>
  </si>
  <si>
    <t xml:space="preserve">El producto se encuentra en cumplimiento parcial, la calificación se toma del reporte hecho por la DTPCVED. Esta presenta un retraso del 5% respecto del avance acumulado programado, relacionado con el número de contactos realizados y registrados y las acciones de participación realizadas. 
Es así como “Se hizo necesario la revisión de la base de reparto, ya que en los contactos de nivel central se identificó que había SB con acciones en 2024, con ED, vinculadas a OCMP; criterios de exclusión definido para el contacto, ya que éstas deben ser abordadas directamente por los GITT a efectos de no irrumpir o perjudicar la credibilidad y confianza de las PB con la entidad.” Este rezago de 2024 ha afectado la ejecución esperada para el segundo trimestre de 2025.
Por otra parte, es necesario garantizar que los GITT hagan uso pertinente del SIM y que este opere de manera correcta. En el reporte de la DTPCVED se recalca que “sigue presentándose la falta de registro oportuna por parte de los GITT en el SIM BUSQUEMOS, generando la imposibilidad de contar con la información real y oportuna de las SB abordadas.”. Es necesario ajustar el instrumento de seguimiento de implementación de la estrategia de contacto
Sobre la implementación de las rutas buscadoras, se evidencia que el proceso de contratación está dado en los tiempos requeridos. Se espera que para el próximo bimestre ya se encuentre debidamente contratado. </t>
  </si>
  <si>
    <t>Para este bimestre se presentan resultados obtenidos de la convocatoria anterior en términos de capacitaciones culminadas efectivamente. Por otro lado se presentan los resultados de la convocatoria indicando que una vez concluida se inscribieron 751 personas. 
Esto da cuenta del cumplimiento de las actividades programadas. Para garantizar la ejecución de las metas planteadas en la red de apoyo; es importante tener en cuenta las dificultades descritas respecto de las fallas de la plataforma Elearning y la conexión de las personas en los territorios.</t>
  </si>
  <si>
    <t xml:space="preserve">Este producto se encuentra en cumplimiento parcial. El seguimiento  y análisis de la participación de servidores/as y contratistas en la Estrategia Buscando La Igualdad, no ha iniciado como estaba programado, ya que “en el mes de abril se avanzó únicamente en la construcción de la metodología que se implementará en los territorios y en el nivel central, aún no se ha implementado, por ende, no cuenta con listados de participación”. 
Esta actividad debe dar inicio el siguiente bimestre.
</t>
  </si>
  <si>
    <t>No se presentó el reporte respectivo</t>
  </si>
  <si>
    <t>No cumple</t>
  </si>
  <si>
    <t>No se presenta reporte de avance para el periodo</t>
  </si>
  <si>
    <t>Durante el bimestre se esperaba avanzar en un 42% en el plan de trabajo, sin embargo, al no reportarse ningun seguimiento, solo se cuenta con un 23% reportado como avance del primer periodo, ubicándose el producto para este periodo en la categoría de incumplimiento.</t>
  </si>
  <si>
    <t>Se identifican avances relevantes en la implementación del PAAS, particularmente en el fortalecimiento del seguimiento operativo y en la disposición de medios de verificación que respaldan las acciones ejecutadas. La adopción de un esquema de seguimiento mensual ha mejorado la trazabilidad del cronograma, aunque persisten limitaciones en la calidad del reporte cualitativo.
No obstante, se evidencian debilidades estructurales en la formulación de los indicadores asociados. En algunos casos, la verificación del cumplimiento se encuentra condicionada a productos que, si bien están programados para ser entregados en meses posteriores, afectan la evaluación cuantitativa del avance en el corte actual. En otros, la medición se limita a la existencia de productos (como planes de mejoramiento) sin considerar su impacto ni el grado de implementación.
Adicionalmente, la complejidad técnica de las fichas, que integran variables numéricas, cronológicas y cualitativas sin una clara separación, dificulta su integración a herramientas de seguimiento estratégico como el tablero del Comité Directivo. Esta situación compromete la utilidad del indicador como instrumento de toma de decisiones oportunas y basadas en evidencia.
En síntesis, aunque el PAAS presenta avances en su ejecución operativa, se requiere una revisión metodológica de sus indicadores para asegurar que reflejen no solo el cumplimiento formal, sino también el impacto de las acciones emprendidas, en línea con el resultado estratégico R6.1 de la entidad.</t>
  </si>
  <si>
    <t>Se ejecutaron todas las actividades propias del Plan Anual de Auditorias 2025, en lo concerniente al periodo marzo - abril de 2025. Se llevó a cabo la sesión ordinaria No. 2 del CICCI el día 22 de abril de 2025, en la cual se dio a conocer a la respectiva instancia, el avance del PAAS - 2025 y se presentaron temas pertinentes a su consideración.
Las auditorias en curso (Gestión Contractual y Gestión Administrativa), tuvieron el avance correspondiente de acuerdo con el Plan de Trabajo de cada una; el detalle de avance se discrimina en la actividad de ejecución del Plan Anual de Auditorias.
Los informes de seguimiento a PQRSD y el de Seguimiento a Plan de Acción Institucional fueron presentados durante el mes de marzo de 2025, dadas las razones que fueron expuestas en el bimestre anterior.
Una vez adelantado el seguimiento a las cuentas de intangibles, propiedad planta y equipo, cuentas por cobrar, y litigios y/o demandas de los estados financieros del ejercicio 2024, se generó un espacio con la Dirección General para presentar los resultados, y por parte de la SAF se generaron las acciones de mejora frente a lo observado. 
La OCI llevó a cabo las actividades programadas en el PAAS durante el segundo bimestre (marzo - abril de 2025) así: 
2.1. Auditoría de Gestión Contractual: se avanzó en la etapa de ejecución de la auditoría, adelantando pruebas de auditoría, las cuales en algunos casos dieron lugar a solicitud de información y mesas de trabajo para aclaraciones. Igualmente se llevaron a cabo mesas de trabajo de avance de la auditoria con los responsables de diferentes temas, así: mesa interna OCI para seguimiento de avance por parte de los auditores el 20/04/2025; mesa de trabajo con OTIC para informar sobre aspectos evidenciados de contratos de Tecnología (128-2024, 339-2024, 414-2023, OC 140036) llevadas a cabo el  de abril de 2025; mesa de trabajo con la supervisora del Contrato No. 277-2024 comodato informar lo evidenciado y solicitar información faltante.
2.2. Auditoria Gestión Administrativa: se dio inicio a la etapa de ejecución y se adelantaron algunas pruebas de auditoría. 
2.3 En cuanto a los informes de ley, se llevaron a cabo: Informe de Cumplimiento de Medidas de Austeridad y Eficiencia en el Gasto Público; Informe Derechos de Autor y Uso de Software Legal; Furag: se transmitió en la herramientas dispuesta por el DAFP el dia 10 de abril de 2025, con antelación de 12 dias a la fecha limite. 
Los resultados de las auditorias serán informados y reportados una vez finalice cada ejercicio auditor, de acuerdo con el Plan de Trabajo respectivo. 
A partir de la matriz de Plan de Mejoramiento Interno consolidado 2024 - 2025, la cual incluye el reporte que efectuó la primera linea de defensa en cada caso, se adelantó por la OCI el seguimiento a los planes de mejoramiento vigentes, generándose el informe respectivo dado a conocer el 30 de abril de 2025, mediante correo electrónico, señalando el plazo de 2 dias (hasta el 5 de mayo) para las observaciones o en su defecto, la conformidad con los resultados.  
De igual manera se actualizó el consolidado de resultados a partir del consolidado de seguimiento. 
Se transmitieron los reportes correspondientes al periodo asi: (i) rendición cuenta anual consolidada; (ii) gestión contractual de febrero 2025 (reportada en marzo de 2025); (iii) gestión contractual de marzo de 2025 (reportada en abril de 2025);  (iv) reporte obras inconclusas de febrero de 2025 (reportado en marzo de 2025) y (v) de marzo de 2025 (reportado en abril de 2025); (vi) personal y costos anual (reportado en marzo de 2025); (vii) certificación FURAG con transmisión el 10 de abril de 2025.</t>
  </si>
  <si>
    <t xml:space="preserve">Con información remitida por Direcciones Técnicas, Subdirecciones y GITT, se construyó el modelo de datos que nutre el modelo de los Boletines Estadísticos Regionales a corte de 31 de diciembre de 2024. Estos fueron elaborados y remitidos para su aprobación durante el bimestre en cuestión. Los boletines fueron aprobados y se realizó la solicitud de su publicación el mes de mayo.
Por otra parte se realiza el ajuste del tablero de control que consolida la información reportada en 2024 y presenta la información de avance obtenida por GITT durante el primer trimestre.
Se ajustó el tablero de control de seguimiento a la Planeación Institucional y Territorial, con la inclusión de nuevos indicadores y se actualizó el reporte hecho por las áreas misionales, a corte de del 30 de abril. 
Para este bimestre se ajusta la herramienta de reporte de indicadores que permite capturar la información trimestral del avance que han tenido los GITT en la Implementación, formulación o ajuste de los PRB. Con esto y con información remitida por Áreas Misionales, se  consolida una matriz de datos y construyen los boletines estadísticos del primer trimestre del año 2025. Para este reporte se automatizaron las presentaciones de power point, de tal manera que cuando se actualice la matriz de datos, al instante se actualizan los reportes estadísticos. Estos se remiten para publicación el mes de mayo. </t>
  </si>
  <si>
    <t xml:space="preserve">El plan de trabajo del producto avanza conforme a lo planeado. Se concluyó el cierre del seguimiento realizado en la vigencia 2024 y el alistamiento para el seguimiento a la planeación de la presente vigencia. Los boletines estadísticos de la vigencia 2024 se encuentran publicados en la página web. https://unidadbusqueda.gov.co/sobre-busqueda/seguimiento-prb/
Asimismo, en el mismo enlace ya se encuentran publicados los boletines estadísticos regionales correspondientes al primer trimestre de 2025.
Se evidencian los ajustes permanentes realizados a la herramienta de reporte de indicadores que permite capturar la información trimestral del avance que han tenido los GITT en la Implementación, formulación o ajuste de los PRB. </t>
  </si>
  <si>
    <t>Se logró la parametrización de la herramienta PowerBi https://app.powerbi.com/view?r=eyJrIjoiYmRkNjNlZjktYjAyNS00MTA1LThhY2UtN2I5MWNjMTc4YmRjIiwidCI6IjQ3NDIzNTc2LWExZmEtNDc5MC05YTNkLTE5OWRkNTQzMGVhNCJ9&amp;disablecdnExpiration=174546714 , para registro de las fichas de indicadores y los respectivos avances. Sin embargo, aún se tienen deficiencias en el diseño de indicadores en especial aquellos que aparecen desagregados.</t>
  </si>
  <si>
    <t>Se cumple la meta de contar con un instrumento diseñado para el seguimiento de indicadores de comité directivo. Se debe continuar ajustando la herramienta conforme las necesidades de mejora identificadas en las fichas de los indicadores.</t>
  </si>
  <si>
    <t>En el mes de abril se concluyeron los Boletines Estadisticos Trimestrales del primer trimestre del año 2025. Asimismo, se finalizaron los boletines consolidados de 2024 y fueron publicados en la página web.</t>
  </si>
  <si>
    <t>Se avanzó significativamente en la meta del indicador alcanzando un 47% de avance. Los boletines se encuentran publicados en https://unidadbusqueda.gov.co/sobre-busqueda/seguimiento-prb/</t>
  </si>
  <si>
    <t>69 entidades</t>
  </si>
  <si>
    <t>Durante el bimestre se esperaba avanzar en un 42% en el plan de trabajo, sin embargo, al no reportarse ningun seguimiento, solo se cuenta con un acumulado de 23% reportado como avance del primer periodo, ubicándose el producto para este periodo en la categoría de incumplimiento.</t>
  </si>
  <si>
    <t>Agrupación</t>
  </si>
  <si>
    <t>SGTT</t>
  </si>
  <si>
    <t>Durante el periodo correspondiente, se avanzó de manera integral en el fortalecimiento de los procesos de gestión de información y análisis aplicados a la búsqueda de personas dadas por desaparecidas, en concordancia con los objetivos establecidos para la Línea Estratégica No. 1. Las acciones desarrolladas permitieron robustecer las bases de datos institucionales, optimizar herramientas tecnológicas, consolidar fuentes de información claves y fortalecer metodologías de análisis forense y documental.
Se destacan avances en la consolidación del universo de personas dadas por desaparecidas, a través de procesos de validación, depuración y caracterización de registros provenientes de fuentes como el RNEC, lo cual ha permitido mejorar sustancialmente la calidad de la información base. En paralelo, se implementaron mecanismos de corrección de inconsistencias en sistemas como el RNFCIS y BUSQUEMOS, lo que fortalece la confiabilidad de los datos empleados en análisis geoespaciales y en la identificación de áreas de interés forense.
A nivel tecnológico, se lograron optimizaciones significativas en el sistema de consulta institucional, así como un incremento en la capacidad de almacenamiento y procesamiento del datalake. Estos avances han contribuido a una mayor eficiencia en el acceso, búsqueda y uso de la información por parte de los equipos territoriales y técnicos. Adicionalmente, se continuó con la implementación de algoritmos de clasificación sobre imágenes satelitales, integrando nuevas herramientas que permiten fortalecer el análisis del contexto territorial en relación con el conflicto.
En cuanto al archivo documental, se mantuvo un flujo constante de trabajo en sus fases de revisión, estructuración, digitalización y análisis, lo que ha permitido ampliar y cualificar el acervo disponible para soportar investigaciones y líneas de búsqueda. También se avanzó en la operativización de la estrategia de Búsqueda Inversa, tanto en la verificación de casos como en la respuesta comunicacional orientada a generar contacto con personas o familias relacionadas con personas identificadas.
Estas acciones reflejan un esfuerzo sostenido por mejorar la calidad, integridad y aplicabilidad de la información institucional, habilitando mejores condiciones para la aplicación de metodologías forenses, la territorialización de los procesos de búsqueda y el fortalecimiento de capacidades para el análisis y la toma de decisiones. Lo anterior contribuye directamente al cumplimiento del resultado estratégico R1, y se articula de manera coherente con los componentes del producto estratégico asociado y los objetivos misionales de la Unidad.</t>
  </si>
  <si>
    <t>Aquí encontrará el balance del plan de acción 2025 de la Unidad de Búsqueda de Personas dadas por Desaparecidas. Por favor seleccione los filtros según la agrupación o área que desea consultar:</t>
  </si>
  <si>
    <t>Estado de cumplimiento de los productos</t>
  </si>
  <si>
    <t>NÚMERO DE PRODUCTOS</t>
  </si>
  <si>
    <t>NÚMERO DE PRODUCTOS POR ÁREA</t>
  </si>
  <si>
    <r>
      <rPr>
        <b/>
        <sz val="28"/>
        <color rgb="FFFFFFFF"/>
        <rFont val="Arial"/>
        <family val="2"/>
      </rPr>
      <t>Informe periódico Plan de Acción 2025</t>
    </r>
    <r>
      <rPr>
        <b/>
        <sz val="24"/>
        <color rgb="FFFFFFFF"/>
        <rFont val="Arial"/>
        <family val="2"/>
      </rPr>
      <t xml:space="preserve">
</t>
    </r>
    <r>
      <rPr>
        <sz val="14"/>
        <color rgb="FFFFFFFF"/>
        <rFont val="Arial"/>
        <family val="2"/>
      </rPr>
      <t>Fecha de corte: 30 de Abril de 2025 (II bimestre)</t>
    </r>
  </si>
  <si>
    <t>DTIPL /SAPL</t>
  </si>
  <si>
    <t>DTIPL /SGI</t>
  </si>
  <si>
    <t>DTPRI</t>
  </si>
  <si>
    <t>OGC</t>
  </si>
  <si>
    <t>OACP</t>
  </si>
  <si>
    <t>DTPCVED</t>
  </si>
  <si>
    <t>SGH</t>
  </si>
  <si>
    <t>OTIC</t>
  </si>
  <si>
    <t>OCI</t>
  </si>
  <si>
    <t>OAP</t>
  </si>
  <si>
    <t>Pese a que la priorización de las acciones del plan estrategico no se han dado formalmente, en el mes de abril se realizan las sigueintes actividades:
1. Se realiza sesión de trabajo con el ministerio de justicia, en donde se logra consolidar versión de árbol de problemas, que será insumo para la discusión en los comités técnicos, en la construccion del nuevo documentos de diagnóstico de la Política Pública Integral. Eje 3 del plan estratégico. (anexo 5)
4. Se realiza reunión con los enlaces de comunicación de las entidades del sistema nacional de búsqueda, en donde se aborda la estrategia de comunicación y pedagogía, y se acuerdan acciones en este sentido para el año 2025 (anexo 6). Eje 5 del plan estratégico.</t>
  </si>
  <si>
    <t>Se requiere consolidar la priorización que finalmente permita conocer la programación de acciones, esto no ha sido posible porque la Comisión Intersectorial no ha incluido dentro de su agenda esta definición, sin el número de acciones priorizadas programadas, no es posible calvular el avance cuantitativo.</t>
  </si>
  <si>
    <t>4. Se plantea realizar una Comisión Intersectorial Ampliada a desarrollarse en el mes de Mayo de 2025 donde se desarrolle una metodologia participativa con presencia de delegados/as institucionales del SNB, Comisión Asesora y organismos internacionales para construir participativamente la version definitiva dle arbol de problemas y dar su validación.</t>
  </si>
  <si>
    <t>A la fecha no se han realizado las reuniones de la comisión intersectrorial, sin embargo, ya se tiene definida la fecvha y lugar de la comisión intersectorial ampliada a realizarse el mes d emayi.</t>
  </si>
  <si>
    <t>2. Se desarrolla reunión preparatoria de secretarias técnicas de los cuatro comités técnicos el 22 de abril de 2025, con el fin de socializar el trabajo de consolidación del nuevo arbol de problemas, y de solicitar que se citén a sesiones extraordinarias en la semana del 5 al 9 de mayo, para que en cada comité se discuta el arbol de problemas consolidado y se oriente la construcción de un documento de diagnóstico.</t>
  </si>
  <si>
    <t>Se ha avanzado en dos de las tres reuniones preparatorias para las secretarías ténicas de los comités, aunque en este periodo se cancelaron los comités técnicos programados. Es necesario revisar si la meta debe ser ampliada, ya que se ha cumplido en gran párte de lo programado.</t>
  </si>
  <si>
    <t>Se avanza junto con el ministerio de justicia en la elaboración de diagnóstico para ser presentado a la sesión de comisión intersectorial acordada para el día 5 de junio de 2025. en este sentido se avanza en la elaboración de una nueva versión de árbol de problemas, que se espera ser discutido en los comités técnicos del sistema nacional de búsqueda. (anexo 3)
De la misma manera se espera presentar en esta misma sesión los ajustes del plan estrategico, este ajuste, se espera validarlo con la directora de planeación de la UBPD durante el mes de mayo. Igualmente se prosigue en la elaboración del modelo de territorialización,documento que se espera validarlo con la oficina asesora de planeación a mas tarder el 15 de mayo. El mismo se encuentra en el siguiente link de drive: 
https://docs.google.com/document/d/13CfmJonddc29TfViM13CHBpQPw5kcDE3/edit 
Finalmente, se proyecta lineamientos para la estructura de documentos de diagnóstico a construirse por cada uno de los comités tecnicos. Estos lineamientos hacen parte del trabajo metodologico realizado en la reestructuración del arbol de problemas. (anexo 4)</t>
  </si>
  <si>
    <t>Se identifican varios documentos en preparación para ser presentados en la sesión programada de la Comisión Intersectorial del SNB en junio. Es necesario que se lleve a cabo la comisión intersectorial, para que el documento se formalice en la misma.</t>
  </si>
  <si>
    <t>Acción No 1. Actualización del apartado de Analisis Situaciónal de la PPI a partir de las respuestas remitidas por las entidades a los oficios relacionados con ciras sobre la problemática de la desaparición en Colombia. 
Acción No 2.Reestructuración del árbol de problemas de la PPI, en articulación con el Ministerio de Justicia y del Derecho, a partir del analisis de convergencia y complementariedad de los aportes de la Comisión Asesora del Sistema Nacional de Búsqueda y las diferentes versiones institucionales existentes. Como resultado se cuenta con un árbol de problemas integrado y concertado para validación en los Comités Técnicos del SNB en los meses siguientes.
Acción No 3. Construcción del Concepto Técnico de la UBPD a la propuesta inicial de estructura del documento de diagnóstico del Ministerio de Justicia y el Derecho. Como resultado se cuenta con una estructura final del Documento de Diagnóstico de la PPI concertada.
Acción No 4. Construcción de lineamientos técnicos para la construcción del documento de diagnóstico de política pública en los Comités del SNB.</t>
  </si>
  <si>
    <t>Se observan cuatro acciones reportadas, realizadas para la implementación de la hoja de ruta de la formulación de la PPI, enmarcadas en el análisis situacional, reestructuración del árbol de problemas y la construcción de conceptos técnicos y lieamientos técnicos..</t>
  </si>
  <si>
    <t>No se reporta</t>
  </si>
  <si>
    <t>No se presenta el reporte y se reitera la solicitud de formalizar la ficha del indicador. El avance acumulado siguen siendo los datos reportados al primer bimestre.</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</si>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</sst>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
    <numFmt numFmtId="166" formatCode="_-&quot;$&quot;\ * #,##0.00_-;\-&quot;$&quot;\ * #,##0.00_-;_-&quot;$&quot;\ * &quot;-&quot;??_-;_-@"/>
  </numFmts>
  <fonts count="39">
    <font>
      <sz val="11"/>
      <color theme="1"/>
      <name val="Aptos Narrow"/>
      <scheme val="minor"/>
    </font>
    <font>
      <sz val="11"/>
      <color theme="1"/>
      <name val="Aptos Narrow"/>
      <family val="2"/>
      <scheme val="minor"/>
    </font>
    <font>
      <sz val="11"/>
      <color theme="1"/>
      <name val="Aptos Narrow"/>
    </font>
    <font>
      <sz val="11"/>
      <color theme="1"/>
      <name val="Aptos Narrow"/>
      <scheme val="minor"/>
    </font>
    <font>
      <sz val="11"/>
      <color theme="1"/>
      <name val="Arial Narrow"/>
    </font>
    <font>
      <b/>
      <sz val="22"/>
      <color theme="1"/>
      <name val="Arial Narrow"/>
    </font>
    <font>
      <sz val="11"/>
      <color theme="1"/>
      <name val="Arial"/>
    </font>
    <font>
      <sz val="11"/>
      <name val="Aptos Narrow"/>
    </font>
    <font>
      <b/>
      <sz val="11"/>
      <color theme="0"/>
      <name val="Arial Narrow"/>
    </font>
    <font>
      <b/>
      <sz val="11"/>
      <color theme="1"/>
      <name val="Arial Narrow"/>
    </font>
    <font>
      <b/>
      <sz val="10"/>
      <color theme="1"/>
      <name val="Arial Narrow"/>
    </font>
    <font>
      <b/>
      <i/>
      <sz val="10"/>
      <color theme="1"/>
      <name val="Arial Narrow"/>
    </font>
    <font>
      <i/>
      <sz val="10"/>
      <color theme="1"/>
      <name val="Arial Narrow"/>
    </font>
    <font>
      <b/>
      <sz val="7"/>
      <color theme="1"/>
      <name val="Arial Narrow"/>
    </font>
    <font>
      <b/>
      <sz val="8"/>
      <color theme="1"/>
      <name val="Arial Narrow"/>
    </font>
    <font>
      <sz val="11"/>
      <color theme="1"/>
      <name val="Arial Narrow"/>
      <family val="2"/>
    </font>
    <font>
      <sz val="11"/>
      <color rgb="FF000000"/>
      <name val="Arial Narrow"/>
      <family val="2"/>
    </font>
    <font>
      <u/>
      <sz val="11"/>
      <color rgb="FF000000"/>
      <name val="Arial Narrow"/>
      <family val="2"/>
    </font>
    <font>
      <u/>
      <sz val="11"/>
      <color rgb="FF1155CC"/>
      <name val="Arial Narrow"/>
      <family val="2"/>
    </font>
    <font>
      <sz val="11"/>
      <name val="Arial Narrow"/>
      <family val="2"/>
    </font>
    <font>
      <b/>
      <sz val="11"/>
      <color theme="1"/>
      <name val="Arial Narrow"/>
      <family val="2"/>
    </font>
    <font>
      <strike/>
      <sz val="11"/>
      <color theme="1"/>
      <name val="Arial Narrow"/>
      <family val="2"/>
    </font>
    <font>
      <b/>
      <sz val="11"/>
      <color rgb="FF000000"/>
      <name val="Arial Narrow"/>
      <family val="2"/>
    </font>
    <font>
      <i/>
      <sz val="11"/>
      <color theme="1"/>
      <name val="Arial Narrow"/>
      <family val="2"/>
    </font>
    <font>
      <b/>
      <sz val="11"/>
      <color theme="0"/>
      <name val="Arial Narrow"/>
      <family val="2"/>
    </font>
    <font>
      <sz val="11"/>
      <color theme="0"/>
      <name val="Arial"/>
      <family val="2"/>
    </font>
    <font>
      <b/>
      <sz val="24"/>
      <color rgb="FFFFFFFF"/>
      <name val="Arial"/>
      <family val="2"/>
    </font>
    <font>
      <b/>
      <sz val="28"/>
      <color rgb="FFFFFFFF"/>
      <name val="Arial"/>
      <family val="2"/>
    </font>
    <font>
      <sz val="14"/>
      <color rgb="FFFFFFFF"/>
      <name val="Arial"/>
      <family val="2"/>
    </font>
    <font>
      <sz val="11"/>
      <name val="Calibri"/>
      <family val="2"/>
    </font>
    <font>
      <sz val="10"/>
      <color theme="0"/>
      <name val="Arial"/>
      <family val="2"/>
    </font>
    <font>
      <sz val="14"/>
      <color theme="1"/>
      <name val="Arial"/>
      <family val="2"/>
    </font>
    <font>
      <sz val="14"/>
      <name val="Calibri"/>
      <family val="2"/>
    </font>
    <font>
      <b/>
      <sz val="28"/>
      <color theme="0"/>
      <name val="Arial"/>
      <family val="2"/>
    </font>
    <font>
      <b/>
      <sz val="14"/>
      <color theme="0"/>
      <name val="Arial"/>
      <family val="2"/>
    </font>
    <font>
      <b/>
      <sz val="18"/>
      <color theme="1"/>
      <name val="Arial"/>
      <family val="2"/>
    </font>
    <font>
      <sz val="10"/>
      <color theme="1"/>
      <name val="Arial"/>
      <family val="2"/>
    </font>
    <font>
      <b/>
      <sz val="16"/>
      <color theme="0"/>
      <name val="Arial"/>
      <family val="2"/>
    </font>
    <font>
      <b/>
      <sz val="18"/>
      <color theme="1"/>
      <name val="Aptos Narrow"/>
      <family val="2"/>
      <scheme val="minor"/>
    </font>
  </fonts>
  <fills count="20">
    <fill>
      <patternFill patternType="none"/>
    </fill>
    <fill>
      <patternFill patternType="gray125"/>
    </fill>
    <fill>
      <patternFill patternType="solid">
        <fgColor rgb="FF9B76C1"/>
        <bgColor rgb="FF9B76C1"/>
      </patternFill>
    </fill>
    <fill>
      <patternFill patternType="solid">
        <fgColor rgb="FF83CAEB"/>
        <bgColor rgb="FF83CAEB"/>
      </patternFill>
    </fill>
    <fill>
      <patternFill patternType="solid">
        <fgColor rgb="FF0097A7"/>
        <bgColor rgb="FF0097A7"/>
      </patternFill>
    </fill>
    <fill>
      <patternFill patternType="solid">
        <fgColor rgb="FFF1C232"/>
        <bgColor rgb="FFF1C232"/>
      </patternFill>
    </fill>
    <fill>
      <patternFill patternType="solid">
        <fgColor theme="0"/>
        <bgColor theme="0"/>
      </patternFill>
    </fill>
    <fill>
      <patternFill patternType="solid">
        <fgColor rgb="FFCAEDFB"/>
        <bgColor rgb="FFCAEDFB"/>
      </patternFill>
    </fill>
    <fill>
      <patternFill patternType="solid">
        <fgColor rgb="FF92D050"/>
        <bgColor rgb="FF92D050"/>
      </patternFill>
    </fill>
    <fill>
      <patternFill patternType="solid">
        <fgColor rgb="FFFFFFFF"/>
        <bgColor rgb="FFFFFFFF"/>
      </patternFill>
    </fill>
    <fill>
      <patternFill patternType="solid">
        <fgColor rgb="FF999999"/>
        <bgColor rgb="FF999999"/>
      </patternFill>
    </fill>
    <fill>
      <patternFill patternType="solid">
        <fgColor rgb="FFFFFF00"/>
        <bgColor rgb="FFFFFF00"/>
      </patternFill>
    </fill>
    <fill>
      <patternFill patternType="solid">
        <fgColor rgb="FFFFC000"/>
        <bgColor rgb="FFFFC000"/>
      </patternFill>
    </fill>
    <fill>
      <patternFill patternType="solid">
        <fgColor rgb="FF8ED873"/>
        <bgColor rgb="FF8ED873"/>
      </patternFill>
    </fill>
    <fill>
      <patternFill patternType="solid">
        <fgColor rgb="FFFF0000"/>
        <bgColor indexed="64"/>
      </patternFill>
    </fill>
    <fill>
      <patternFill patternType="solid">
        <fgColor rgb="FF92D050"/>
        <bgColor rgb="FFFFFF00"/>
      </patternFill>
    </fill>
    <fill>
      <patternFill patternType="solid">
        <fgColor rgb="FF92D050"/>
        <bgColor indexed="64"/>
      </patternFill>
    </fill>
    <fill>
      <patternFill patternType="solid">
        <fgColor rgb="FF6AA4A9"/>
        <bgColor rgb="FF6AA4A9"/>
      </patternFill>
    </fill>
    <fill>
      <patternFill patternType="solid">
        <fgColor rgb="FF9579BC"/>
        <bgColor rgb="FF9579BC"/>
      </patternFill>
    </fill>
    <fill>
      <patternFill patternType="solid">
        <fgColor rgb="FFCAEDFB"/>
        <bgColor indexed="64"/>
      </patternFill>
    </fill>
  </fills>
  <borders count="55">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indexed="64"/>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s>
  <cellStyleXfs count="3">
    <xf numFmtId="0" fontId="0" fillId="0" borderId="0"/>
    <xf numFmtId="9" fontId="3" fillId="0" borderId="0" applyFont="0" applyFill="0" applyBorder="0" applyAlignment="0" applyProtection="0"/>
    <xf numFmtId="0" fontId="1" fillId="0" borderId="24"/>
  </cellStyleXfs>
  <cellXfs count="375">
    <xf numFmtId="0" fontId="0" fillId="0" borderId="0" xfId="0"/>
    <xf numFmtId="0" fontId="2" fillId="0" borderId="0" xfId="0" applyFont="1"/>
    <xf numFmtId="0" fontId="4" fillId="0" borderId="0" xfId="0" applyFont="1" applyAlignment="1">
      <alignment horizontal="center"/>
    </xf>
    <xf numFmtId="0" fontId="4" fillId="0" borderId="0" xfId="0" applyFont="1"/>
    <xf numFmtId="9" fontId="4" fillId="0" borderId="0" xfId="0" applyNumberFormat="1" applyFont="1"/>
    <xf numFmtId="9" fontId="6" fillId="0" borderId="0" xfId="0" applyNumberFormat="1" applyFont="1"/>
    <xf numFmtId="0" fontId="8" fillId="2" borderId="8"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horizontal="left"/>
    </xf>
    <xf numFmtId="0" fontId="10" fillId="5" borderId="8" xfId="0" applyFont="1" applyFill="1" applyBorder="1" applyAlignment="1">
      <alignment horizontal="center" vertical="center" wrapText="1"/>
    </xf>
    <xf numFmtId="0" fontId="2" fillId="12" borderId="24" xfId="0" applyFont="1" applyFill="1" applyBorder="1" applyAlignment="1">
      <alignment horizontal="center" vertical="center" wrapText="1"/>
    </xf>
    <xf numFmtId="0" fontId="2" fillId="12" borderId="24" xfId="0" applyFont="1" applyFill="1" applyBorder="1" applyAlignment="1">
      <alignment wrapText="1"/>
    </xf>
    <xf numFmtId="0" fontId="2" fillId="0" borderId="0" xfId="0" applyFont="1" applyAlignment="1">
      <alignment horizontal="center" vertical="center"/>
    </xf>
    <xf numFmtId="14" fontId="2" fillId="13" borderId="24" xfId="0" applyNumberFormat="1" applyFont="1" applyFill="1" applyBorder="1"/>
    <xf numFmtId="0" fontId="2" fillId="12" borderId="24" xfId="0" applyFont="1" applyFill="1" applyBorder="1" applyAlignment="1">
      <alignment horizontal="center" vertical="center"/>
    </xf>
    <xf numFmtId="0" fontId="2" fillId="12" borderId="24" xfId="0" applyFont="1" applyFill="1" applyBorder="1"/>
    <xf numFmtId="14" fontId="2" fillId="0" borderId="0" xfId="0" applyNumberFormat="1" applyFont="1"/>
    <xf numFmtId="0" fontId="11" fillId="0" borderId="0" xfId="0" applyFont="1"/>
    <xf numFmtId="0" fontId="12" fillId="0" borderId="0" xfId="0" applyFont="1"/>
    <xf numFmtId="0" fontId="12" fillId="0" borderId="0" xfId="0" applyFont="1" applyAlignment="1">
      <alignment vertical="top" wrapText="1"/>
    </xf>
    <xf numFmtId="0" fontId="12" fillId="6" borderId="24" xfId="0" applyFont="1" applyFill="1" applyBorder="1" applyAlignment="1">
      <alignment vertical="top" wrapText="1"/>
    </xf>
    <xf numFmtId="0" fontId="12" fillId="0" borderId="0" xfId="0" applyFont="1" applyAlignment="1">
      <alignment wrapText="1"/>
    </xf>
    <xf numFmtId="0" fontId="12" fillId="6" borderId="24" xfId="0" applyFont="1" applyFill="1" applyBorder="1" applyAlignment="1">
      <alignment horizontal="center" vertical="top" wrapText="1"/>
    </xf>
    <xf numFmtId="0" fontId="12" fillId="0" borderId="0" xfId="0" applyFont="1" applyAlignment="1">
      <alignment horizontal="center" vertical="top" wrapText="1"/>
    </xf>
    <xf numFmtId="0" fontId="15" fillId="0" borderId="8" xfId="0" applyFont="1" applyBorder="1" applyAlignment="1">
      <alignment horizontal="left" vertical="top" wrapText="1"/>
    </xf>
    <xf numFmtId="0" fontId="15" fillId="0" borderId="8" xfId="0" applyFont="1" applyBorder="1" applyAlignment="1">
      <alignment horizontal="center" vertical="top" wrapText="1"/>
    </xf>
    <xf numFmtId="14" fontId="15" fillId="0" borderId="8" xfId="0" applyNumberFormat="1" applyFont="1" applyBorder="1" applyAlignment="1">
      <alignment horizontal="center" vertical="top" wrapText="1"/>
    </xf>
    <xf numFmtId="0" fontId="15" fillId="7" borderId="8" xfId="0" applyFont="1" applyFill="1" applyBorder="1" applyAlignment="1">
      <alignment horizontal="center" vertical="top" wrapText="1"/>
    </xf>
    <xf numFmtId="0" fontId="15" fillId="7" borderId="8" xfId="0" applyFont="1" applyFill="1" applyBorder="1" applyAlignment="1">
      <alignment horizontal="left" vertical="top" wrapText="1"/>
    </xf>
    <xf numFmtId="0" fontId="15" fillId="7" borderId="2" xfId="0" applyFont="1" applyFill="1" applyBorder="1" applyAlignment="1">
      <alignment horizontal="left" vertical="top" wrapText="1"/>
    </xf>
    <xf numFmtId="3" fontId="16" fillId="0" borderId="8" xfId="0" applyNumberFormat="1" applyFont="1" applyBorder="1" applyAlignment="1">
      <alignment horizontal="center" vertical="top" wrapText="1"/>
    </xf>
    <xf numFmtId="3" fontId="16" fillId="7" borderId="8" xfId="0" applyNumberFormat="1" applyFont="1" applyFill="1" applyBorder="1" applyAlignment="1">
      <alignment horizontal="center" vertical="top" wrapText="1"/>
    </xf>
    <xf numFmtId="3" fontId="16" fillId="7" borderId="8" xfId="0" applyNumberFormat="1" applyFont="1" applyFill="1" applyBorder="1" applyAlignment="1">
      <alignment horizontal="left" vertical="top" wrapText="1"/>
    </xf>
    <xf numFmtId="0" fontId="15" fillId="7" borderId="10" xfId="0" applyFont="1" applyFill="1" applyBorder="1" applyAlignment="1">
      <alignment horizontal="left" vertical="top" wrapText="1"/>
    </xf>
    <xf numFmtId="9" fontId="15" fillId="0" borderId="8" xfId="0" applyNumberFormat="1" applyFont="1" applyBorder="1" applyAlignment="1">
      <alignment horizontal="center" vertical="top" wrapText="1"/>
    </xf>
    <xf numFmtId="9" fontId="15" fillId="7" borderId="8" xfId="0" applyNumberFormat="1" applyFont="1" applyFill="1" applyBorder="1" applyAlignment="1">
      <alignment horizontal="center" vertical="top" wrapText="1"/>
    </xf>
    <xf numFmtId="9" fontId="15" fillId="7" borderId="8" xfId="1" applyFont="1" applyFill="1" applyBorder="1" applyAlignment="1">
      <alignment horizontal="center" vertical="top" wrapText="1"/>
    </xf>
    <xf numFmtId="0" fontId="15" fillId="0" borderId="2" xfId="0" applyFont="1" applyBorder="1" applyAlignment="1">
      <alignment horizontal="left" vertical="top" wrapText="1"/>
    </xf>
    <xf numFmtId="0" fontId="15" fillId="0" borderId="2" xfId="0" applyFont="1" applyBorder="1" applyAlignment="1">
      <alignment horizontal="center" vertical="top" wrapText="1"/>
    </xf>
    <xf numFmtId="0" fontId="15" fillId="7" borderId="11" xfId="0" applyFont="1" applyFill="1" applyBorder="1" applyAlignment="1">
      <alignment horizontal="center" vertical="top" wrapText="1"/>
    </xf>
    <xf numFmtId="0" fontId="15" fillId="7" borderId="11" xfId="0" applyFont="1" applyFill="1" applyBorder="1" applyAlignment="1">
      <alignment horizontal="left" vertical="top" wrapText="1"/>
    </xf>
    <xf numFmtId="0" fontId="16" fillId="0" borderId="8" xfId="0" applyFont="1" applyBorder="1" applyAlignment="1">
      <alignment horizontal="left" vertical="top" wrapText="1"/>
    </xf>
    <xf numFmtId="9" fontId="16" fillId="0" borderId="8" xfId="0" applyNumberFormat="1" applyFont="1" applyBorder="1" applyAlignment="1">
      <alignment horizontal="center" vertical="top" wrapText="1"/>
    </xf>
    <xf numFmtId="9" fontId="16" fillId="7" borderId="8" xfId="0" applyNumberFormat="1" applyFont="1" applyFill="1" applyBorder="1" applyAlignment="1">
      <alignment horizontal="center" vertical="top" wrapText="1"/>
    </xf>
    <xf numFmtId="0" fontId="16" fillId="7" borderId="8" xfId="0" applyFont="1" applyFill="1" applyBorder="1" applyAlignment="1">
      <alignment horizontal="left" vertical="top" wrapText="1"/>
    </xf>
    <xf numFmtId="9" fontId="15" fillId="7" borderId="8" xfId="0" applyNumberFormat="1" applyFont="1" applyFill="1" applyBorder="1" applyAlignment="1">
      <alignment horizontal="left" vertical="top" wrapText="1"/>
    </xf>
    <xf numFmtId="0" fontId="16" fillId="7" borderId="8" xfId="0" applyFont="1" applyFill="1" applyBorder="1" applyAlignment="1">
      <alignment horizontal="center" vertical="top" wrapText="1"/>
    </xf>
    <xf numFmtId="9" fontId="15" fillId="7" borderId="9" xfId="0" applyNumberFormat="1" applyFont="1" applyFill="1" applyBorder="1" applyAlignment="1">
      <alignment horizontal="left" vertical="top" wrapText="1"/>
    </xf>
    <xf numFmtId="9" fontId="15" fillId="7" borderId="25" xfId="0" applyNumberFormat="1" applyFont="1" applyFill="1" applyBorder="1" applyAlignment="1">
      <alignment horizontal="left" vertical="top" wrapText="1"/>
    </xf>
    <xf numFmtId="14" fontId="15" fillId="0" borderId="8" xfId="0" applyNumberFormat="1" applyFont="1" applyBorder="1" applyAlignment="1">
      <alignment horizontal="center" vertical="top"/>
    </xf>
    <xf numFmtId="9" fontId="15" fillId="7" borderId="25" xfId="0" applyNumberFormat="1" applyFont="1" applyFill="1" applyBorder="1" applyAlignment="1">
      <alignment horizontal="center" vertical="top" wrapText="1"/>
    </xf>
    <xf numFmtId="0" fontId="15" fillId="9" borderId="8" xfId="0" applyFont="1" applyFill="1" applyBorder="1" applyAlignment="1">
      <alignment horizontal="left" vertical="top" wrapText="1"/>
    </xf>
    <xf numFmtId="0" fontId="15" fillId="7" borderId="9" xfId="0" applyFont="1" applyFill="1" applyBorder="1" applyAlignment="1">
      <alignment horizontal="left" vertical="top" wrapText="1"/>
    </xf>
    <xf numFmtId="0" fontId="15" fillId="7" borderId="25" xfId="0" applyFont="1" applyFill="1" applyBorder="1" applyAlignment="1">
      <alignment horizontal="center" vertical="top" wrapText="1"/>
    </xf>
    <xf numFmtId="0" fontId="15" fillId="7" borderId="25" xfId="0" applyFont="1" applyFill="1" applyBorder="1" applyAlignment="1">
      <alignment horizontal="left" vertical="top" wrapText="1"/>
    </xf>
    <xf numFmtId="14" fontId="15" fillId="6" borderId="8" xfId="0" applyNumberFormat="1" applyFont="1" applyFill="1" applyBorder="1" applyAlignment="1">
      <alignment horizontal="center" vertical="top" wrapText="1"/>
    </xf>
    <xf numFmtId="0" fontId="16" fillId="0" borderId="8" xfId="0" applyFont="1" applyBorder="1" applyAlignment="1">
      <alignment horizontal="center" vertical="top" wrapText="1"/>
    </xf>
    <xf numFmtId="0" fontId="15" fillId="6" borderId="8" xfId="0" applyFont="1" applyFill="1" applyBorder="1" applyAlignment="1">
      <alignment horizontal="left" vertical="top" wrapText="1"/>
    </xf>
    <xf numFmtId="3" fontId="16" fillId="7" borderId="9" xfId="0" applyNumberFormat="1" applyFont="1" applyFill="1" applyBorder="1" applyAlignment="1">
      <alignment horizontal="left" vertical="top" wrapText="1"/>
    </xf>
    <xf numFmtId="3" fontId="16" fillId="7" borderId="25" xfId="0" applyNumberFormat="1" applyFont="1" applyFill="1" applyBorder="1" applyAlignment="1">
      <alignment horizontal="center" vertical="top" wrapText="1"/>
    </xf>
    <xf numFmtId="3" fontId="16" fillId="7" borderId="25" xfId="0" applyNumberFormat="1" applyFont="1" applyFill="1" applyBorder="1" applyAlignment="1">
      <alignment horizontal="left" vertical="top" wrapText="1"/>
    </xf>
    <xf numFmtId="0" fontId="16" fillId="6" borderId="13" xfId="0" applyFont="1" applyFill="1" applyBorder="1" applyAlignment="1">
      <alignment horizontal="center" vertical="top" wrapText="1"/>
    </xf>
    <xf numFmtId="0" fontId="16" fillId="7" borderId="13" xfId="0" applyFont="1" applyFill="1" applyBorder="1" applyAlignment="1">
      <alignment horizontal="center" vertical="top" wrapText="1"/>
    </xf>
    <xf numFmtId="0" fontId="16" fillId="7" borderId="13" xfId="0" applyFont="1" applyFill="1" applyBorder="1" applyAlignment="1">
      <alignment horizontal="left" vertical="top" wrapText="1"/>
    </xf>
    <xf numFmtId="0" fontId="16" fillId="7" borderId="23" xfId="0" applyFont="1" applyFill="1" applyBorder="1" applyAlignment="1">
      <alignment horizontal="center" vertical="top" wrapText="1"/>
    </xf>
    <xf numFmtId="0" fontId="16" fillId="0" borderId="7" xfId="0" applyFont="1" applyBorder="1" applyAlignment="1">
      <alignment horizontal="left" vertical="top" wrapText="1"/>
    </xf>
    <xf numFmtId="0" fontId="16" fillId="6" borderId="14" xfId="0" applyFont="1" applyFill="1" applyBorder="1" applyAlignment="1">
      <alignment horizontal="center" vertical="top" wrapText="1"/>
    </xf>
    <xf numFmtId="0" fontId="16" fillId="7" borderId="14" xfId="0" applyFont="1" applyFill="1" applyBorder="1" applyAlignment="1">
      <alignment horizontal="center" vertical="top" wrapText="1"/>
    </xf>
    <xf numFmtId="0" fontId="16" fillId="7" borderId="14" xfId="0" applyFont="1" applyFill="1" applyBorder="1" applyAlignment="1">
      <alignment horizontal="left" vertical="top" wrapText="1"/>
    </xf>
    <xf numFmtId="0" fontId="16" fillId="7" borderId="9" xfId="0" applyFont="1" applyFill="1" applyBorder="1" applyAlignment="1">
      <alignment horizontal="center" vertical="top" wrapText="1"/>
    </xf>
    <xf numFmtId="3" fontId="16" fillId="6" borderId="14" xfId="0" applyNumberFormat="1" applyFont="1" applyFill="1" applyBorder="1" applyAlignment="1">
      <alignment horizontal="center" vertical="top" wrapText="1"/>
    </xf>
    <xf numFmtId="3" fontId="16" fillId="7" borderId="14" xfId="0" applyNumberFormat="1" applyFont="1" applyFill="1" applyBorder="1" applyAlignment="1">
      <alignment horizontal="center" vertical="top" wrapText="1"/>
    </xf>
    <xf numFmtId="3" fontId="16" fillId="7" borderId="14" xfId="0" applyNumberFormat="1" applyFont="1" applyFill="1" applyBorder="1" applyAlignment="1">
      <alignment horizontal="left" vertical="top" wrapText="1"/>
    </xf>
    <xf numFmtId="0" fontId="16" fillId="7" borderId="25" xfId="0" applyFont="1" applyFill="1" applyBorder="1" applyAlignment="1">
      <alignment horizontal="left" vertical="top" wrapText="1"/>
    </xf>
    <xf numFmtId="3" fontId="16" fillId="7" borderId="9" xfId="0" applyNumberFormat="1" applyFont="1" applyFill="1" applyBorder="1" applyAlignment="1">
      <alignment horizontal="center" vertical="top" wrapText="1"/>
    </xf>
    <xf numFmtId="0" fontId="16" fillId="0" borderId="15" xfId="0" applyFont="1" applyBorder="1" applyAlignment="1">
      <alignment horizontal="left" vertical="top" wrapText="1"/>
    </xf>
    <xf numFmtId="0" fontId="16" fillId="0" borderId="15" xfId="0" applyFont="1" applyBorder="1" applyAlignment="1">
      <alignment horizontal="center" vertical="top" wrapText="1"/>
    </xf>
    <xf numFmtId="14" fontId="16" fillId="0" borderId="15" xfId="0" applyNumberFormat="1" applyFont="1" applyBorder="1" applyAlignment="1">
      <alignment horizontal="center" vertical="top" wrapText="1"/>
    </xf>
    <xf numFmtId="164" fontId="16" fillId="0" borderId="15" xfId="0" applyNumberFormat="1" applyFont="1" applyBorder="1" applyAlignment="1">
      <alignment horizontal="center" vertical="top" wrapText="1"/>
    </xf>
    <xf numFmtId="9" fontId="16" fillId="6" borderId="14" xfId="0" applyNumberFormat="1" applyFont="1" applyFill="1" applyBorder="1" applyAlignment="1">
      <alignment horizontal="center" vertical="top" wrapText="1"/>
    </xf>
    <xf numFmtId="9" fontId="16" fillId="7" borderId="14" xfId="0" applyNumberFormat="1" applyFont="1" applyFill="1" applyBorder="1" applyAlignment="1">
      <alignment horizontal="center" vertical="top" wrapText="1"/>
    </xf>
    <xf numFmtId="9" fontId="16" fillId="7" borderId="14" xfId="0" applyNumberFormat="1" applyFont="1" applyFill="1" applyBorder="1" applyAlignment="1">
      <alignment horizontal="left" vertical="top" wrapText="1"/>
    </xf>
    <xf numFmtId="9" fontId="16" fillId="7" borderId="9" xfId="1" applyFont="1" applyFill="1" applyBorder="1" applyAlignment="1">
      <alignment horizontal="center" vertical="top" wrapText="1"/>
    </xf>
    <xf numFmtId="9" fontId="16" fillId="7" borderId="25" xfId="0" applyNumberFormat="1" applyFont="1" applyFill="1" applyBorder="1" applyAlignment="1">
      <alignment horizontal="left" vertical="top" wrapText="1"/>
    </xf>
    <xf numFmtId="0" fontId="15" fillId="7" borderId="12" xfId="0" applyFont="1" applyFill="1" applyBorder="1" applyAlignment="1">
      <alignment horizontal="left" vertical="top" wrapText="1"/>
    </xf>
    <xf numFmtId="0" fontId="16" fillId="0" borderId="8" xfId="0" applyFont="1" applyBorder="1" applyAlignment="1">
      <alignment horizontal="left" vertical="center" wrapText="1"/>
    </xf>
    <xf numFmtId="0" fontId="15" fillId="0" borderId="8" xfId="0" applyFont="1" applyBorder="1" applyAlignment="1">
      <alignment horizontal="center" vertical="center" wrapText="1"/>
    </xf>
    <xf numFmtId="14" fontId="16" fillId="0" borderId="8" xfId="0" applyNumberFormat="1" applyFont="1" applyBorder="1" applyAlignment="1">
      <alignment horizontal="center" vertical="center"/>
    </xf>
    <xf numFmtId="14" fontId="15" fillId="9" borderId="8" xfId="0" applyNumberFormat="1" applyFont="1" applyFill="1" applyBorder="1" applyAlignment="1">
      <alignment horizontal="center" vertical="center"/>
    </xf>
    <xf numFmtId="9" fontId="16" fillId="7" borderId="8" xfId="0" applyNumberFormat="1" applyFont="1" applyFill="1" applyBorder="1" applyAlignment="1">
      <alignment horizontal="center" vertical="center" wrapText="1"/>
    </xf>
    <xf numFmtId="0" fontId="16" fillId="7" borderId="5" xfId="0" applyFont="1" applyFill="1" applyBorder="1" applyAlignment="1">
      <alignment horizontal="left" vertical="center" wrapText="1"/>
    </xf>
    <xf numFmtId="164" fontId="16" fillId="0" borderId="8" xfId="0" applyNumberFormat="1" applyFont="1" applyBorder="1" applyAlignment="1">
      <alignment horizontal="center" vertical="top" wrapText="1"/>
    </xf>
    <xf numFmtId="0" fontId="16" fillId="7" borderId="8" xfId="0" applyFont="1" applyFill="1" applyBorder="1" applyAlignment="1">
      <alignment horizontal="center" vertical="center" wrapText="1"/>
    </xf>
    <xf numFmtId="0" fontId="16" fillId="7" borderId="15" xfId="0" applyFont="1" applyFill="1" applyBorder="1" applyAlignment="1">
      <alignment horizontal="left" vertical="center" wrapText="1"/>
    </xf>
    <xf numFmtId="0" fontId="16" fillId="7" borderId="9" xfId="0" applyFont="1" applyFill="1" applyBorder="1" applyAlignment="1">
      <alignment horizontal="left" vertical="top" wrapText="1"/>
    </xf>
    <xf numFmtId="0" fontId="16" fillId="6" borderId="8" xfId="0" applyFont="1" applyFill="1" applyBorder="1" applyAlignment="1">
      <alignment horizontal="center" vertical="top" wrapText="1"/>
    </xf>
    <xf numFmtId="0" fontId="16" fillId="9" borderId="8" xfId="0" applyFont="1" applyFill="1" applyBorder="1" applyAlignment="1">
      <alignment horizontal="left" vertical="top" wrapText="1"/>
    </xf>
    <xf numFmtId="3" fontId="16" fillId="6" borderId="8" xfId="0" applyNumberFormat="1" applyFont="1" applyFill="1" applyBorder="1" applyAlignment="1">
      <alignment horizontal="center" vertical="top" wrapText="1"/>
    </xf>
    <xf numFmtId="0" fontId="15" fillId="6" borderId="8" xfId="0" applyFont="1" applyFill="1" applyBorder="1" applyAlignment="1">
      <alignment horizontal="center" vertical="top" wrapText="1"/>
    </xf>
    <xf numFmtId="3" fontId="16" fillId="7" borderId="12" xfId="0" applyNumberFormat="1" applyFont="1" applyFill="1" applyBorder="1" applyAlignment="1">
      <alignment horizontal="center" vertical="top" wrapText="1"/>
    </xf>
    <xf numFmtId="3" fontId="16" fillId="7" borderId="12" xfId="0" applyNumberFormat="1" applyFont="1" applyFill="1" applyBorder="1" applyAlignment="1">
      <alignment horizontal="left" vertical="top" wrapText="1"/>
    </xf>
    <xf numFmtId="9" fontId="16" fillId="9" borderId="8" xfId="0" applyNumberFormat="1" applyFont="1" applyFill="1" applyBorder="1" applyAlignment="1">
      <alignment horizontal="center" vertical="top" wrapText="1"/>
    </xf>
    <xf numFmtId="3" fontId="15" fillId="6" borderId="8" xfId="0" applyNumberFormat="1" applyFont="1" applyFill="1" applyBorder="1" applyAlignment="1">
      <alignment horizontal="center" vertical="top" wrapText="1"/>
    </xf>
    <xf numFmtId="3" fontId="15" fillId="7" borderId="8" xfId="0" applyNumberFormat="1" applyFont="1" applyFill="1" applyBorder="1" applyAlignment="1">
      <alignment horizontal="center" vertical="top" wrapText="1"/>
    </xf>
    <xf numFmtId="3" fontId="15" fillId="7" borderId="8" xfId="0" applyNumberFormat="1" applyFont="1" applyFill="1" applyBorder="1" applyAlignment="1">
      <alignment horizontal="left" vertical="top" wrapText="1"/>
    </xf>
    <xf numFmtId="0" fontId="16" fillId="6" borderId="8" xfId="0" applyFont="1" applyFill="1" applyBorder="1" applyAlignment="1">
      <alignment horizontal="left" vertical="top" wrapText="1"/>
    </xf>
    <xf numFmtId="9" fontId="16" fillId="0" borderId="5" xfId="0" applyNumberFormat="1" applyFont="1" applyBorder="1" applyAlignment="1">
      <alignment horizontal="center" vertical="top" wrapText="1"/>
    </xf>
    <xf numFmtId="9" fontId="16" fillId="0" borderId="15" xfId="0" applyNumberFormat="1" applyFont="1" applyBorder="1" applyAlignment="1">
      <alignment horizontal="center" vertical="top" wrapText="1"/>
    </xf>
    <xf numFmtId="0" fontId="16" fillId="9" borderId="12" xfId="0" applyFont="1" applyFill="1" applyBorder="1" applyAlignment="1">
      <alignment horizontal="left" vertical="top" wrapText="1"/>
    </xf>
    <xf numFmtId="14" fontId="15" fillId="9" borderId="8" xfId="0" applyNumberFormat="1" applyFont="1" applyFill="1" applyBorder="1" applyAlignment="1">
      <alignment horizontal="center" vertical="top" wrapText="1"/>
    </xf>
    <xf numFmtId="0" fontId="16" fillId="0" borderId="2" xfId="0" applyFont="1" applyBorder="1" applyAlignment="1">
      <alignment horizontal="left" vertical="top" wrapText="1"/>
    </xf>
    <xf numFmtId="9" fontId="16" fillId="0" borderId="2" xfId="0" applyNumberFormat="1" applyFont="1" applyBorder="1" applyAlignment="1">
      <alignment horizontal="center" vertical="top" wrapText="1"/>
    </xf>
    <xf numFmtId="0" fontId="16" fillId="7" borderId="11" xfId="0" applyFont="1" applyFill="1" applyBorder="1" applyAlignment="1">
      <alignment vertical="top" wrapText="1"/>
    </xf>
    <xf numFmtId="0" fontId="16" fillId="7" borderId="8" xfId="0" applyFont="1" applyFill="1" applyBorder="1" applyAlignment="1">
      <alignment vertical="top" wrapText="1"/>
    </xf>
    <xf numFmtId="0" fontId="15" fillId="9" borderId="11" xfId="0" applyFont="1" applyFill="1" applyBorder="1" applyAlignment="1">
      <alignment horizontal="left" vertical="top" wrapText="1"/>
    </xf>
    <xf numFmtId="0" fontId="16" fillId="9" borderId="11" xfId="0" applyFont="1" applyFill="1" applyBorder="1" applyAlignment="1">
      <alignment horizontal="left" vertical="top" wrapText="1"/>
    </xf>
    <xf numFmtId="14" fontId="15" fillId="9" borderId="11" xfId="0" applyNumberFormat="1" applyFont="1" applyFill="1" applyBorder="1" applyAlignment="1">
      <alignment horizontal="center" vertical="top" wrapText="1"/>
    </xf>
    <xf numFmtId="165" fontId="16" fillId="9" borderId="8" xfId="0" applyNumberFormat="1" applyFont="1" applyFill="1" applyBorder="1" applyAlignment="1">
      <alignment horizontal="center" vertical="top" wrapText="1"/>
    </xf>
    <xf numFmtId="165" fontId="15" fillId="7" borderId="8" xfId="0" applyNumberFormat="1" applyFont="1" applyFill="1" applyBorder="1" applyAlignment="1">
      <alignment horizontal="center" vertical="top" wrapText="1"/>
    </xf>
    <xf numFmtId="165" fontId="15" fillId="7" borderId="8" xfId="0" applyNumberFormat="1" applyFont="1" applyFill="1" applyBorder="1" applyAlignment="1">
      <alignment horizontal="left" vertical="top" wrapText="1"/>
    </xf>
    <xf numFmtId="10" fontId="15" fillId="7" borderId="8" xfId="0" applyNumberFormat="1" applyFont="1" applyFill="1" applyBorder="1" applyAlignment="1">
      <alignment horizontal="center" vertical="top" wrapText="1"/>
    </xf>
    <xf numFmtId="10" fontId="16" fillId="7" borderId="8" xfId="0" applyNumberFormat="1" applyFont="1" applyFill="1" applyBorder="1" applyAlignment="1">
      <alignment horizontal="center" vertical="top" wrapText="1"/>
    </xf>
    <xf numFmtId="0" fontId="16" fillId="9" borderId="8" xfId="0" applyFont="1" applyFill="1" applyBorder="1" applyAlignment="1">
      <alignment horizontal="center" vertical="top" wrapText="1"/>
    </xf>
    <xf numFmtId="10" fontId="16" fillId="7" borderId="11" xfId="0" applyNumberFormat="1" applyFont="1" applyFill="1" applyBorder="1" applyAlignment="1">
      <alignment horizontal="center" vertical="top" wrapText="1"/>
    </xf>
    <xf numFmtId="0" fontId="16" fillId="7" borderId="11" xfId="0" applyFont="1" applyFill="1" applyBorder="1" applyAlignment="1">
      <alignment horizontal="left" vertical="top" wrapText="1"/>
    </xf>
    <xf numFmtId="0" fontId="16" fillId="0" borderId="5" xfId="0" applyFont="1" applyBorder="1" applyAlignment="1">
      <alignment horizontal="center" vertical="top" wrapText="1"/>
    </xf>
    <xf numFmtId="14" fontId="15" fillId="9" borderId="13" xfId="0" applyNumberFormat="1" applyFont="1" applyFill="1" applyBorder="1" applyAlignment="1">
      <alignment horizontal="center" vertical="top" wrapText="1"/>
    </xf>
    <xf numFmtId="0" fontId="15" fillId="0" borderId="7" xfId="0" applyFont="1" applyBorder="1" applyAlignment="1">
      <alignment horizontal="left" vertical="top" wrapText="1"/>
    </xf>
    <xf numFmtId="14" fontId="15" fillId="9" borderId="14" xfId="0" applyNumberFormat="1" applyFont="1" applyFill="1" applyBorder="1" applyAlignment="1">
      <alignment horizontal="center" vertical="top" wrapText="1"/>
    </xf>
    <xf numFmtId="0" fontId="16" fillId="7" borderId="12" xfId="0" applyFont="1" applyFill="1" applyBorder="1" applyAlignment="1">
      <alignment horizontal="left" vertical="top" wrapText="1"/>
    </xf>
    <xf numFmtId="165" fontId="15" fillId="7" borderId="9" xfId="0" applyNumberFormat="1" applyFont="1" applyFill="1" applyBorder="1" applyAlignment="1">
      <alignment horizontal="center" vertical="top" wrapText="1"/>
    </xf>
    <xf numFmtId="9" fontId="15" fillId="7" borderId="9" xfId="0" applyNumberFormat="1" applyFont="1" applyFill="1" applyBorder="1" applyAlignment="1">
      <alignment horizontal="center" vertical="top" wrapText="1"/>
    </xf>
    <xf numFmtId="0" fontId="8" fillId="2" borderId="1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6" fillId="6" borderId="25" xfId="0" applyFont="1" applyFill="1" applyBorder="1" applyAlignment="1">
      <alignment horizontal="left" vertical="top" wrapText="1"/>
    </xf>
    <xf numFmtId="0" fontId="15" fillId="6" borderId="25" xfId="0" applyFont="1" applyFill="1" applyBorder="1" applyAlignment="1">
      <alignment horizontal="center" vertical="top" wrapText="1"/>
    </xf>
    <xf numFmtId="10" fontId="16" fillId="7" borderId="25" xfId="0" applyNumberFormat="1" applyFont="1" applyFill="1" applyBorder="1" applyAlignment="1">
      <alignment horizontal="center" vertical="top"/>
    </xf>
    <xf numFmtId="9" fontId="16" fillId="7" borderId="25" xfId="0" applyNumberFormat="1" applyFont="1" applyFill="1" applyBorder="1" applyAlignment="1">
      <alignment horizontal="center" vertical="top"/>
    </xf>
    <xf numFmtId="0" fontId="15" fillId="8" borderId="25" xfId="0" applyFont="1" applyFill="1" applyBorder="1" applyAlignment="1">
      <alignment horizontal="center" vertical="top" wrapText="1"/>
    </xf>
    <xf numFmtId="165" fontId="16" fillId="7" borderId="25" xfId="0" applyNumberFormat="1" applyFont="1" applyFill="1" applyBorder="1" applyAlignment="1">
      <alignment horizontal="center" vertical="top"/>
    </xf>
    <xf numFmtId="0" fontId="17" fillId="7" borderId="25" xfId="0" applyFont="1" applyFill="1" applyBorder="1" applyAlignment="1">
      <alignment horizontal="left" vertical="top" wrapText="1"/>
    </xf>
    <xf numFmtId="0" fontId="15" fillId="6" borderId="25" xfId="0" applyFont="1" applyFill="1" applyBorder="1" applyAlignment="1">
      <alignment horizontal="left" vertical="top" wrapText="1"/>
    </xf>
    <xf numFmtId="165" fontId="15" fillId="7" borderId="25" xfId="0" applyNumberFormat="1" applyFont="1" applyFill="1" applyBorder="1" applyAlignment="1">
      <alignment horizontal="center" vertical="top" wrapText="1"/>
    </xf>
    <xf numFmtId="0" fontId="15" fillId="0" borderId="25" xfId="0" applyFont="1" applyBorder="1" applyAlignment="1">
      <alignment horizontal="center" vertical="center" wrapText="1"/>
    </xf>
    <xf numFmtId="0" fontId="15" fillId="0" borderId="25" xfId="0" applyFont="1" applyBorder="1" applyAlignment="1">
      <alignment horizontal="left" vertical="top" wrapText="1"/>
    </xf>
    <xf numFmtId="0" fontId="15" fillId="0" borderId="25" xfId="0" applyFont="1" applyBorder="1" applyAlignment="1">
      <alignment horizontal="center" vertical="top" wrapText="1"/>
    </xf>
    <xf numFmtId="0" fontId="15" fillId="0" borderId="25" xfId="0" applyFont="1" applyBorder="1" applyAlignment="1">
      <alignment horizontal="center" vertical="center"/>
    </xf>
    <xf numFmtId="0" fontId="15" fillId="10" borderId="25" xfId="0" applyFont="1" applyFill="1" applyBorder="1" applyAlignment="1">
      <alignment horizontal="center" vertical="top" wrapText="1"/>
    </xf>
    <xf numFmtId="0" fontId="15" fillId="11" borderId="25" xfId="0" applyFont="1" applyFill="1" applyBorder="1" applyAlignment="1">
      <alignment horizontal="center" vertical="top" wrapText="1"/>
    </xf>
    <xf numFmtId="0" fontId="16" fillId="9" borderId="25" xfId="0" applyFont="1" applyFill="1" applyBorder="1" applyAlignment="1">
      <alignment horizontal="center" vertical="center"/>
    </xf>
    <xf numFmtId="0" fontId="16" fillId="9" borderId="25" xfId="0" applyFont="1" applyFill="1" applyBorder="1" applyAlignment="1">
      <alignment horizontal="left" vertical="top" wrapText="1"/>
    </xf>
    <xf numFmtId="9" fontId="16" fillId="7" borderId="25" xfId="0" applyNumberFormat="1" applyFont="1" applyFill="1" applyBorder="1" applyAlignment="1">
      <alignment horizontal="center" vertical="top" wrapText="1"/>
    </xf>
    <xf numFmtId="9" fontId="16" fillId="8" borderId="25" xfId="0" applyNumberFormat="1" applyFont="1" applyFill="1" applyBorder="1" applyAlignment="1">
      <alignment horizontal="center" vertical="top" wrapText="1"/>
    </xf>
    <xf numFmtId="165" fontId="16" fillId="7" borderId="25" xfId="0" applyNumberFormat="1" applyFont="1" applyFill="1" applyBorder="1" applyAlignment="1">
      <alignment horizontal="center" vertical="top" wrapText="1"/>
    </xf>
    <xf numFmtId="0" fontId="16" fillId="8" borderId="25" xfId="0" applyFont="1" applyFill="1" applyBorder="1" applyAlignment="1">
      <alignment horizontal="center" vertical="top" wrapText="1"/>
    </xf>
    <xf numFmtId="9" fontId="16" fillId="7" borderId="25" xfId="0" applyNumberFormat="1" applyFont="1" applyFill="1" applyBorder="1" applyAlignment="1">
      <alignment horizontal="center" vertical="center" wrapText="1"/>
    </xf>
    <xf numFmtId="9" fontId="16" fillId="8" borderId="25" xfId="0" applyNumberFormat="1" applyFont="1" applyFill="1" applyBorder="1" applyAlignment="1">
      <alignment horizontal="center" vertical="center" wrapText="1"/>
    </xf>
    <xf numFmtId="0" fontId="16" fillId="7" borderId="25" xfId="0" applyFont="1" applyFill="1" applyBorder="1" applyAlignment="1">
      <alignment horizontal="left" vertical="center" wrapText="1"/>
    </xf>
    <xf numFmtId="165" fontId="16" fillId="7" borderId="25" xfId="0" applyNumberFormat="1" applyFont="1" applyFill="1" applyBorder="1" applyAlignment="1">
      <alignment horizontal="center" vertical="center" wrapText="1"/>
    </xf>
    <xf numFmtId="0" fontId="16" fillId="11" borderId="25" xfId="0" applyFont="1" applyFill="1" applyBorder="1" applyAlignment="1">
      <alignment horizontal="center" vertical="center" wrapText="1"/>
    </xf>
    <xf numFmtId="0" fontId="16" fillId="8" borderId="25" xfId="0" applyFont="1" applyFill="1" applyBorder="1" applyAlignment="1">
      <alignment horizontal="center" vertical="top"/>
    </xf>
    <xf numFmtId="0" fontId="16" fillId="7" borderId="25" xfId="0" applyFont="1" applyFill="1" applyBorder="1" applyAlignment="1">
      <alignment vertical="top" wrapText="1"/>
    </xf>
    <xf numFmtId="0" fontId="16" fillId="0" borderId="25" xfId="0" applyFont="1" applyBorder="1" applyAlignment="1">
      <alignment horizontal="left" vertical="top" wrapText="1"/>
    </xf>
    <xf numFmtId="0" fontId="16" fillId="8" borderId="25" xfId="0" applyFont="1" applyFill="1" applyBorder="1" applyAlignment="1">
      <alignment horizontal="center" vertical="center" wrapText="1"/>
    </xf>
    <xf numFmtId="10" fontId="15" fillId="7" borderId="25" xfId="0" applyNumberFormat="1" applyFont="1" applyFill="1" applyBorder="1" applyAlignment="1">
      <alignment horizontal="center" vertical="top" wrapText="1"/>
    </xf>
    <xf numFmtId="0" fontId="15" fillId="8" borderId="25" xfId="0" applyFont="1" applyFill="1" applyBorder="1" applyAlignment="1">
      <alignment horizontal="center" vertical="center" wrapText="1"/>
    </xf>
    <xf numFmtId="0" fontId="16" fillId="11" borderId="25" xfId="0" applyFont="1" applyFill="1" applyBorder="1" applyAlignment="1">
      <alignment horizontal="center" vertical="top" wrapText="1"/>
    </xf>
    <xf numFmtId="0" fontId="23" fillId="7" borderId="25" xfId="0" applyFont="1" applyFill="1" applyBorder="1" applyAlignment="1">
      <alignment horizontal="left" vertical="top" wrapText="1"/>
    </xf>
    <xf numFmtId="0" fontId="15" fillId="7" borderId="25" xfId="0" applyFont="1" applyFill="1" applyBorder="1" applyAlignment="1">
      <alignment horizontal="left" vertical="center" wrapText="1"/>
    </xf>
    <xf numFmtId="0" fontId="15" fillId="14" borderId="25" xfId="0" applyFont="1" applyFill="1" applyBorder="1" applyAlignment="1">
      <alignment horizontal="center" vertical="top" wrapText="1"/>
    </xf>
    <xf numFmtId="0" fontId="15" fillId="15" borderId="25" xfId="0" applyFont="1" applyFill="1" applyBorder="1" applyAlignment="1">
      <alignment horizontal="center" vertical="top" wrapText="1"/>
    </xf>
    <xf numFmtId="0" fontId="15" fillId="16" borderId="25" xfId="0" applyFont="1" applyFill="1" applyBorder="1" applyAlignment="1">
      <alignment horizontal="center" vertical="top" wrapText="1"/>
    </xf>
    <xf numFmtId="0" fontId="24" fillId="4" borderId="25" xfId="0" applyFont="1" applyFill="1" applyBorder="1" applyAlignment="1">
      <alignment horizontal="center" vertical="center" wrapText="1"/>
    </xf>
    <xf numFmtId="0" fontId="16" fillId="6" borderId="25" xfId="0" applyFont="1" applyFill="1" applyBorder="1" applyAlignment="1">
      <alignment horizontal="center" vertical="top" wrapText="1"/>
    </xf>
    <xf numFmtId="0" fontId="0" fillId="0" borderId="0" xfId="0" applyAlignment="1">
      <alignment horizontal="center"/>
    </xf>
    <xf numFmtId="9" fontId="6" fillId="0" borderId="0" xfId="0" applyNumberFormat="1" applyFont="1" applyAlignment="1">
      <alignment vertical="top"/>
    </xf>
    <xf numFmtId="0" fontId="0" fillId="0" borderId="0" xfId="0" applyAlignment="1">
      <alignment vertical="top"/>
    </xf>
    <xf numFmtId="0" fontId="9" fillId="3" borderId="11" xfId="0" applyFont="1" applyFill="1" applyBorder="1" applyAlignment="1">
      <alignment horizontal="center" vertical="top" wrapText="1"/>
    </xf>
    <xf numFmtId="0" fontId="25" fillId="6" borderId="29" xfId="2" applyFont="1" applyFill="1" applyBorder="1"/>
    <xf numFmtId="0" fontId="25" fillId="6" borderId="30" xfId="2" applyFont="1" applyFill="1" applyBorder="1"/>
    <xf numFmtId="0" fontId="25" fillId="6" borderId="30" xfId="2" applyFont="1" applyFill="1" applyBorder="1" applyAlignment="1">
      <alignment horizontal="left"/>
    </xf>
    <xf numFmtId="166" fontId="25" fillId="6" borderId="30" xfId="2" applyNumberFormat="1" applyFont="1" applyFill="1" applyBorder="1"/>
    <xf numFmtId="0" fontId="1" fillId="0" borderId="31" xfId="2" applyBorder="1"/>
    <xf numFmtId="0" fontId="1" fillId="0" borderId="24" xfId="2"/>
    <xf numFmtId="0" fontId="25" fillId="6" borderId="32" xfId="2" applyFont="1" applyFill="1" applyBorder="1"/>
    <xf numFmtId="0" fontId="25" fillId="17" borderId="33" xfId="2" applyFont="1" applyFill="1" applyBorder="1"/>
    <xf numFmtId="0" fontId="25" fillId="17" borderId="34" xfId="2" applyFont="1" applyFill="1" applyBorder="1" applyAlignment="1">
      <alignment horizontal="left"/>
    </xf>
    <xf numFmtId="0" fontId="30" fillId="6" borderId="36" xfId="2" applyFont="1" applyFill="1" applyBorder="1"/>
    <xf numFmtId="0" fontId="25" fillId="17" borderId="37" xfId="2" applyFont="1" applyFill="1" applyBorder="1"/>
    <xf numFmtId="0" fontId="25" fillId="17" borderId="24" xfId="2" applyFont="1" applyFill="1" applyAlignment="1">
      <alignment horizontal="left"/>
    </xf>
    <xf numFmtId="0" fontId="1" fillId="0" borderId="36" xfId="2" applyBorder="1"/>
    <xf numFmtId="0" fontId="25" fillId="17" borderId="39" xfId="2" applyFont="1" applyFill="1" applyBorder="1"/>
    <xf numFmtId="0" fontId="25" fillId="17" borderId="40" xfId="2" applyFont="1" applyFill="1" applyBorder="1" applyAlignment="1">
      <alignment horizontal="left"/>
    </xf>
    <xf numFmtId="0" fontId="30" fillId="6" borderId="32" xfId="2" applyFont="1" applyFill="1" applyBorder="1"/>
    <xf numFmtId="0" fontId="30" fillId="6" borderId="24" xfId="2" applyFont="1" applyFill="1"/>
    <xf numFmtId="0" fontId="36" fillId="6" borderId="24" xfId="2" applyFont="1" applyFill="1"/>
    <xf numFmtId="0" fontId="30" fillId="6" borderId="45" xfId="2" applyFont="1" applyFill="1" applyBorder="1"/>
    <xf numFmtId="0" fontId="30" fillId="6" borderId="46" xfId="2" applyFont="1" applyFill="1" applyBorder="1"/>
    <xf numFmtId="0" fontId="30" fillId="6" borderId="47" xfId="2" applyFont="1" applyFill="1" applyBorder="1"/>
    <xf numFmtId="0" fontId="0" fillId="0" borderId="0" xfId="0" pivotButton="1"/>
    <xf numFmtId="0" fontId="0" fillId="0" borderId="0" xfId="0" applyAlignment="1">
      <alignment horizontal="left"/>
    </xf>
    <xf numFmtId="0" fontId="38" fillId="0" borderId="25" xfId="2" applyFont="1" applyBorder="1" applyAlignment="1">
      <alignment horizontal="center"/>
    </xf>
    <xf numFmtId="0" fontId="26" fillId="17" borderId="34" xfId="2" applyFont="1" applyFill="1" applyBorder="1" applyAlignment="1">
      <alignment horizontal="center" vertical="center" wrapText="1"/>
    </xf>
    <xf numFmtId="0" fontId="29" fillId="0" borderId="34" xfId="2" applyFont="1" applyBorder="1"/>
    <xf numFmtId="0" fontId="29" fillId="0" borderId="35" xfId="2" applyFont="1" applyBorder="1"/>
    <xf numFmtId="0" fontId="29" fillId="0" borderId="24" xfId="2" applyFont="1"/>
    <xf numFmtId="0" fontId="1" fillId="0" borderId="24" xfId="2"/>
    <xf numFmtId="0" fontId="29" fillId="0" borderId="38" xfId="2" applyFont="1" applyBorder="1"/>
    <xf numFmtId="0" fontId="29" fillId="0" borderId="40" xfId="2" applyFont="1" applyBorder="1"/>
    <xf numFmtId="0" fontId="29" fillId="0" borderId="41" xfId="2" applyFont="1" applyBorder="1"/>
    <xf numFmtId="0" fontId="31" fillId="6" borderId="24" xfId="2" applyFont="1" applyFill="1" applyAlignment="1">
      <alignment horizontal="center" vertical="top" wrapText="1"/>
    </xf>
    <xf numFmtId="0" fontId="32" fillId="0" borderId="24" xfId="2" applyFont="1" applyAlignment="1">
      <alignment horizontal="center"/>
    </xf>
    <xf numFmtId="0" fontId="33" fillId="17" borderId="42" xfId="2" applyFont="1" applyFill="1" applyBorder="1" applyAlignment="1">
      <alignment horizontal="center" vertical="center"/>
    </xf>
    <xf numFmtId="0" fontId="29" fillId="0" borderId="43" xfId="2" applyFont="1" applyBorder="1" applyAlignment="1">
      <alignment horizontal="center"/>
    </xf>
    <xf numFmtId="0" fontId="29" fillId="0" borderId="44" xfId="2" applyFont="1" applyBorder="1" applyAlignment="1">
      <alignment horizontal="center"/>
    </xf>
    <xf numFmtId="0" fontId="34" fillId="18" borderId="25" xfId="2" applyFont="1" applyFill="1" applyBorder="1" applyAlignment="1">
      <alignment horizontal="center" vertical="center"/>
    </xf>
    <xf numFmtId="0" fontId="35" fillId="0" borderId="25" xfId="2" applyFont="1" applyBorder="1" applyAlignment="1">
      <alignment horizontal="center"/>
    </xf>
    <xf numFmtId="0" fontId="37" fillId="18" borderId="25" xfId="2" applyFont="1" applyFill="1" applyBorder="1" applyAlignment="1">
      <alignment horizontal="center" vertical="center"/>
    </xf>
    <xf numFmtId="0" fontId="4" fillId="0" borderId="18" xfId="0" applyFont="1" applyBorder="1" applyAlignment="1">
      <alignment horizontal="left" vertical="center" wrapText="1"/>
    </xf>
    <xf numFmtId="0" fontId="7" fillId="0" borderId="19" xfId="0" applyFont="1" applyBorder="1"/>
    <xf numFmtId="0" fontId="7" fillId="0" borderId="21" xfId="0" applyFont="1" applyBorder="1"/>
    <xf numFmtId="0" fontId="0" fillId="0" borderId="0" xfId="0"/>
    <xf numFmtId="0" fontId="7" fillId="0" borderId="23" xfId="0" applyFont="1" applyBorder="1"/>
    <xf numFmtId="0" fontId="7" fillId="0" borderId="1" xfId="0" applyFont="1" applyBorder="1"/>
    <xf numFmtId="0" fontId="9" fillId="3" borderId="3" xfId="0" applyFont="1" applyFill="1" applyBorder="1" applyAlignment="1">
      <alignment horizontal="center" vertical="center"/>
    </xf>
    <xf numFmtId="0" fontId="7" fillId="0" borderId="4" xfId="0" applyFont="1" applyBorder="1"/>
    <xf numFmtId="0" fontId="7" fillId="0" borderId="5" xfId="0" applyFont="1" applyBorder="1"/>
    <xf numFmtId="0" fontId="4" fillId="0" borderId="0" xfId="0" applyFont="1" applyAlignment="1">
      <alignment horizontal="center"/>
    </xf>
    <xf numFmtId="0" fontId="5" fillId="0" borderId="0" xfId="0" applyFont="1" applyAlignment="1">
      <alignment horizontal="center" vertical="center"/>
    </xf>
    <xf numFmtId="0" fontId="8" fillId="2" borderId="2" xfId="0" applyFont="1" applyFill="1" applyBorder="1" applyAlignment="1">
      <alignment horizontal="center" vertical="center" wrapText="1"/>
    </xf>
    <xf numFmtId="0" fontId="7" fillId="0" borderId="17" xfId="0" applyFont="1" applyBorder="1"/>
    <xf numFmtId="0" fontId="8" fillId="2"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0" borderId="6" xfId="0" applyFont="1" applyBorder="1"/>
    <xf numFmtId="0" fontId="16" fillId="7" borderId="18" xfId="0" applyFont="1" applyFill="1" applyBorder="1" applyAlignment="1">
      <alignment horizontal="center" vertical="top" wrapText="1"/>
    </xf>
    <xf numFmtId="0" fontId="16" fillId="7" borderId="23" xfId="0" applyFont="1" applyFill="1" applyBorder="1" applyAlignment="1">
      <alignment horizontal="center" vertical="top" wrapText="1"/>
    </xf>
    <xf numFmtId="0" fontId="16" fillId="7" borderId="26" xfId="0" applyFont="1" applyFill="1" applyBorder="1" applyAlignment="1">
      <alignment horizontal="left" vertical="top" wrapText="1"/>
    </xf>
    <xf numFmtId="0" fontId="16" fillId="7" borderId="27" xfId="0" applyFont="1" applyFill="1" applyBorder="1" applyAlignment="1">
      <alignment horizontal="left" vertical="top" wrapText="1"/>
    </xf>
    <xf numFmtId="0" fontId="16" fillId="7" borderId="26" xfId="0" applyFont="1" applyFill="1" applyBorder="1" applyAlignment="1">
      <alignment horizontal="center" vertical="top" wrapText="1"/>
    </xf>
    <xf numFmtId="0" fontId="16" fillId="7" borderId="27" xfId="0" applyFont="1" applyFill="1" applyBorder="1" applyAlignment="1">
      <alignment horizontal="center" vertical="top" wrapText="1"/>
    </xf>
    <xf numFmtId="9" fontId="15" fillId="7" borderId="26" xfId="0" applyNumberFormat="1" applyFont="1" applyFill="1" applyBorder="1" applyAlignment="1">
      <alignment horizontal="left" vertical="top" wrapText="1"/>
    </xf>
    <xf numFmtId="9" fontId="15" fillId="7" borderId="27" xfId="0" applyNumberFormat="1" applyFont="1" applyFill="1" applyBorder="1" applyAlignment="1">
      <alignment horizontal="left" vertical="top" wrapText="1"/>
    </xf>
    <xf numFmtId="9" fontId="15" fillId="7" borderId="26" xfId="0" applyNumberFormat="1" applyFont="1" applyFill="1" applyBorder="1" applyAlignment="1">
      <alignment horizontal="center" vertical="top" wrapText="1"/>
    </xf>
    <xf numFmtId="9" fontId="15" fillId="7" borderId="27" xfId="0" applyNumberFormat="1" applyFont="1" applyFill="1" applyBorder="1" applyAlignment="1">
      <alignment horizontal="center" vertical="top" wrapText="1"/>
    </xf>
    <xf numFmtId="9" fontId="16" fillId="7" borderId="28" xfId="0" applyNumberFormat="1" applyFont="1" applyFill="1" applyBorder="1" applyAlignment="1">
      <alignment horizontal="center" vertical="top" wrapText="1"/>
    </xf>
    <xf numFmtId="0" fontId="16" fillId="7" borderId="17" xfId="0" applyFont="1" applyFill="1" applyBorder="1" applyAlignment="1">
      <alignment horizontal="center" vertical="top" wrapText="1"/>
    </xf>
    <xf numFmtId="3" fontId="16" fillId="7" borderId="25" xfId="0" applyNumberFormat="1" applyFont="1" applyFill="1" applyBorder="1" applyAlignment="1">
      <alignment horizontal="center" vertical="top" wrapText="1"/>
    </xf>
    <xf numFmtId="0" fontId="19" fillId="0" borderId="25" xfId="0" applyFont="1" applyBorder="1" applyAlignment="1">
      <alignment horizontal="center"/>
    </xf>
    <xf numFmtId="3" fontId="16" fillId="7" borderId="25" xfId="0" applyNumberFormat="1" applyFont="1" applyFill="1" applyBorder="1" applyAlignment="1">
      <alignment horizontal="left" vertical="top" wrapText="1"/>
    </xf>
    <xf numFmtId="0" fontId="19" fillId="0" borderId="25" xfId="0" applyFont="1" applyBorder="1"/>
    <xf numFmtId="0" fontId="16" fillId="7" borderId="16" xfId="0" applyFont="1" applyFill="1" applyBorder="1" applyAlignment="1">
      <alignment horizontal="center" vertical="top" wrapText="1"/>
    </xf>
    <xf numFmtId="0" fontId="19" fillId="0" borderId="7" xfId="0" applyFont="1" applyBorder="1"/>
    <xf numFmtId="0" fontId="16" fillId="7" borderId="16" xfId="0" applyFont="1" applyFill="1" applyBorder="1" applyAlignment="1">
      <alignment horizontal="left" vertical="top" wrapText="1"/>
    </xf>
    <xf numFmtId="0" fontId="15" fillId="7" borderId="2" xfId="0" applyFont="1" applyFill="1" applyBorder="1" applyAlignment="1">
      <alignment horizontal="center" vertical="top" wrapText="1"/>
    </xf>
    <xf numFmtId="0" fontId="19" fillId="0" borderId="10" xfId="0" applyFont="1" applyBorder="1"/>
    <xf numFmtId="9" fontId="16" fillId="7" borderId="2" xfId="0" applyNumberFormat="1" applyFont="1" applyFill="1" applyBorder="1" applyAlignment="1">
      <alignment horizontal="center" vertical="top" wrapText="1"/>
    </xf>
    <xf numFmtId="0" fontId="16" fillId="7" borderId="2" xfId="0" applyFont="1" applyFill="1" applyBorder="1" applyAlignment="1">
      <alignment horizontal="left" vertical="top" wrapText="1"/>
    </xf>
    <xf numFmtId="0" fontId="19" fillId="0" borderId="17" xfId="0" applyFont="1" applyBorder="1"/>
    <xf numFmtId="0" fontId="16" fillId="7" borderId="2" xfId="0" applyFont="1" applyFill="1" applyBorder="1" applyAlignment="1">
      <alignment horizontal="center" vertical="top" wrapText="1"/>
    </xf>
    <xf numFmtId="14" fontId="15" fillId="0" borderId="2" xfId="0" applyNumberFormat="1" applyFont="1" applyBorder="1" applyAlignment="1">
      <alignment horizontal="center" vertical="top"/>
    </xf>
    <xf numFmtId="0" fontId="15" fillId="0" borderId="2" xfId="0" applyFont="1" applyBorder="1" applyAlignment="1">
      <alignment horizontal="left" vertical="top" wrapText="1"/>
    </xf>
    <xf numFmtId="0" fontId="15" fillId="0" borderId="2" xfId="0" applyFont="1" applyBorder="1" applyAlignment="1">
      <alignment horizontal="center" vertical="top" wrapText="1"/>
    </xf>
    <xf numFmtId="0" fontId="15" fillId="6" borderId="2" xfId="0" applyFont="1" applyFill="1" applyBorder="1" applyAlignment="1">
      <alignment horizontal="center" vertical="center" wrapText="1"/>
    </xf>
    <xf numFmtId="0" fontId="15" fillId="6" borderId="2" xfId="0" applyFont="1" applyFill="1" applyBorder="1" applyAlignment="1">
      <alignment horizontal="left" vertical="top" wrapText="1"/>
    </xf>
    <xf numFmtId="0" fontId="15" fillId="6" borderId="2" xfId="0" applyFont="1" applyFill="1" applyBorder="1" applyAlignment="1">
      <alignment horizontal="center" vertical="top" wrapText="1"/>
    </xf>
    <xf numFmtId="165" fontId="15" fillId="7" borderId="2" xfId="0" applyNumberFormat="1" applyFont="1" applyFill="1" applyBorder="1" applyAlignment="1">
      <alignment horizontal="center" vertical="top" wrapText="1"/>
    </xf>
    <xf numFmtId="165" fontId="19" fillId="0" borderId="10" xfId="0" applyNumberFormat="1" applyFont="1" applyBorder="1"/>
    <xf numFmtId="165" fontId="19" fillId="0" borderId="7" xfId="0" applyNumberFormat="1" applyFont="1" applyBorder="1"/>
    <xf numFmtId="0" fontId="15" fillId="8" borderId="2" xfId="0" applyFont="1" applyFill="1" applyBorder="1" applyAlignment="1">
      <alignment horizontal="center" vertical="top" wrapText="1"/>
    </xf>
    <xf numFmtId="9" fontId="15" fillId="7" borderId="2" xfId="0" applyNumberFormat="1" applyFont="1" applyFill="1" applyBorder="1" applyAlignment="1">
      <alignment horizontal="center" vertical="top" wrapText="1"/>
    </xf>
    <xf numFmtId="0" fontId="15" fillId="7" borderId="2" xfId="0" applyFont="1" applyFill="1" applyBorder="1" applyAlignment="1">
      <alignment horizontal="left" vertical="top" wrapText="1"/>
    </xf>
    <xf numFmtId="0" fontId="15" fillId="6" borderId="20" xfId="0" applyFont="1" applyFill="1" applyBorder="1" applyAlignment="1">
      <alignment horizontal="center" vertical="center" wrapText="1"/>
    </xf>
    <xf numFmtId="0" fontId="19" fillId="0" borderId="22" xfId="0" applyFont="1" applyBorder="1"/>
    <xf numFmtId="0" fontId="19" fillId="0" borderId="15" xfId="0" applyFont="1" applyBorder="1"/>
    <xf numFmtId="0" fontId="15" fillId="11" borderId="2" xfId="0" applyFont="1" applyFill="1" applyBorder="1" applyAlignment="1">
      <alignment horizontal="center" vertical="top" wrapText="1"/>
    </xf>
    <xf numFmtId="0" fontId="15" fillId="7" borderId="17" xfId="0" applyFont="1" applyFill="1" applyBorder="1" applyAlignment="1">
      <alignment horizontal="left" vertical="top" wrapText="1"/>
    </xf>
    <xf numFmtId="0" fontId="15" fillId="7" borderId="12" xfId="0" applyFont="1" applyFill="1" applyBorder="1" applyAlignment="1">
      <alignment horizontal="left" vertical="top" wrapText="1"/>
    </xf>
    <xf numFmtId="0" fontId="15" fillId="10"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7" fillId="0" borderId="7" xfId="0" applyFont="1" applyBorder="1"/>
    <xf numFmtId="10" fontId="16" fillId="7" borderId="2" xfId="0" applyNumberFormat="1" applyFont="1" applyFill="1" applyBorder="1" applyAlignment="1">
      <alignment horizontal="center" vertical="top"/>
    </xf>
    <xf numFmtId="9" fontId="16" fillId="7" borderId="2" xfId="0" applyNumberFormat="1" applyFont="1" applyFill="1" applyBorder="1" applyAlignment="1">
      <alignment horizontal="center" vertical="top"/>
    </xf>
    <xf numFmtId="0" fontId="16" fillId="6" borderId="2" xfId="0" applyFont="1" applyFill="1" applyBorder="1" applyAlignment="1">
      <alignment horizontal="left" vertical="top" wrapText="1"/>
    </xf>
    <xf numFmtId="165" fontId="16" fillId="7" borderId="2" xfId="0" applyNumberFormat="1" applyFont="1" applyFill="1" applyBorder="1" applyAlignment="1">
      <alignment horizontal="center" vertical="top"/>
    </xf>
    <xf numFmtId="0" fontId="17" fillId="7" borderId="2" xfId="0" applyFont="1" applyFill="1" applyBorder="1" applyAlignment="1">
      <alignment horizontal="left" vertical="top" wrapText="1"/>
    </xf>
    <xf numFmtId="9" fontId="15" fillId="7" borderId="18" xfId="0" applyNumberFormat="1" applyFont="1" applyFill="1" applyBorder="1" applyAlignment="1">
      <alignment horizontal="left" vertical="top" wrapText="1"/>
    </xf>
    <xf numFmtId="0" fontId="19" fillId="0" borderId="23" xfId="0" applyFont="1" applyBorder="1"/>
    <xf numFmtId="0" fontId="15" fillId="0" borderId="2" xfId="0" applyFont="1" applyBorder="1" applyAlignment="1">
      <alignment horizontal="center" vertical="center" wrapText="1"/>
    </xf>
    <xf numFmtId="0" fontId="16" fillId="0" borderId="2" xfId="0" applyFont="1" applyBorder="1" applyAlignment="1">
      <alignment horizontal="center" vertical="top" wrapText="1"/>
    </xf>
    <xf numFmtId="0" fontId="16" fillId="0" borderId="2" xfId="0" applyFont="1" applyBorder="1" applyAlignment="1">
      <alignment horizontal="left" vertical="top" wrapText="1"/>
    </xf>
    <xf numFmtId="14" fontId="16" fillId="0" borderId="2" xfId="0" applyNumberFormat="1" applyFont="1" applyBorder="1" applyAlignment="1">
      <alignment horizontal="center" vertical="top" wrapText="1"/>
    </xf>
    <xf numFmtId="165" fontId="16" fillId="7" borderId="2" xfId="0" applyNumberFormat="1" applyFont="1" applyFill="1" applyBorder="1" applyAlignment="1">
      <alignment horizontal="center" vertical="center" wrapText="1"/>
    </xf>
    <xf numFmtId="0" fontId="16" fillId="0" borderId="10" xfId="0" applyFont="1" applyBorder="1" applyAlignment="1">
      <alignment horizontal="left" vertical="top" wrapText="1"/>
    </xf>
    <xf numFmtId="14" fontId="16" fillId="0" borderId="10" xfId="0" applyNumberFormat="1" applyFont="1" applyBorder="1" applyAlignment="1">
      <alignment horizontal="center" vertical="top" wrapText="1"/>
    </xf>
    <xf numFmtId="0" fontId="16" fillId="0" borderId="10" xfId="0" applyFont="1" applyBorder="1" applyAlignment="1">
      <alignment horizontal="center" vertical="top" wrapText="1"/>
    </xf>
    <xf numFmtId="0" fontId="15" fillId="0" borderId="2" xfId="0" applyFont="1" applyBorder="1" applyAlignment="1">
      <alignment horizontal="left" vertical="center" wrapText="1"/>
    </xf>
    <xf numFmtId="9" fontId="16" fillId="7" borderId="2" xfId="0" applyNumberFormat="1" applyFont="1" applyFill="1" applyBorder="1" applyAlignment="1">
      <alignment horizontal="center" vertical="center" wrapText="1"/>
    </xf>
    <xf numFmtId="9" fontId="16" fillId="8" borderId="2" xfId="0" applyNumberFormat="1" applyFont="1" applyFill="1" applyBorder="1" applyAlignment="1">
      <alignment horizontal="center" vertical="center" wrapText="1"/>
    </xf>
    <xf numFmtId="0" fontId="16" fillId="7" borderId="2" xfId="0" applyFont="1" applyFill="1" applyBorder="1" applyAlignment="1">
      <alignment horizontal="left" vertical="center" wrapText="1"/>
    </xf>
    <xf numFmtId="9" fontId="16" fillId="8" borderId="2" xfId="0" applyNumberFormat="1" applyFont="1" applyFill="1" applyBorder="1" applyAlignment="1">
      <alignment horizontal="center" vertical="top" wrapText="1"/>
    </xf>
    <xf numFmtId="165" fontId="16" fillId="7" borderId="2" xfId="0" applyNumberFormat="1" applyFont="1" applyFill="1" applyBorder="1" applyAlignment="1">
      <alignment horizontal="center" vertical="top" wrapText="1"/>
    </xf>
    <xf numFmtId="0" fontId="16" fillId="8" borderId="2" xfId="0" applyFont="1" applyFill="1" applyBorder="1" applyAlignment="1">
      <alignment horizontal="center" vertical="top" wrapText="1"/>
    </xf>
    <xf numFmtId="0" fontId="16" fillId="8" borderId="2" xfId="0" applyFont="1" applyFill="1" applyBorder="1" applyAlignment="1">
      <alignment horizontal="center" vertical="top"/>
    </xf>
    <xf numFmtId="14" fontId="16" fillId="0" borderId="2" xfId="0" applyNumberFormat="1" applyFont="1" applyBorder="1" applyAlignment="1">
      <alignment horizontal="center" vertical="center"/>
    </xf>
    <xf numFmtId="14" fontId="15" fillId="9" borderId="2" xfId="0" applyNumberFormat="1" applyFont="1" applyFill="1" applyBorder="1" applyAlignment="1">
      <alignment horizontal="center" vertical="center"/>
    </xf>
    <xf numFmtId="0" fontId="16" fillId="11" borderId="2"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20" xfId="0" applyFont="1" applyBorder="1" applyAlignment="1">
      <alignment horizontal="center" vertical="center"/>
    </xf>
    <xf numFmtId="0" fontId="16" fillId="9" borderId="20" xfId="0" applyFont="1" applyFill="1" applyBorder="1" applyAlignment="1">
      <alignment horizontal="center" vertical="center"/>
    </xf>
    <xf numFmtId="0" fontId="16" fillId="9" borderId="2" xfId="0" applyFont="1" applyFill="1" applyBorder="1" applyAlignment="1">
      <alignment horizontal="left" vertical="top" wrapText="1"/>
    </xf>
    <xf numFmtId="0" fontId="16" fillId="9" borderId="2" xfId="0" applyFont="1" applyFill="1" applyBorder="1" applyAlignment="1">
      <alignment horizontal="center" vertical="top" wrapText="1"/>
    </xf>
    <xf numFmtId="0" fontId="16" fillId="0" borderId="2" xfId="0" applyFont="1" applyBorder="1" applyAlignment="1">
      <alignment horizontal="left" vertical="center" wrapText="1"/>
    </xf>
    <xf numFmtId="0" fontId="15" fillId="8" borderId="2" xfId="0" applyFont="1" applyFill="1" applyBorder="1" applyAlignment="1">
      <alignment horizontal="center" vertical="center" wrapText="1"/>
    </xf>
    <xf numFmtId="0" fontId="16" fillId="11" borderId="2" xfId="0" applyFont="1" applyFill="1" applyBorder="1" applyAlignment="1">
      <alignment horizontal="center" vertical="top" wrapText="1"/>
    </xf>
    <xf numFmtId="165" fontId="19" fillId="0" borderId="17" xfId="0" applyNumberFormat="1" applyFont="1" applyBorder="1"/>
    <xf numFmtId="0" fontId="15" fillId="15" borderId="2" xfId="0" applyFont="1" applyFill="1" applyBorder="1" applyAlignment="1">
      <alignment horizontal="center" vertical="top" wrapText="1"/>
    </xf>
    <xf numFmtId="0" fontId="19" fillId="16" borderId="10" xfId="0" applyFont="1" applyFill="1" applyBorder="1"/>
    <xf numFmtId="0" fontId="19" fillId="16" borderId="7" xfId="0" applyFont="1" applyFill="1" applyBorder="1"/>
    <xf numFmtId="10" fontId="15" fillId="7" borderId="2" xfId="0" applyNumberFormat="1" applyFont="1" applyFill="1" applyBorder="1" applyAlignment="1">
      <alignment horizontal="center" vertical="top" wrapText="1"/>
    </xf>
    <xf numFmtId="0" fontId="23" fillId="7" borderId="2" xfId="0" applyFont="1" applyFill="1" applyBorder="1" applyAlignment="1">
      <alignment horizontal="left" vertical="top" wrapText="1"/>
    </xf>
    <xf numFmtId="0" fontId="15" fillId="7" borderId="2" xfId="0" applyFont="1" applyFill="1" applyBorder="1" applyAlignment="1">
      <alignment horizontal="left" vertical="center" wrapText="1"/>
    </xf>
    <xf numFmtId="0" fontId="15" fillId="14" borderId="2" xfId="0" applyFont="1" applyFill="1" applyBorder="1" applyAlignment="1">
      <alignment horizontal="center" vertical="top" wrapText="1"/>
    </xf>
    <xf numFmtId="0" fontId="19" fillId="14" borderId="10" xfId="0" applyFont="1" applyFill="1" applyBorder="1"/>
    <xf numFmtId="0" fontId="19" fillId="14" borderId="7" xfId="0" applyFont="1" applyFill="1" applyBorder="1"/>
    <xf numFmtId="3" fontId="16" fillId="0" borderId="2" xfId="0" applyNumberFormat="1" applyFont="1" applyBorder="1" applyAlignment="1">
      <alignment horizontal="center" vertical="top" wrapText="1"/>
    </xf>
    <xf numFmtId="0" fontId="16" fillId="6" borderId="16" xfId="0" applyFont="1" applyFill="1" applyBorder="1" applyAlignment="1">
      <alignment horizontal="center" vertical="top" wrapText="1"/>
    </xf>
    <xf numFmtId="9" fontId="16" fillId="0" borderId="2" xfId="0" applyNumberFormat="1" applyFont="1" applyBorder="1" applyAlignment="1">
      <alignment horizontal="center" vertical="top" wrapText="1"/>
    </xf>
    <xf numFmtId="9" fontId="16" fillId="7" borderId="2" xfId="0" applyNumberFormat="1" applyFont="1" applyFill="1" applyBorder="1" applyAlignment="1">
      <alignment horizontal="left" vertical="top" wrapText="1"/>
    </xf>
    <xf numFmtId="0" fontId="16" fillId="6" borderId="2" xfId="0" applyFont="1" applyFill="1" applyBorder="1" applyAlignment="1">
      <alignment horizontal="center" vertical="top" wrapText="1"/>
    </xf>
    <xf numFmtId="0" fontId="16" fillId="7" borderId="18" xfId="0" applyFont="1" applyFill="1" applyBorder="1" applyAlignment="1">
      <alignment horizontal="left" vertical="top" wrapText="1"/>
    </xf>
    <xf numFmtId="9" fontId="16" fillId="9" borderId="2" xfId="0" applyNumberFormat="1" applyFont="1" applyFill="1" applyBorder="1" applyAlignment="1">
      <alignment horizontal="center" vertical="top" wrapText="1"/>
    </xf>
    <xf numFmtId="9" fontId="15" fillId="0" borderId="2" xfId="0" applyNumberFormat="1" applyFont="1" applyBorder="1" applyAlignment="1">
      <alignment horizontal="center" vertical="top" wrapText="1"/>
    </xf>
    <xf numFmtId="0" fontId="16" fillId="7" borderId="17" xfId="0" applyFont="1" applyFill="1" applyBorder="1" applyAlignment="1">
      <alignment horizontal="left" vertical="top" wrapText="1"/>
    </xf>
    <xf numFmtId="3" fontId="16" fillId="7" borderId="2" xfId="0" applyNumberFormat="1" applyFont="1" applyFill="1" applyBorder="1" applyAlignment="1">
      <alignment horizontal="left" vertical="top" wrapText="1"/>
    </xf>
    <xf numFmtId="3" fontId="16" fillId="7" borderId="18" xfId="0" applyNumberFormat="1" applyFont="1" applyFill="1" applyBorder="1" applyAlignment="1">
      <alignment horizontal="left" vertical="top" wrapText="1"/>
    </xf>
    <xf numFmtId="0" fontId="16" fillId="7" borderId="10" xfId="0" applyFont="1" applyFill="1" applyBorder="1" applyAlignment="1">
      <alignment horizontal="left" vertical="center" wrapText="1"/>
    </xf>
    <xf numFmtId="0" fontId="19" fillId="0" borderId="17" xfId="0" applyFont="1" applyBorder="1" applyAlignment="1">
      <alignment horizontal="left"/>
    </xf>
    <xf numFmtId="0" fontId="15" fillId="0" borderId="25" xfId="0" applyFont="1" applyBorder="1" applyAlignment="1">
      <alignment horizontal="center" vertical="center"/>
    </xf>
    <xf numFmtId="0" fontId="16" fillId="7" borderId="2" xfId="0" applyFont="1" applyFill="1" applyBorder="1" applyAlignment="1">
      <alignment horizontal="center" vertical="center" wrapText="1"/>
    </xf>
    <xf numFmtId="0" fontId="15" fillId="6" borderId="20" xfId="0" applyFont="1" applyFill="1" applyBorder="1" applyAlignment="1">
      <alignment horizontal="left" vertical="top" wrapText="1"/>
    </xf>
    <xf numFmtId="0" fontId="16" fillId="7" borderId="2" xfId="0" applyFont="1" applyFill="1" applyBorder="1" applyAlignment="1">
      <alignment vertical="top" wrapText="1"/>
    </xf>
    <xf numFmtId="164" fontId="16" fillId="0" borderId="2" xfId="0" applyNumberFormat="1" applyFont="1" applyBorder="1" applyAlignment="1">
      <alignment horizontal="center" vertical="top" wrapText="1"/>
    </xf>
    <xf numFmtId="0" fontId="16" fillId="8" borderId="2" xfId="0" applyFont="1" applyFill="1" applyBorder="1" applyAlignment="1">
      <alignment horizontal="center" vertical="center" wrapText="1"/>
    </xf>
    <xf numFmtId="9" fontId="16" fillId="6" borderId="2" xfId="0" applyNumberFormat="1" applyFont="1" applyFill="1" applyBorder="1" applyAlignment="1">
      <alignment horizontal="center" vertical="top" wrapText="1"/>
    </xf>
    <xf numFmtId="10" fontId="16" fillId="7" borderId="2" xfId="0" applyNumberFormat="1" applyFont="1" applyFill="1" applyBorder="1" applyAlignment="1">
      <alignment horizontal="center" vertical="top" wrapText="1"/>
    </xf>
    <xf numFmtId="0" fontId="15" fillId="16" borderId="2" xfId="0" applyFont="1" applyFill="1" applyBorder="1" applyAlignment="1">
      <alignment horizontal="center" vertical="top" wrapText="1"/>
    </xf>
    <xf numFmtId="0" fontId="15" fillId="0" borderId="17" xfId="0" applyFont="1" applyBorder="1" applyAlignment="1">
      <alignment horizontal="center" vertical="center"/>
    </xf>
    <xf numFmtId="0" fontId="7" fillId="0" borderId="20" xfId="0" applyFont="1" applyBorder="1"/>
    <xf numFmtId="0" fontId="7" fillId="0" borderId="22" xfId="0" applyFont="1" applyBorder="1"/>
    <xf numFmtId="0" fontId="7" fillId="0" borderId="15" xfId="0" applyFont="1" applyBorder="1"/>
    <xf numFmtId="9" fontId="16" fillId="0" borderId="10" xfId="0" applyNumberFormat="1" applyFont="1" applyBorder="1" applyAlignment="1">
      <alignment horizontal="center" vertical="top" wrapText="1"/>
    </xf>
    <xf numFmtId="9" fontId="15" fillId="7" borderId="2" xfId="0" applyNumberFormat="1" applyFont="1" applyFill="1" applyBorder="1" applyAlignment="1">
      <alignment horizontal="left" vertical="top" wrapText="1"/>
    </xf>
    <xf numFmtId="0" fontId="10" fillId="5" borderId="3" xfId="0" applyFont="1" applyFill="1" applyBorder="1" applyAlignment="1">
      <alignment horizontal="center" vertical="center" wrapText="1"/>
    </xf>
    <xf numFmtId="9" fontId="15" fillId="19" borderId="48" xfId="0" applyNumberFormat="1" applyFont="1" applyFill="1" applyBorder="1" applyAlignment="1">
      <alignment horizontal="center" vertical="top" wrapText="1"/>
    </xf>
    <xf numFmtId="0" fontId="15" fillId="19" borderId="49" xfId="0" applyFont="1" applyFill="1" applyBorder="1" applyAlignment="1">
      <alignment vertical="top" wrapText="1"/>
    </xf>
    <xf numFmtId="0" fontId="15" fillId="19" borderId="50" xfId="0" applyFont="1" applyFill="1" applyBorder="1" applyAlignment="1">
      <alignment horizontal="center" vertical="top" wrapText="1"/>
    </xf>
    <xf numFmtId="0" fontId="15" fillId="19" borderId="51" xfId="0" applyFont="1" applyFill="1" applyBorder="1" applyAlignment="1">
      <alignment vertical="top" wrapText="1"/>
    </xf>
    <xf numFmtId="9" fontId="15" fillId="19" borderId="54" xfId="0" applyNumberFormat="1" applyFont="1" applyFill="1" applyBorder="1" applyAlignment="1">
      <alignment horizontal="center" vertical="center" wrapText="1"/>
    </xf>
    <xf numFmtId="9" fontId="15" fillId="19" borderId="52" xfId="0" applyNumberFormat="1" applyFont="1" applyFill="1" applyBorder="1" applyAlignment="1">
      <alignment horizontal="center" vertical="center" wrapText="1"/>
    </xf>
    <xf numFmtId="9" fontId="15" fillId="19" borderId="53" xfId="0" applyNumberFormat="1" applyFont="1" applyFill="1" applyBorder="1" applyAlignment="1">
      <alignment horizontal="center" vertical="center" wrapText="1"/>
    </xf>
    <xf numFmtId="0" fontId="15" fillId="19" borderId="54" xfId="0" applyFont="1" applyFill="1" applyBorder="1" applyAlignment="1">
      <alignment vertical="center" wrapText="1"/>
    </xf>
    <xf numFmtId="0" fontId="15" fillId="19" borderId="52" xfId="0" applyFont="1" applyFill="1" applyBorder="1" applyAlignment="1">
      <alignment vertical="center" wrapText="1"/>
    </xf>
    <xf numFmtId="0" fontId="15" fillId="19" borderId="53" xfId="0" applyFont="1" applyFill="1" applyBorder="1" applyAlignment="1">
      <alignment vertical="center" wrapText="1"/>
    </xf>
    <xf numFmtId="0" fontId="15" fillId="19" borderId="54" xfId="0" applyFont="1" applyFill="1" applyBorder="1" applyAlignment="1">
      <alignment horizontal="center" vertical="center" wrapText="1"/>
    </xf>
    <xf numFmtId="0" fontId="15" fillId="19" borderId="53" xfId="0" applyFont="1" applyFill="1" applyBorder="1" applyAlignment="1">
      <alignment horizontal="center" vertical="center" wrapText="1"/>
    </xf>
    <xf numFmtId="0" fontId="15" fillId="19" borderId="48" xfId="0" applyFont="1" applyFill="1" applyBorder="1" applyAlignment="1">
      <alignment horizontal="center" vertical="top" wrapText="1"/>
    </xf>
    <xf numFmtId="0" fontId="0" fillId="0" borderId="0" xfId="0" applyNumberFormat="1"/>
  </cellXfs>
  <cellStyles count="3">
    <cellStyle name="Normal" xfId="0" builtinId="0"/>
    <cellStyle name="Normal 2" xfId="2" xr:uid="{4D8B6499-C1D0-4866-8679-D71C18EF3F9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Seguimiento PAI 2025 V.2 - 2do bim final.xlsx]Hoja5!TablaDinámica2</c:name>
    <c:fmtId val="5"/>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chemeClr val="accent6"/>
          </a:solidFill>
          <a:ln w="19050">
            <a:solidFill>
              <a:schemeClr val="lt1"/>
            </a:solidFill>
          </a:ln>
          <a:effectLst/>
        </c:spPr>
        <c:dLbl>
          <c:idx val="0"/>
          <c:layout>
            <c:manualLayout>
              <c:x val="0.14722222222222223"/>
              <c:y val="-4.6296296296296294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6111111111111115"/>
              <c:y val="-1.388888888888888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rgbClr val="FF0000"/>
          </a:solidFill>
          <a:ln w="19050">
            <a:solidFill>
              <a:schemeClr val="lt1"/>
            </a:solidFill>
          </a:ln>
          <a:effectLst/>
        </c:spPr>
        <c:dLbl>
          <c:idx val="0"/>
          <c:layout>
            <c:manualLayout>
              <c:x val="0.35"/>
              <c:y val="-8.279527559055117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
        <c:idx val="5"/>
        <c:spPr>
          <a:solidFill>
            <a:schemeClr val="accent6"/>
          </a:solidFill>
          <a:ln w="19050">
            <a:solidFill>
              <a:schemeClr val="lt1"/>
            </a:solidFill>
          </a:ln>
          <a:effectLst/>
        </c:spPr>
        <c:dLbl>
          <c:idx val="0"/>
          <c:layout>
            <c:manualLayout>
              <c:x val="0.14722222222222223"/>
              <c:y val="-4.6296296296296294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
        <c:idx val="6"/>
        <c:spPr>
          <a:solidFill>
            <a:srgbClr val="FFFF00"/>
          </a:solidFill>
          <a:ln w="19050">
            <a:solidFill>
              <a:schemeClr val="lt1"/>
            </a:solidFill>
          </a:ln>
          <a:effectLst/>
        </c:spPr>
        <c:dLbl>
          <c:idx val="0"/>
          <c:layout>
            <c:manualLayout>
              <c:x val="-0.16111111111111115"/>
              <c:y val="-1.388888888888888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
        <c:idx val="7"/>
        <c:spPr>
          <a:solidFill>
            <a:srgbClr val="FF0000"/>
          </a:solidFill>
          <a:ln w="19050">
            <a:solidFill>
              <a:schemeClr val="lt1"/>
            </a:solidFill>
          </a:ln>
          <a:effectLst/>
        </c:spPr>
        <c:dLbl>
          <c:idx val="0"/>
          <c:layout>
            <c:manualLayout>
              <c:x val="0.35"/>
              <c:y val="-8.279527559055117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3000" b="1" i="0" u="none" strike="noStrike" kern="1200" baseline="0">
                  <a:solidFill>
                    <a:schemeClr val="tx1">
                      <a:lumMod val="75000"/>
                      <a:lumOff val="25000"/>
                    </a:schemeClr>
                  </a:solidFill>
                  <a:latin typeface="Arial Narrow" panose="020B0606020202030204" pitchFamily="34" charset="0"/>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
        <c:idx val="9"/>
        <c:spPr>
          <a:solidFill>
            <a:schemeClr val="accent6"/>
          </a:solidFill>
          <a:ln w="19050">
            <a:solidFill>
              <a:schemeClr val="lt1"/>
            </a:solidFill>
          </a:ln>
          <a:effectLst/>
        </c:spPr>
        <c:dLbl>
          <c:idx val="0"/>
          <c:layout>
            <c:manualLayout>
              <c:x val="0.17867073733229422"/>
              <c:y val="3.2589471658608454E-2"/>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Arial Narrow" panose="020B0606020202030204" pitchFamily="34" charset="0"/>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15:layout>
                <c:manualLayout>
                  <c:w val="0.13049283858026342"/>
                  <c:h val="0.11753803909377174"/>
                </c:manualLayout>
              </c15:layout>
            </c:ext>
          </c:extLst>
        </c:dLbl>
      </c:pivotFmt>
      <c:pivotFmt>
        <c:idx val="10"/>
        <c:spPr>
          <a:solidFill>
            <a:srgbClr val="FFFF00"/>
          </a:solidFill>
          <a:ln w="19050">
            <a:solidFill>
              <a:schemeClr val="lt1"/>
            </a:solidFill>
          </a:ln>
          <a:effectLst/>
        </c:spPr>
        <c:dLbl>
          <c:idx val="0"/>
          <c:layout>
            <c:manualLayout>
              <c:x val="-0.15001163518990926"/>
              <c:y val="6.9538078325244376E-3"/>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Arial Narrow" panose="020B0606020202030204" pitchFamily="34" charset="0"/>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15:layout>
                <c:manualLayout>
                  <c:w val="8.1359158502409767E-2"/>
                  <c:h val="8.4785229960122221E-2"/>
                </c:manualLayout>
              </c15:layout>
            </c:ext>
          </c:extLst>
        </c:dLbl>
      </c:pivotFmt>
      <c:pivotFmt>
        <c:idx val="11"/>
        <c:spPr>
          <a:solidFill>
            <a:srgbClr val="FF0000"/>
          </a:solidFill>
          <a:ln w="19050">
            <a:solidFill>
              <a:schemeClr val="lt1"/>
            </a:solidFill>
          </a:ln>
          <a:effectLst/>
        </c:spPr>
        <c:dLbl>
          <c:idx val="0"/>
          <c:layout>
            <c:manualLayout>
              <c:x val="0.37219895184240376"/>
              <c:y val="-3.6643589993135953E-2"/>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Arial Narrow" panose="020B0606020202030204" pitchFamily="34" charset="0"/>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15:layout>
                <c:manualLayout>
                  <c:w val="9.5122508644700093E-2"/>
                  <c:h val="0.13540320771212602"/>
                </c:manualLayout>
              </c15:layout>
            </c:ext>
          </c:extLst>
        </c:dLbl>
      </c:pivotFmt>
    </c:pivotFmts>
    <c:plotArea>
      <c:layout>
        <c:manualLayout>
          <c:layoutTarget val="inner"/>
          <c:xMode val="edge"/>
          <c:yMode val="edge"/>
          <c:x val="0.23653762029746281"/>
          <c:y val="3.7237532808398956E-2"/>
          <c:w val="0.54987970253718288"/>
          <c:h val="0.9164661708953048"/>
        </c:manualLayout>
      </c:layout>
      <c:doughnutChart>
        <c:varyColors val="1"/>
        <c:ser>
          <c:idx val="0"/>
          <c:order val="0"/>
          <c:tx>
            <c:strRef>
              <c:f>Hoja5!$B$3</c:f>
              <c:strCache>
                <c:ptCount val="1"/>
                <c:pt idx="0">
                  <c:v>Total</c:v>
                </c:pt>
              </c:strCache>
            </c:strRef>
          </c:tx>
          <c:dPt>
            <c:idx val="0"/>
            <c:bubble3D val="0"/>
            <c:spPr>
              <a:solidFill>
                <a:schemeClr val="accent6"/>
              </a:solidFill>
              <a:ln w="19050">
                <a:solidFill>
                  <a:schemeClr val="lt1"/>
                </a:solidFill>
              </a:ln>
              <a:effectLst/>
            </c:spPr>
            <c:extLst>
              <c:ext xmlns:c16="http://schemas.microsoft.com/office/drawing/2014/chart" uri="{C3380CC4-5D6E-409C-BE32-E72D297353CC}">
                <c16:uniqueId val="{00000001-6558-4BF7-AAF6-92F283DC72C7}"/>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6558-4BF7-AAF6-92F283DC72C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558-4BF7-AAF6-92F283DC72C7}"/>
              </c:ext>
            </c:extLst>
          </c:dPt>
          <c:dLbls>
            <c:dLbl>
              <c:idx val="0"/>
              <c:layout>
                <c:manualLayout>
                  <c:x val="0.17867073733229422"/>
                  <c:y val="3.2589471658608454E-2"/>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Arial Narrow" panose="020B0606020202030204" pitchFamily="34" charset="0"/>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15:layout>
                    <c:manualLayout>
                      <c:w val="0.13049283858026342"/>
                      <c:h val="0.11753803909377174"/>
                    </c:manualLayout>
                  </c15:layout>
                </c:ext>
                <c:ext xmlns:c16="http://schemas.microsoft.com/office/drawing/2014/chart" uri="{C3380CC4-5D6E-409C-BE32-E72D297353CC}">
                  <c16:uniqueId val="{00000001-6558-4BF7-AAF6-92F283DC72C7}"/>
                </c:ext>
              </c:extLst>
            </c:dLbl>
            <c:dLbl>
              <c:idx val="1"/>
              <c:layout>
                <c:manualLayout>
                  <c:x val="-0.15001163518990926"/>
                  <c:y val="6.9538078325244376E-3"/>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Arial Narrow" panose="020B0606020202030204" pitchFamily="34" charset="0"/>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15:layout>
                    <c:manualLayout>
                      <c:w val="8.1359158502409767E-2"/>
                      <c:h val="8.4785229960122221E-2"/>
                    </c:manualLayout>
                  </c15:layout>
                </c:ext>
                <c:ext xmlns:c16="http://schemas.microsoft.com/office/drawing/2014/chart" uri="{C3380CC4-5D6E-409C-BE32-E72D297353CC}">
                  <c16:uniqueId val="{00000003-6558-4BF7-AAF6-92F283DC72C7}"/>
                </c:ext>
              </c:extLst>
            </c:dLbl>
            <c:dLbl>
              <c:idx val="2"/>
              <c:layout>
                <c:manualLayout>
                  <c:x val="0.37219895184240376"/>
                  <c:y val="-3.6643589993135953E-2"/>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Arial Narrow" panose="020B0606020202030204" pitchFamily="34" charset="0"/>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15:layout>
                    <c:manualLayout>
                      <c:w val="9.5122508644700093E-2"/>
                      <c:h val="0.13540320771212602"/>
                    </c:manualLayout>
                  </c15:layout>
                </c:ext>
                <c:ext xmlns:c16="http://schemas.microsoft.com/office/drawing/2014/chart" uri="{C3380CC4-5D6E-409C-BE32-E72D297353CC}">
                  <c16:uniqueId val="{00000005-6558-4BF7-AAF6-92F283DC72C7}"/>
                </c:ext>
              </c:extLst>
            </c:dLbl>
            <c:spPr>
              <a:noFill/>
              <a:ln>
                <a:noFill/>
              </a:ln>
              <a:effectLst/>
            </c:spPr>
            <c:txPr>
              <a:bodyPr rot="0" spcFirstLastPara="1" vertOverflow="ellipsis" vert="horz" wrap="square" lIns="38100" tIns="19050" rIns="38100" bIns="19050" anchor="ctr" anchorCtr="1">
                <a:spAutoFit/>
              </a:bodyPr>
              <a:lstStyle/>
              <a:p>
                <a:pPr>
                  <a:defRPr sz="3000" b="1" i="0" u="none" strike="noStrike" kern="1200" baseline="0">
                    <a:solidFill>
                      <a:schemeClr val="tx1">
                        <a:lumMod val="75000"/>
                        <a:lumOff val="25000"/>
                      </a:schemeClr>
                    </a:solidFill>
                    <a:latin typeface="Arial Narrow" panose="020B0606020202030204" pitchFamily="34" charset="0"/>
                    <a:ea typeface="+mn-ea"/>
                    <a:cs typeface="+mn-cs"/>
                  </a:defRPr>
                </a:pPr>
                <a:endParaRPr lang="es-419"/>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Hoja5!$A$4:$A$7</c:f>
              <c:strCache>
                <c:ptCount val="3"/>
                <c:pt idx="0">
                  <c:v>Cumple</c:v>
                </c:pt>
                <c:pt idx="1">
                  <c:v>Cumple parcialmente</c:v>
                </c:pt>
                <c:pt idx="2">
                  <c:v>No cumple</c:v>
                </c:pt>
              </c:strCache>
            </c:strRef>
          </c:cat>
          <c:val>
            <c:numRef>
              <c:f>Hoja5!$B$4:$B$7</c:f>
              <c:numCache>
                <c:formatCode>General</c:formatCode>
                <c:ptCount val="3"/>
                <c:pt idx="0">
                  <c:v>17</c:v>
                </c:pt>
                <c:pt idx="1">
                  <c:v>6</c:v>
                </c:pt>
                <c:pt idx="2">
                  <c:v>1</c:v>
                </c:pt>
              </c:numCache>
            </c:numRef>
          </c:val>
          <c:extLst>
            <c:ext xmlns:c16="http://schemas.microsoft.com/office/drawing/2014/chart" uri="{C3380CC4-5D6E-409C-BE32-E72D297353CC}">
              <c16:uniqueId val="{00000006-6558-4BF7-AAF6-92F283DC72C7}"/>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Seguimiento PAI 2025 V.2 - 2do bim final.xlsx]Hoja5!TablaDinámica3</c:name>
    <c:fmtId val="1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pivotFmt>
      <c:pivotFmt>
        <c:idx val="2"/>
        <c:spPr>
          <a:solidFill>
            <a:srgbClr val="FFFF00"/>
          </a:solidFill>
          <a:ln w="19050">
            <a:solidFill>
              <a:schemeClr val="lt1"/>
            </a:solidFill>
          </a:ln>
          <a:effectLst/>
        </c:spPr>
      </c:pivotFmt>
      <c:pivotFmt>
        <c:idx val="3"/>
        <c:spPr>
          <a:solidFill>
            <a:srgbClr val="FF0000"/>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
        <c:idx val="5"/>
        <c:spPr>
          <a:solidFill>
            <a:srgbClr val="00B050"/>
          </a:solidFill>
          <a:ln w="19050">
            <a:solidFill>
              <a:schemeClr val="lt1"/>
            </a:solidFill>
          </a:ln>
          <a:effectLst/>
        </c:spPr>
      </c:pivotFmt>
      <c:pivotFmt>
        <c:idx val="6"/>
        <c:spPr>
          <a:solidFill>
            <a:srgbClr val="FFFF00"/>
          </a:solidFill>
          <a:ln w="19050">
            <a:solidFill>
              <a:schemeClr val="lt1"/>
            </a:solidFill>
          </a:ln>
          <a:effectLst/>
        </c:spPr>
      </c:pivotFmt>
      <c:pivotFmt>
        <c:idx val="7"/>
        <c:spPr>
          <a:solidFill>
            <a:srgbClr val="FF0000"/>
          </a:solidFill>
          <a:ln w="19050">
            <a:solidFill>
              <a:schemeClr val="lt1"/>
            </a:solidFill>
          </a:ln>
          <a:effectLst/>
        </c:spPr>
      </c:pivotFmt>
      <c:pivotFmt>
        <c:idx val="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
        <c:idx val="9"/>
        <c:spPr>
          <a:solidFill>
            <a:srgbClr val="00B050"/>
          </a:solidFill>
          <a:ln w="19050">
            <a:solidFill>
              <a:schemeClr val="lt1"/>
            </a:solidFill>
          </a:ln>
          <a:effectLst/>
        </c:spPr>
        <c:dLbl>
          <c:idx val="0"/>
          <c:layout>
            <c:manualLayout>
              <c:x val="0.14508244583888555"/>
              <c:y val="0.10363761838879113"/>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15:layout>
                <c:manualLayout>
                  <c:w val="0.12832336647792386"/>
                  <c:h val="0.1173443403039079"/>
                </c:manualLayout>
              </c15:layout>
            </c:ext>
          </c:extLst>
        </c:dLbl>
      </c:pivotFmt>
      <c:pivotFmt>
        <c:idx val="10"/>
        <c:spPr>
          <a:solidFill>
            <a:srgbClr val="FFFF00"/>
          </a:solidFill>
          <a:ln w="19050">
            <a:solidFill>
              <a:schemeClr val="lt1"/>
            </a:solidFill>
          </a:ln>
          <a:effectLst/>
        </c:spPr>
        <c:dLbl>
          <c:idx val="0"/>
          <c:layout>
            <c:manualLayout>
              <c:x val="-0.1885148005365265"/>
              <c:y val="-4.8269406962347092E-2"/>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15:layout>
                <c:manualLayout>
                  <c:w val="9.2166481648984194E-2"/>
                  <c:h val="6.93324931248719E-2"/>
                </c:manualLayout>
              </c15:layout>
            </c:ext>
          </c:extLst>
        </c:dLbl>
      </c:pivotFmt>
      <c:pivotFmt>
        <c:idx val="11"/>
        <c:spPr>
          <a:solidFill>
            <a:srgbClr val="FF0000"/>
          </a:solidFill>
          <a:ln w="19050">
            <a:solidFill>
              <a:schemeClr val="lt1"/>
            </a:solidFill>
          </a:ln>
          <a:effectLst/>
        </c:spPr>
        <c:dLbl>
          <c:idx val="0"/>
          <c:layout>
            <c:manualLayout>
              <c:x val="0.27353127920986176"/>
              <c:y val="-7.3823969851560617E-2"/>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15:layout>
                <c:manualLayout>
                  <c:w val="7.9966882786648916E-2"/>
                  <c:h val="9.1532175774290389E-2"/>
                </c:manualLayout>
              </c15:layout>
            </c:ext>
          </c:extLst>
        </c:dLbl>
      </c:pivotFmt>
    </c:pivotFmts>
    <c:plotArea>
      <c:layout>
        <c:manualLayout>
          <c:layoutTarget val="inner"/>
          <c:xMode val="edge"/>
          <c:yMode val="edge"/>
          <c:x val="0.24764873140857394"/>
          <c:y val="6.1748329889032179E-2"/>
          <c:w val="0.61341232497451714"/>
          <c:h val="0.91530864769409548"/>
        </c:manualLayout>
      </c:layout>
      <c:doughnutChart>
        <c:varyColors val="1"/>
        <c:ser>
          <c:idx val="0"/>
          <c:order val="0"/>
          <c:tx>
            <c:strRef>
              <c:f>Hoja5!$B$10</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23C9-4592-AF70-B0260166BA33}"/>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23C9-4592-AF70-B0260166BA3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3C9-4592-AF70-B0260166BA33}"/>
              </c:ext>
            </c:extLst>
          </c:dPt>
          <c:dLbls>
            <c:dLbl>
              <c:idx val="0"/>
              <c:layout>
                <c:manualLayout>
                  <c:x val="0.14508244583888555"/>
                  <c:y val="0.10363761838879113"/>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15:layout>
                    <c:manualLayout>
                      <c:w val="0.12832336647792386"/>
                      <c:h val="0.1173443403039079"/>
                    </c:manualLayout>
                  </c15:layout>
                </c:ext>
                <c:ext xmlns:c16="http://schemas.microsoft.com/office/drawing/2014/chart" uri="{C3380CC4-5D6E-409C-BE32-E72D297353CC}">
                  <c16:uniqueId val="{00000001-23C9-4592-AF70-B0260166BA33}"/>
                </c:ext>
              </c:extLst>
            </c:dLbl>
            <c:dLbl>
              <c:idx val="1"/>
              <c:layout>
                <c:manualLayout>
                  <c:x val="-0.1885148005365265"/>
                  <c:y val="-4.8269406962347092E-2"/>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15:layout>
                    <c:manualLayout>
                      <c:w val="9.2166481648984194E-2"/>
                      <c:h val="6.93324931248719E-2"/>
                    </c:manualLayout>
                  </c15:layout>
                </c:ext>
                <c:ext xmlns:c16="http://schemas.microsoft.com/office/drawing/2014/chart" uri="{C3380CC4-5D6E-409C-BE32-E72D297353CC}">
                  <c16:uniqueId val="{00000003-23C9-4592-AF70-B0260166BA33}"/>
                </c:ext>
              </c:extLst>
            </c:dLbl>
            <c:dLbl>
              <c:idx val="2"/>
              <c:layout>
                <c:manualLayout>
                  <c:x val="0.27353127920986176"/>
                  <c:y val="-7.3823969851560617E-2"/>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15:layout>
                    <c:manualLayout>
                      <c:w val="7.9966882786648916E-2"/>
                      <c:h val="9.1532175774290389E-2"/>
                    </c:manualLayout>
                  </c15:layout>
                </c:ext>
                <c:ext xmlns:c16="http://schemas.microsoft.com/office/drawing/2014/chart" uri="{C3380CC4-5D6E-409C-BE32-E72D297353CC}">
                  <c16:uniqueId val="{00000005-23C9-4592-AF70-B0260166BA33}"/>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Hoja5!$A$11:$A$14</c:f>
              <c:strCache>
                <c:ptCount val="3"/>
                <c:pt idx="0">
                  <c:v>Cumple</c:v>
                </c:pt>
                <c:pt idx="1">
                  <c:v>Cumple parcialmente</c:v>
                </c:pt>
                <c:pt idx="2">
                  <c:v>No cumple</c:v>
                </c:pt>
              </c:strCache>
            </c:strRef>
          </c:cat>
          <c:val>
            <c:numRef>
              <c:f>Hoja5!$B$11:$B$14</c:f>
              <c:numCache>
                <c:formatCode>General</c:formatCode>
                <c:ptCount val="3"/>
                <c:pt idx="0">
                  <c:v>17</c:v>
                </c:pt>
                <c:pt idx="1">
                  <c:v>6</c:v>
                </c:pt>
                <c:pt idx="2">
                  <c:v>1</c:v>
                </c:pt>
              </c:numCache>
            </c:numRef>
          </c:val>
          <c:extLst>
            <c:ext xmlns:c16="http://schemas.microsoft.com/office/drawing/2014/chart" uri="{C3380CC4-5D6E-409C-BE32-E72D297353CC}">
              <c16:uniqueId val="{00000006-23C9-4592-AF70-B0260166BA33}"/>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Seguimiento PAI 2025 V.2 - 2do bim final.xlsx]Hoja5!TablaDinámica2</c:name>
    <c:fmtId val="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chemeClr val="accent6"/>
          </a:solidFill>
          <a:ln w="19050">
            <a:solidFill>
              <a:schemeClr val="lt1"/>
            </a:solidFill>
          </a:ln>
          <a:effectLst/>
        </c:spPr>
        <c:dLbl>
          <c:idx val="0"/>
          <c:layout>
            <c:manualLayout>
              <c:x val="0.14722222222222223"/>
              <c:y val="-4.6296296296296294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6111111111111115"/>
              <c:y val="-1.388888888888888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rgbClr val="FF0000"/>
          </a:solidFill>
          <a:ln w="19050">
            <a:solidFill>
              <a:schemeClr val="lt1"/>
            </a:solidFill>
          </a:ln>
          <a:effectLst/>
        </c:spPr>
        <c:dLbl>
          <c:idx val="0"/>
          <c:layout>
            <c:manualLayout>
              <c:x val="0.35"/>
              <c:y val="-8.279527559055117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23653762029746281"/>
          <c:y val="3.7237532808398956E-2"/>
          <c:w val="0.54987970253718288"/>
          <c:h val="0.9164661708953048"/>
        </c:manualLayout>
      </c:layout>
      <c:doughnutChart>
        <c:varyColors val="1"/>
        <c:ser>
          <c:idx val="0"/>
          <c:order val="0"/>
          <c:tx>
            <c:strRef>
              <c:f>Hoja5!$B$3</c:f>
              <c:strCache>
                <c:ptCount val="1"/>
                <c:pt idx="0">
                  <c:v>Total</c:v>
                </c:pt>
              </c:strCache>
            </c:strRef>
          </c:tx>
          <c:dPt>
            <c:idx val="0"/>
            <c:bubble3D val="0"/>
            <c:spPr>
              <a:solidFill>
                <a:schemeClr val="accent6"/>
              </a:solidFill>
              <a:ln w="19050">
                <a:solidFill>
                  <a:schemeClr val="lt1"/>
                </a:solidFill>
              </a:ln>
              <a:effectLst/>
            </c:spPr>
            <c:extLst>
              <c:ext xmlns:c16="http://schemas.microsoft.com/office/drawing/2014/chart" uri="{C3380CC4-5D6E-409C-BE32-E72D297353CC}">
                <c16:uniqueId val="{00000002-3CBA-44C5-8ED2-3F6959EE1D7F}"/>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3CBA-44C5-8ED2-3F6959EE1D7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4-3CBA-44C5-8ED2-3F6959EE1D7F}"/>
              </c:ext>
            </c:extLst>
          </c:dPt>
          <c:dLbls>
            <c:dLbl>
              <c:idx val="0"/>
              <c:layout>
                <c:manualLayout>
                  <c:x val="0.14722222222222223"/>
                  <c:y val="-4.6296296296296294E-3"/>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CBA-44C5-8ED2-3F6959EE1D7F}"/>
                </c:ext>
              </c:extLst>
            </c:dLbl>
            <c:dLbl>
              <c:idx val="1"/>
              <c:layout>
                <c:manualLayout>
                  <c:x val="-0.16111111111111115"/>
                  <c:y val="-1.3888888888888888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CBA-44C5-8ED2-3F6959EE1D7F}"/>
                </c:ext>
              </c:extLst>
            </c:dLbl>
            <c:dLbl>
              <c:idx val="2"/>
              <c:layout>
                <c:manualLayout>
                  <c:x val="0.35"/>
                  <c:y val="-8.2795275590551179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CBA-44C5-8ED2-3F6959EE1D7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Hoja5!$A$4:$A$7</c:f>
              <c:strCache>
                <c:ptCount val="3"/>
                <c:pt idx="0">
                  <c:v>Cumple</c:v>
                </c:pt>
                <c:pt idx="1">
                  <c:v>Cumple parcialmente</c:v>
                </c:pt>
                <c:pt idx="2">
                  <c:v>No cumple</c:v>
                </c:pt>
              </c:strCache>
            </c:strRef>
          </c:cat>
          <c:val>
            <c:numRef>
              <c:f>Hoja5!$B$4:$B$7</c:f>
              <c:numCache>
                <c:formatCode>General</c:formatCode>
                <c:ptCount val="3"/>
                <c:pt idx="0">
                  <c:v>17</c:v>
                </c:pt>
                <c:pt idx="1">
                  <c:v>6</c:v>
                </c:pt>
                <c:pt idx="2">
                  <c:v>1</c:v>
                </c:pt>
              </c:numCache>
            </c:numRef>
          </c:val>
          <c:extLst>
            <c:ext xmlns:c16="http://schemas.microsoft.com/office/drawing/2014/chart" uri="{C3380CC4-5D6E-409C-BE32-E72D297353CC}">
              <c16:uniqueId val="{00000000-3CBA-44C5-8ED2-3F6959EE1D7F}"/>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Seguimiento PAI 2025 V.2 - 2do bim final.xlsx]Hoja5!TablaDinámica3</c:name>
    <c:fmtId val="9"/>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pivotFmt>
      <c:pivotFmt>
        <c:idx val="2"/>
        <c:spPr>
          <a:solidFill>
            <a:srgbClr val="FFFF00"/>
          </a:solidFill>
          <a:ln w="19050">
            <a:solidFill>
              <a:schemeClr val="lt1"/>
            </a:solidFill>
          </a:ln>
          <a:effectLst/>
        </c:spPr>
      </c:pivotFmt>
      <c:pivotFmt>
        <c:idx val="3"/>
        <c:spPr>
          <a:solidFill>
            <a:srgbClr val="FF0000"/>
          </a:solidFill>
          <a:ln w="19050">
            <a:solidFill>
              <a:schemeClr val="lt1"/>
            </a:solidFill>
          </a:ln>
          <a:effectLst/>
        </c:spPr>
      </c:pivotFmt>
    </c:pivotFmts>
    <c:plotArea>
      <c:layout>
        <c:manualLayout>
          <c:layoutTarget val="inner"/>
          <c:xMode val="edge"/>
          <c:yMode val="edge"/>
          <c:x val="0.24764873140857394"/>
          <c:y val="8.8163458734324893E-2"/>
          <c:w val="0.52414698162729656"/>
          <c:h val="0.87357830271216097"/>
        </c:manualLayout>
      </c:layout>
      <c:doughnutChart>
        <c:varyColors val="1"/>
        <c:ser>
          <c:idx val="0"/>
          <c:order val="0"/>
          <c:tx>
            <c:strRef>
              <c:f>Hoja5!$B$10</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2-DB24-4F4F-BD4F-C96CEFC9FED4}"/>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DB24-4F4F-BD4F-C96CEFC9FED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4-DB24-4F4F-BD4F-C96CEFC9FED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Hoja5!$A$11:$A$14</c:f>
              <c:strCache>
                <c:ptCount val="3"/>
                <c:pt idx="0">
                  <c:v>Cumple</c:v>
                </c:pt>
                <c:pt idx="1">
                  <c:v>Cumple parcialmente</c:v>
                </c:pt>
                <c:pt idx="2">
                  <c:v>No cumple</c:v>
                </c:pt>
              </c:strCache>
            </c:strRef>
          </c:cat>
          <c:val>
            <c:numRef>
              <c:f>Hoja5!$B$11:$B$14</c:f>
              <c:numCache>
                <c:formatCode>General</c:formatCode>
                <c:ptCount val="3"/>
                <c:pt idx="0">
                  <c:v>17</c:v>
                </c:pt>
                <c:pt idx="1">
                  <c:v>6</c:v>
                </c:pt>
                <c:pt idx="2">
                  <c:v>1</c:v>
                </c:pt>
              </c:numCache>
            </c:numRef>
          </c:val>
          <c:extLst>
            <c:ext xmlns:c16="http://schemas.microsoft.com/office/drawing/2014/chart" uri="{C3380CC4-5D6E-409C-BE32-E72D297353CC}">
              <c16:uniqueId val="{00000000-DB24-4F4F-BD4F-C96CEFC9FED4}"/>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0</xdr:rowOff>
    </xdr:from>
    <xdr:ext cx="1009650" cy="885825"/>
    <xdr:pic>
      <xdr:nvPicPr>
        <xdr:cNvPr id="2" name="image1.png" title="Imagen">
          <a:extLst>
            <a:ext uri="{FF2B5EF4-FFF2-40B4-BE49-F238E27FC236}">
              <a16:creationId xmlns:a16="http://schemas.microsoft.com/office/drawing/2014/main" id="{6AAFF037-1AD1-4593-88BF-EF8116709EF3}"/>
            </a:ext>
          </a:extLst>
        </xdr:cNvPr>
        <xdr:cNvPicPr preferRelativeResize="0"/>
      </xdr:nvPicPr>
      <xdr:blipFill>
        <a:blip xmlns:r="http://schemas.openxmlformats.org/officeDocument/2006/relationships" r:embed="rId1" cstate="print"/>
        <a:stretch>
          <a:fillRect/>
        </a:stretch>
      </xdr:blipFill>
      <xdr:spPr>
        <a:xfrm>
          <a:off x="123825" y="0"/>
          <a:ext cx="1009650" cy="885825"/>
        </a:xfrm>
        <a:prstGeom prst="rect">
          <a:avLst/>
        </a:prstGeom>
        <a:noFill/>
      </xdr:spPr>
    </xdr:pic>
    <xdr:clientData fLocksWithSheet="0"/>
  </xdr:oneCellAnchor>
  <xdr:oneCellAnchor>
    <xdr:from>
      <xdr:col>1</xdr:col>
      <xdr:colOff>234461</xdr:colOff>
      <xdr:row>1</xdr:row>
      <xdr:rowOff>107462</xdr:rowOff>
    </xdr:from>
    <xdr:ext cx="1484924" cy="703384"/>
    <xdr:pic>
      <xdr:nvPicPr>
        <xdr:cNvPr id="3" name="image1.jpg">
          <a:extLst>
            <a:ext uri="{FF2B5EF4-FFF2-40B4-BE49-F238E27FC236}">
              <a16:creationId xmlns:a16="http://schemas.microsoft.com/office/drawing/2014/main" id="{B9B29F3C-9792-4ED8-9615-86D6B5CFDF67}"/>
            </a:ext>
          </a:extLst>
        </xdr:cNvPr>
        <xdr:cNvPicPr preferRelativeResize="0"/>
      </xdr:nvPicPr>
      <xdr:blipFill>
        <a:blip xmlns:r="http://schemas.openxmlformats.org/officeDocument/2006/relationships" r:embed="rId2" cstate="print"/>
        <a:stretch>
          <a:fillRect/>
        </a:stretch>
      </xdr:blipFill>
      <xdr:spPr>
        <a:xfrm>
          <a:off x="469411" y="291612"/>
          <a:ext cx="1484924" cy="703384"/>
        </a:xfrm>
        <a:prstGeom prst="rect">
          <a:avLst/>
        </a:prstGeom>
        <a:noFill/>
      </xdr:spPr>
    </xdr:pic>
    <xdr:clientData fLocksWithSheet="0"/>
  </xdr:oneCellAnchor>
  <xdr:twoCellAnchor>
    <xdr:from>
      <xdr:col>2</xdr:col>
      <xdr:colOff>547077</xdr:colOff>
      <xdr:row>9</xdr:row>
      <xdr:rowOff>78153</xdr:rowOff>
    </xdr:from>
    <xdr:to>
      <xdr:col>3</xdr:col>
      <xdr:colOff>555381</xdr:colOff>
      <xdr:row>10</xdr:row>
      <xdr:rowOff>140188</xdr:rowOff>
    </xdr:to>
    <xdr:sp macro="" textlink="">
      <xdr:nvSpPr>
        <xdr:cNvPr id="4" name="Rectángulo: esquinas redondeadas 3">
          <a:extLst>
            <a:ext uri="{FF2B5EF4-FFF2-40B4-BE49-F238E27FC236}">
              <a16:creationId xmlns:a16="http://schemas.microsoft.com/office/drawing/2014/main" id="{C5084174-63AA-4E09-A2DA-B4BC47687B11}"/>
            </a:ext>
          </a:extLst>
        </xdr:cNvPr>
        <xdr:cNvSpPr/>
      </xdr:nvSpPr>
      <xdr:spPr>
        <a:xfrm>
          <a:off x="1651977" y="2484803"/>
          <a:ext cx="878254" cy="239835"/>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4</xdr:col>
      <xdr:colOff>215660</xdr:colOff>
      <xdr:row>8</xdr:row>
      <xdr:rowOff>167734</xdr:rowOff>
    </xdr:from>
    <xdr:to>
      <xdr:col>12</xdr:col>
      <xdr:colOff>670942</xdr:colOff>
      <xdr:row>34</xdr:row>
      <xdr:rowOff>23962</xdr:rowOff>
    </xdr:to>
    <xdr:graphicFrame macro="">
      <xdr:nvGraphicFramePr>
        <xdr:cNvPr id="10" name="Gráfico 9">
          <a:extLst>
            <a:ext uri="{FF2B5EF4-FFF2-40B4-BE49-F238E27FC236}">
              <a16:creationId xmlns:a16="http://schemas.microsoft.com/office/drawing/2014/main" id="{3AEAB681-ADBA-45F4-8827-8A21058B7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0</xdr:colOff>
      <xdr:row>35</xdr:row>
      <xdr:rowOff>1</xdr:rowOff>
    </xdr:from>
    <xdr:to>
      <xdr:col>11</xdr:col>
      <xdr:colOff>790755</xdr:colOff>
      <xdr:row>38</xdr:row>
      <xdr:rowOff>101330</xdr:rowOff>
    </xdr:to>
    <mc:AlternateContent xmlns:mc="http://schemas.openxmlformats.org/markup-compatibility/2006" xmlns:a14="http://schemas.microsoft.com/office/drawing/2010/main">
      <mc:Choice Requires="a14">
        <xdr:graphicFrame macro="">
          <xdr:nvGraphicFramePr>
            <xdr:cNvPr id="7" name="Agrupación 1">
              <a:extLst>
                <a:ext uri="{FF2B5EF4-FFF2-40B4-BE49-F238E27FC236}">
                  <a16:creationId xmlns:a16="http://schemas.microsoft.com/office/drawing/2014/main" id="{18B659F0-2F3E-4A55-A5D5-D544AA4A9EB1}"/>
                </a:ext>
              </a:extLst>
            </xdr:cNvPr>
            <xdr:cNvGraphicFramePr/>
          </xdr:nvGraphicFramePr>
          <xdr:xfrm>
            <a:off x="0" y="0"/>
            <a:ext cx="0" cy="0"/>
          </xdr:xfrm>
          <a:graphic>
            <a:graphicData uri="http://schemas.microsoft.com/office/drawing/2010/slicer">
              <sle:slicer xmlns:sle="http://schemas.microsoft.com/office/drawing/2010/slicer" name="Agrupación 1"/>
            </a:graphicData>
          </a:graphic>
        </xdr:graphicFrame>
      </mc:Choice>
      <mc:Fallback xmlns="">
        <xdr:sp macro="" textlink="">
          <xdr:nvSpPr>
            <xdr:cNvPr id="0" name=""/>
            <xdr:cNvSpPr>
              <a:spLocks noTextEdit="1"/>
            </xdr:cNvSpPr>
          </xdr:nvSpPr>
          <xdr:spPr>
            <a:xfrm>
              <a:off x="1102895" y="7127040"/>
              <a:ext cx="8611281" cy="627711"/>
            </a:xfrm>
            <a:prstGeom prst="rect">
              <a:avLst/>
            </a:prstGeom>
            <a:solidFill>
              <a:prstClr val="white"/>
            </a:solidFill>
            <a:ln w="1">
              <a:solidFill>
                <a:prstClr val="green"/>
              </a:solidFill>
            </a:ln>
          </xdr:spPr>
          <xdr:txBody>
            <a:bodyPr vertOverflow="clip" horzOverflow="clip"/>
            <a:lstStyle/>
            <a:p>
              <a:r>
                <a:rPr lang="es-419"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864682</xdr:colOff>
      <xdr:row>40</xdr:row>
      <xdr:rowOff>46395</xdr:rowOff>
    </xdr:from>
    <xdr:to>
      <xdr:col>11</xdr:col>
      <xdr:colOff>803884</xdr:colOff>
      <xdr:row>49</xdr:row>
      <xdr:rowOff>148618</xdr:rowOff>
    </xdr:to>
    <mc:AlternateContent xmlns:mc="http://schemas.openxmlformats.org/markup-compatibility/2006" xmlns:a14="http://schemas.microsoft.com/office/drawing/2010/main">
      <mc:Choice Requires="a14">
        <xdr:graphicFrame macro="">
          <xdr:nvGraphicFramePr>
            <xdr:cNvPr id="9" name="Área responsable 1">
              <a:extLst>
                <a:ext uri="{FF2B5EF4-FFF2-40B4-BE49-F238E27FC236}">
                  <a16:creationId xmlns:a16="http://schemas.microsoft.com/office/drawing/2014/main" id="{EECFAE6A-AF22-4EC8-B14C-22D204367A2A}"/>
                </a:ext>
              </a:extLst>
            </xdr:cNvPr>
            <xdr:cNvGraphicFramePr/>
          </xdr:nvGraphicFramePr>
          <xdr:xfrm>
            <a:off x="0" y="0"/>
            <a:ext cx="0" cy="0"/>
          </xdr:xfrm>
          <a:graphic>
            <a:graphicData uri="http://schemas.microsoft.com/office/drawing/2010/slicer">
              <sle:slicer xmlns:sle="http://schemas.microsoft.com/office/drawing/2010/slicer" name="Área responsable 1"/>
            </a:graphicData>
          </a:graphic>
        </xdr:graphicFrame>
      </mc:Choice>
      <mc:Fallback xmlns="">
        <xdr:sp macro="" textlink="">
          <xdr:nvSpPr>
            <xdr:cNvPr id="0" name=""/>
            <xdr:cNvSpPr>
              <a:spLocks noTextEdit="1"/>
            </xdr:cNvSpPr>
          </xdr:nvSpPr>
          <xdr:spPr>
            <a:xfrm>
              <a:off x="1098629" y="8050737"/>
              <a:ext cx="8628676" cy="1681368"/>
            </a:xfrm>
            <a:prstGeom prst="rect">
              <a:avLst/>
            </a:prstGeom>
            <a:solidFill>
              <a:prstClr val="white"/>
            </a:solidFill>
            <a:ln w="1">
              <a:solidFill>
                <a:prstClr val="green"/>
              </a:solidFill>
            </a:ln>
          </xdr:spPr>
          <xdr:txBody>
            <a:bodyPr vertOverflow="clip" horzOverflow="clip"/>
            <a:lstStyle/>
            <a:p>
              <a:r>
                <a:rPr lang="es-419"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3</xdr:col>
      <xdr:colOff>295801</xdr:colOff>
      <xdr:row>54</xdr:row>
      <xdr:rowOff>25998</xdr:rowOff>
    </xdr:from>
    <xdr:to>
      <xdr:col>11</xdr:col>
      <xdr:colOff>221288</xdr:colOff>
      <xdr:row>79</xdr:row>
      <xdr:rowOff>125076</xdr:rowOff>
    </xdr:to>
    <xdr:graphicFrame macro="">
      <xdr:nvGraphicFramePr>
        <xdr:cNvPr id="11" name="Gráfico 10">
          <a:extLst>
            <a:ext uri="{FF2B5EF4-FFF2-40B4-BE49-F238E27FC236}">
              <a16:creationId xmlns:a16="http://schemas.microsoft.com/office/drawing/2014/main" id="{510301CB-7643-4F12-957D-CB72DF1DA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0.00391</cdr:x>
      <cdr:y>0.82717</cdr:y>
    </cdr:from>
    <cdr:to>
      <cdr:x>0.32637</cdr:x>
      <cdr:y>0.99621</cdr:y>
    </cdr:to>
    <cdr:pic>
      <cdr:nvPicPr>
        <cdr:cNvPr id="2" name="chart">
          <a:extLst xmlns:a="http://schemas.openxmlformats.org/drawingml/2006/main">
            <a:ext uri="{FF2B5EF4-FFF2-40B4-BE49-F238E27FC236}">
              <a16:creationId xmlns:a16="http://schemas.microsoft.com/office/drawing/2014/main" id="{B2F6C8DD-2887-442F-AE6B-85ADFFB4090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9133" y="3874964"/>
          <a:ext cx="2403037" cy="791916"/>
        </a:xfrm>
        <a:prstGeom xmlns:a="http://schemas.openxmlformats.org/drawingml/2006/main" prst="rect">
          <a:avLst/>
        </a:prstGeom>
      </cdr:spPr>
    </cdr:pic>
  </cdr:relSizeAnchor>
  <cdr:relSizeAnchor xmlns:cdr="http://schemas.openxmlformats.org/drawingml/2006/chartDrawing">
    <cdr:from>
      <cdr:x>0.00682</cdr:x>
      <cdr:y>0.01084</cdr:y>
    </cdr:from>
    <cdr:to>
      <cdr:x>0.276</cdr:x>
      <cdr:y>0.08699</cdr:y>
    </cdr:to>
    <cdr:sp macro="" textlink="">
      <cdr:nvSpPr>
        <cdr:cNvPr id="3" name="Rectángulo: esquinas redondeadas 2">
          <a:extLst xmlns:a="http://schemas.openxmlformats.org/drawingml/2006/main">
            <a:ext uri="{FF2B5EF4-FFF2-40B4-BE49-F238E27FC236}">
              <a16:creationId xmlns:a16="http://schemas.microsoft.com/office/drawing/2014/main" id="{92043C3D-96C9-411C-9951-E3F26EADC094}"/>
            </a:ext>
          </a:extLst>
        </cdr:cNvPr>
        <cdr:cNvSpPr/>
      </cdr:nvSpPr>
      <cdr:spPr>
        <a:xfrm xmlns:a="http://schemas.openxmlformats.org/drawingml/2006/main">
          <a:off x="50800" y="50800"/>
          <a:ext cx="2005998" cy="356720"/>
        </a:xfrm>
        <a:prstGeom xmlns:a="http://schemas.openxmlformats.org/drawingml/2006/main" prst="round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userShapes>
</file>

<file path=xl/drawings/drawing3.xml><?xml version="1.0" encoding="utf-8"?>
<c:userShapes xmlns:c="http://schemas.openxmlformats.org/drawingml/2006/chart">
  <cdr:relSizeAnchor xmlns:cdr="http://schemas.openxmlformats.org/drawingml/2006/chartDrawing">
    <cdr:from>
      <cdr:x>0</cdr:x>
      <cdr:y>0.81811</cdr:y>
    </cdr:from>
    <cdr:to>
      <cdr:x>0.3239</cdr:x>
      <cdr:y>0.97951</cdr:y>
    </cdr:to>
    <cdr:pic>
      <cdr:nvPicPr>
        <cdr:cNvPr id="2" name="chart">
          <a:extLst xmlns:a="http://schemas.openxmlformats.org/drawingml/2006/main">
            <a:ext uri="{FF2B5EF4-FFF2-40B4-BE49-F238E27FC236}">
              <a16:creationId xmlns:a16="http://schemas.microsoft.com/office/drawing/2014/main" id="{ACE5D757-326A-4DC0-9616-4685520D55D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3669710"/>
          <a:ext cx="2227489" cy="723973"/>
        </a:xfrm>
        <a:prstGeom xmlns:a="http://schemas.openxmlformats.org/drawingml/2006/main" prst="rect">
          <a:avLst/>
        </a:prstGeom>
      </cdr:spPr>
    </cdr:pic>
  </cdr:relSizeAnchor>
  <cdr:relSizeAnchor xmlns:cdr="http://schemas.openxmlformats.org/drawingml/2006/chartDrawing">
    <cdr:from>
      <cdr:x>0.00739</cdr:x>
      <cdr:y>0.01133</cdr:y>
    </cdr:from>
    <cdr:to>
      <cdr:x>0.2973</cdr:x>
      <cdr:y>0.08917</cdr:y>
    </cdr:to>
    <cdr:sp macro="" textlink="">
      <cdr:nvSpPr>
        <cdr:cNvPr id="3" name="Rectángulo: esquinas redondeadas 2">
          <a:extLst xmlns:a="http://schemas.openxmlformats.org/drawingml/2006/main">
            <a:ext uri="{FF2B5EF4-FFF2-40B4-BE49-F238E27FC236}">
              <a16:creationId xmlns:a16="http://schemas.microsoft.com/office/drawing/2014/main" id="{5D74C605-A612-4650-A125-EDA261922037}"/>
            </a:ext>
          </a:extLst>
        </cdr:cNvPr>
        <cdr:cNvSpPr/>
      </cdr:nvSpPr>
      <cdr:spPr>
        <a:xfrm xmlns:a="http://schemas.openxmlformats.org/drawingml/2006/main">
          <a:off x="50800" y="50800"/>
          <a:ext cx="1993779" cy="349171"/>
        </a:xfrm>
        <a:prstGeom xmlns:a="http://schemas.openxmlformats.org/drawingml/2006/main" prst="round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174625</xdr:colOff>
      <xdr:row>1</xdr:row>
      <xdr:rowOff>38100</xdr:rowOff>
    </xdr:from>
    <xdr:to>
      <xdr:col>7</xdr:col>
      <xdr:colOff>682625</xdr:colOff>
      <xdr:row>16</xdr:row>
      <xdr:rowOff>114300</xdr:rowOff>
    </xdr:to>
    <xdr:graphicFrame macro="">
      <xdr:nvGraphicFramePr>
        <xdr:cNvPr id="2" name="Gráfico 1">
          <a:extLst>
            <a:ext uri="{FF2B5EF4-FFF2-40B4-BE49-F238E27FC236}">
              <a16:creationId xmlns:a16="http://schemas.microsoft.com/office/drawing/2014/main" id="{63B103E4-71AC-431D-9FFD-26C42E35B8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565150</xdr:colOff>
      <xdr:row>17</xdr:row>
      <xdr:rowOff>63501</xdr:rowOff>
    </xdr:from>
    <xdr:to>
      <xdr:col>4</xdr:col>
      <xdr:colOff>506703</xdr:colOff>
      <xdr:row>20</xdr:row>
      <xdr:rowOff>152400</xdr:rowOff>
    </xdr:to>
    <mc:AlternateContent xmlns:mc="http://schemas.openxmlformats.org/markup-compatibility/2006" xmlns:a14="http://schemas.microsoft.com/office/drawing/2010/main">
      <mc:Choice Requires="a14">
        <xdr:graphicFrame macro="">
          <xdr:nvGraphicFramePr>
            <xdr:cNvPr id="3" name="Agrupación">
              <a:extLst>
                <a:ext uri="{FF2B5EF4-FFF2-40B4-BE49-F238E27FC236}">
                  <a16:creationId xmlns:a16="http://schemas.microsoft.com/office/drawing/2014/main" id="{407865AB-FE84-44E5-BF43-63569BDCD37B}"/>
                </a:ext>
              </a:extLst>
            </xdr:cNvPr>
            <xdr:cNvGraphicFramePr/>
          </xdr:nvGraphicFramePr>
          <xdr:xfrm>
            <a:off x="0" y="0"/>
            <a:ext cx="0" cy="0"/>
          </xdr:xfrm>
          <a:graphic>
            <a:graphicData uri="http://schemas.microsoft.com/office/drawing/2010/slicer">
              <sle:slicer xmlns:sle="http://schemas.microsoft.com/office/drawing/2010/slicer" name="Agrupación"/>
            </a:graphicData>
          </a:graphic>
        </xdr:graphicFrame>
      </mc:Choice>
      <mc:Fallback xmlns="">
        <xdr:sp macro="" textlink="">
          <xdr:nvSpPr>
            <xdr:cNvPr id="0" name=""/>
            <xdr:cNvSpPr>
              <a:spLocks noTextEdit="1"/>
            </xdr:cNvSpPr>
          </xdr:nvSpPr>
          <xdr:spPr>
            <a:xfrm>
              <a:off x="565150" y="3081458"/>
              <a:ext cx="4932789" cy="621480"/>
            </a:xfrm>
            <a:prstGeom prst="rect">
              <a:avLst/>
            </a:prstGeom>
            <a:solidFill>
              <a:prstClr val="white"/>
            </a:solidFill>
            <a:ln w="1">
              <a:solidFill>
                <a:prstClr val="green"/>
              </a:solidFill>
            </a:ln>
          </xdr:spPr>
          <xdr:txBody>
            <a:bodyPr vertOverflow="clip" horzOverflow="clip"/>
            <a:lstStyle/>
            <a:p>
              <a:r>
                <a:rPr lang="es-419"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307258</xdr:colOff>
      <xdr:row>21</xdr:row>
      <xdr:rowOff>163870</xdr:rowOff>
    </xdr:from>
    <xdr:to>
      <xdr:col>5</xdr:col>
      <xdr:colOff>1571</xdr:colOff>
      <xdr:row>31</xdr:row>
      <xdr:rowOff>154653</xdr:rowOff>
    </xdr:to>
    <mc:AlternateContent xmlns:mc="http://schemas.openxmlformats.org/markup-compatibility/2006" xmlns:a14="http://schemas.microsoft.com/office/drawing/2010/main">
      <mc:Choice Requires="a14">
        <xdr:graphicFrame macro="">
          <xdr:nvGraphicFramePr>
            <xdr:cNvPr id="6" name="Área responsable">
              <a:extLst>
                <a:ext uri="{FF2B5EF4-FFF2-40B4-BE49-F238E27FC236}">
                  <a16:creationId xmlns:a16="http://schemas.microsoft.com/office/drawing/2014/main" id="{436685D4-1412-4950-B268-CCC036182A44}"/>
                </a:ext>
              </a:extLst>
            </xdr:cNvPr>
            <xdr:cNvGraphicFramePr/>
          </xdr:nvGraphicFramePr>
          <xdr:xfrm>
            <a:off x="0" y="0"/>
            <a:ext cx="0" cy="0"/>
          </xdr:xfrm>
          <a:graphic>
            <a:graphicData uri="http://schemas.microsoft.com/office/drawing/2010/slicer">
              <sle:slicer xmlns:sle="http://schemas.microsoft.com/office/drawing/2010/slicer" name="Área responsable"/>
            </a:graphicData>
          </a:graphic>
        </xdr:graphicFrame>
      </mc:Choice>
      <mc:Fallback xmlns="">
        <xdr:sp macro="" textlink="">
          <xdr:nvSpPr>
            <xdr:cNvPr id="0" name=""/>
            <xdr:cNvSpPr>
              <a:spLocks noTextEdit="1"/>
            </xdr:cNvSpPr>
          </xdr:nvSpPr>
          <xdr:spPr>
            <a:xfrm>
              <a:off x="307258" y="3891935"/>
              <a:ext cx="5450280" cy="1766051"/>
            </a:xfrm>
            <a:prstGeom prst="rect">
              <a:avLst/>
            </a:prstGeom>
            <a:solidFill>
              <a:prstClr val="white"/>
            </a:solidFill>
            <a:ln w="1">
              <a:solidFill>
                <a:prstClr val="green"/>
              </a:solidFill>
            </a:ln>
          </xdr:spPr>
          <xdr:txBody>
            <a:bodyPr vertOverflow="clip" horzOverflow="clip"/>
            <a:lstStyle/>
            <a:p>
              <a:r>
                <a:rPr lang="es-419"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xdr:col>
      <xdr:colOff>830963</xdr:colOff>
      <xdr:row>6</xdr:row>
      <xdr:rowOff>31545</xdr:rowOff>
    </xdr:from>
    <xdr:to>
      <xdr:col>6</xdr:col>
      <xdr:colOff>118124</xdr:colOff>
      <xdr:row>21</xdr:row>
      <xdr:rowOff>111841</xdr:rowOff>
    </xdr:to>
    <xdr:graphicFrame macro="">
      <xdr:nvGraphicFramePr>
        <xdr:cNvPr id="7" name="Gráfico 6">
          <a:extLst>
            <a:ext uri="{FF2B5EF4-FFF2-40B4-BE49-F238E27FC236}">
              <a16:creationId xmlns:a16="http://schemas.microsoft.com/office/drawing/2014/main" id="{80682765-0960-4FB0-BBAB-91C725B4B1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123825</xdr:colOff>
      <xdr:row>0</xdr:row>
      <xdr:rowOff>133350</xdr:rowOff>
    </xdr:from>
    <xdr:ext cx="1009650" cy="885825"/>
    <xdr:pic>
      <xdr:nvPicPr>
        <xdr:cNvPr id="2" name="image1.png" title="Imagen">
          <a:extLst>
            <a:ext uri="{FF2B5EF4-FFF2-40B4-BE49-F238E27FC236}">
              <a16:creationId xmlns:a16="http://schemas.microsoft.com/office/drawing/2014/main" id="{39312AA4-F2A2-41A8-9301-9AFFE80D6A61}"/>
            </a:ext>
          </a:extLst>
        </xdr:cNvPr>
        <xdr:cNvPicPr preferRelativeResize="0"/>
      </xdr:nvPicPr>
      <xdr:blipFill>
        <a:blip xmlns:r="http://schemas.openxmlformats.org/officeDocument/2006/relationships" r:embed="rId1" cstate="print"/>
        <a:stretch>
          <a:fillRect/>
        </a:stretch>
      </xdr:blipFill>
      <xdr:spPr>
        <a:xfrm>
          <a:off x="123825" y="133350"/>
          <a:ext cx="1009650" cy="8858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123825</xdr:colOff>
      <xdr:row>0</xdr:row>
      <xdr:rowOff>133350</xdr:rowOff>
    </xdr:from>
    <xdr:ext cx="1009650" cy="885825"/>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Sarmiento Delgado" refreshedDate="45811.63381284722" createdVersion="7" refreshedVersion="8" minRefreshableVersion="3" recordCount="24" xr:uid="{5639700F-DF9B-46F3-A5ED-6A10F9F6A151}">
  <cacheSource type="worksheet">
    <worksheetSource ref="E4:R28" sheet="Productos"/>
  </cacheSource>
  <cacheFields count="14">
    <cacheField name="No." numFmtId="0">
      <sharedItems containsSemiMixedTypes="0" containsString="0" containsNumber="1" containsInteger="1" minValue="1" maxValue="24"/>
    </cacheField>
    <cacheField name="Nombre Producto" numFmtId="0">
      <sharedItems/>
    </cacheField>
    <cacheField name="Agrupación" numFmtId="0">
      <sharedItems count="3">
        <s v="SGTT"/>
        <s v="Dirección General"/>
        <s v="Secretaría General"/>
      </sharedItems>
    </cacheField>
    <cacheField name="Área responsable" numFmtId="0">
      <sharedItems count="13">
        <s v="DTIPL /SAPL"/>
        <s v="DTIPL /SGI"/>
        <s v="DTPRI"/>
        <s v="SGTT"/>
        <s v="OGC"/>
        <s v="Equipo Asesor - Articulación Interinstitucional"/>
        <s v="OACP"/>
        <s v="DTPCVED"/>
        <s v="SGH"/>
        <s v="Secretaría General"/>
        <s v="OTIC"/>
        <s v="OCI"/>
        <s v="OAP"/>
      </sharedItems>
    </cacheField>
    <cacheField name="% Avance Proyectado" numFmtId="0">
      <sharedItems containsSemiMixedTypes="0" containsString="0" containsNumber="1" minValue="0" maxValue="0.41"/>
    </cacheField>
    <cacheField name="% Avance Alcanzado" numFmtId="0">
      <sharedItems containsSemiMixedTypes="0" containsString="0" containsNumber="1" minValue="0" maxValue="0.41"/>
    </cacheField>
    <cacheField name="% Avance final del periodo" numFmtId="9">
      <sharedItems containsSemiMixedTypes="0" containsString="0" containsNumber="1" minValue="0.70000000000000007" maxValue="1"/>
    </cacheField>
    <cacheField name="Estado de Cumplimiento_x000a_(Cumple &gt;=90%, Cumple Parcialmente entre 70% y 89%, No Cumple &lt;70%)" numFmtId="0">
      <sharedItems/>
    </cacheField>
    <cacheField name="Descripción cualitativa de avances" numFmtId="0">
      <sharedItems longText="1"/>
    </cacheField>
    <cacheField name="Observaciones y Recomendaciones OAP" numFmtId="0">
      <sharedItems longText="1"/>
    </cacheField>
    <cacheField name="% Avance acumulado Proyectado" numFmtId="0">
      <sharedItems containsSemiMixedTypes="0" containsString="0" containsNumber="1" minValue="0.15" maxValue="0.61"/>
    </cacheField>
    <cacheField name="% Avance acumulado Alcanzado" numFmtId="0">
      <sharedItems containsSemiMixedTypes="0" containsString="0" containsNumber="1" minValue="0.14000000000000001" maxValue="0.61"/>
    </cacheField>
    <cacheField name="% Avance final del periodo2" numFmtId="0">
      <sharedItems containsSemiMixedTypes="0" containsString="0" containsNumber="1" minValue="0.54761904761904767" maxValue="1.3333333333333335"/>
    </cacheField>
    <cacheField name="Estado de Cumplimiento_x000a_(Cumple &gt;=90%, Cumple Parcialmente entre 70% y 89%, No Cumple &lt;70%)2" numFmtId="0">
      <sharedItems count="3">
        <s v="Cumple"/>
        <s v="Cumple parcialmente"/>
        <s v="No cumple"/>
      </sharedItems>
    </cacheField>
  </cacheFields>
  <extLst>
    <ext xmlns:x14="http://schemas.microsoft.com/office/spreadsheetml/2009/9/main" uri="{725AE2AE-9491-48be-B2B4-4EB974FC3084}">
      <x14:pivotCacheDefinition pivotCacheId="167238917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n v="1"/>
    <s v="Planes regionales de búsqueda con diagnóstico y proyección de estrategias Fase II"/>
    <x v="0"/>
    <x v="0"/>
    <n v="0.10100000000000001"/>
    <n v="0.10100000000000001"/>
    <n v="1"/>
    <s v="Cumple"/>
    <s v="Se avanzó en la actualización del PRB Bajo Putumayo (adjunto) donde se presenta proyectado el númeral 2.DIAGNÓSTICO (exceptuando los númerales 2.4, 2.5 y 2.7), el número 3. ESTRATEGIAS. Lo anterior debido a que están pendientes los insumos de las áreas asociadas. De acuerdo con el memorando UBPD-3-2025-001403 y atendiendo a los lineamientos para la Formulación de PRB (IAH-LN-003 V2 (DTIPLB), serán enviados a la SAPL el 7 de marzo de 2025, por parte de las áreas vinculadas al lineamiento.  _x000a__x000a_Se formularon los PRB Alta y Media Guajira, Occidente de Boyacá y Velez Comunera. La entrega de los insumos se realizó de manera fragmentada y fuera de las fechas estipuladas en el memorando UBPD-3-2024-016341._x000a__x000a_Durante el bimestre se recibieron los estudios de prelación de 8 Planes Regionales de Búsqueda (PRB), los cuales se detallan a continuación: _x000a_1. Bogotá, 2. Occidente de Cundinamarca, 3. Oriente Boyacense, La Libertad, Lengupá y Neira, 4. Costa Pacífica, 5. Bajo Atrato, 6. Darién, 7. Oriente de Caldas, 8. Pacifico Nariñense. _x000a__x000a_Además, se informa que 7 estudios de prelación han sido remitidos por el Coordinador Territorial al Coordinador Regional para su validación y posterior envío a la SGTT, DTIPLB y SAPL. Estos PRB, actualmente se encuentran en proceso de validación por el Coordinador Regional, son: 1. Puertos del Magdalena Medio, 2. Barranca Región, 3. Sur de Cesar, 4. Sur de Bolívar, 5. Área Metropolitana De Bucaramanga-Soto Norte, 6. Yariguíes, 7. Atlántico - Río Magdalena. _x000a__x000a_Al 28 de febrero de 2025, se han publicado 33 PRB en la página Web; disponibles para consulta en el siguiente enlace: https://unidadbusqueda.gov.co/sobre-busqueda/planes-regionales/ _x000a_Ahora bien, con el objetivo de completar la recopilación de los estudios de prelación de todos los PRB, se emitio un memorando a todas las regionales, solicitando la remisión de dicha documentación."/>
    <s v="De acuerdo con la programación realizada por el área para el primer bimestre, se dio cumplimiento a la elaboración del diagnóstico y proyección de estrategias de 3 nuevos PRB (PRB Alta y Media Guajira, Occidente de Boyacá y Velez Comunera), y se adjuntaron los soportes correspondientes. Con respecto a la actualización de PRB se informó que se hizo lo propio con el PRB Bajo Putumayo pero aun no se ha concluido el ejercicio. Se espera que para el segundo bimestre se presenten los soportes correspondientes a 2 PRB actualizados en cuanto a diagnóstico y proyección de estrategias, y 3 PRB nuevos adicionales a los ya reportados. Asi mismo, se debe hacer referencia a los avances frente a la conclusión de la formulación de los 3 PRB reportados en el primer bimestre._x000a__x000a_El soporte Matriz de Seguimiento no se encuentra disponible. Se solicita que en próximos reportes se haga envío de los soportes correspondientes a los entregables programados en el cronograma de la hoja de ruta del producto."/>
    <n v="0.311"/>
    <n v="0.28399999999999997"/>
    <n v="0.91318327974276514"/>
    <x v="0"/>
  </r>
  <r>
    <n v="2"/>
    <s v="Estrategia de fortalecimiento para la optimización de procesos de explotación de datos y calidad de la información Fase II. "/>
    <x v="0"/>
    <x v="1"/>
    <n v="0.16"/>
    <n v="0.16"/>
    <n v="1"/>
    <s v="Cumple"/>
    <s v="Componente 1: Calidad del Dato_x000a__x000a_Las acciones proyectadas en este componente evidencian un cumplimiento importante en cuanto a los productos entregados. Se destacan:_x000a_1. Tablero visualización Caso 07: Finalizado con datos organizados desde formato no estructurado._x000a_2. Herramienta de gestión Caso 07: Desarrollada en AppSheet y en funcionamiento._x000a_3. Sistema Golden Record: Proceso de exploración e identificación de registros completado._x000a_4. Monitoreo y contacto con familias: Realizadas 8 sesiones de seguimiento._x000a__x000a_Componente 2: Optimización de Registros_x000a_Se observa una ejecución destacada en:_x000a_1. Identificación de inconsistencias RNFCIS: Reportados 67 registros con problemas._x000a_2. Planes de remediación: 2 planes ejecutados, con 393 personas impactadas._x000a_3. Depuración de duplicados SIRDEC: 362 registros analizados y depurados._x000a_4. Unificación cifras UBPD/SIRDEC: 99.94% de registros emparejados._x000a__x000a_Componente 3: Infraestructura y Datalake_x000a_1. Ingesta de información al datalake: De acuerdo a los soportes que validan la ejecución se observa que se implemento acciones OCR y migración de archivos._x000a_2. Actualización de módulo OCR: Presentan un reporte de mejora en rendimiento y precisión._x000a__x000a_Componente 4: Modelos y Análisis Avanzados_x000a_1. Actualización del estudio de prelación: Entregada matriz actualizada._x000a_2. Procesamiento de sensores remotos: Descarga y análisis de 158 imágenes._x000a_3. Análisis multitemporal: Realizados en La Paz (Cesar) y Escuela de Logística (Bogotá)._x000a_4. Metodologías para análisis geográfico: Documentos en desarrollo."/>
    <s v="Analizada la información se identifica el cumplimiento de las acciones programadas para el primer bimestre y se adjuntan los soportes correspondientes a los entregables establecidos. _x000a__x000a_Se presentan las siguientes observaciones:_x000a__x000a_Componente 1:_x000a_1. Documentación de 550 casos CINR: Solo 21 casos validados (3.8%)._x000a_2. Publicación de 110 casos CINE: Solo 8 casos publicados (7.2%)._x000a__x000a_Componente 2:_x000a_1. Algoritmos de clasificación: Dos en desarrollo pero sin implementación efectiva._x000a__x000a_Componente 3: _x000a_Acciones sin avances:_x000a_1. Mejora de herramienta de visualización._x000a_2. Etiquetado automatizado de documentos._x000a__x000a_Se observa la implementación de nuevos instrumentos y tecnologias como AppSheet. La estrategia evidencia avances importantes, especialmente en la consolidación de herramientas, el control de calidad del dato y la ingesta de información"/>
    <n v="0.33300000000000002"/>
    <n v="0.307"/>
    <n v="0.92192192192192191"/>
    <x v="0"/>
  </r>
  <r>
    <n v="3"/>
    <s v="Ruta de aportantes de información  Fase II en operación"/>
    <x v="0"/>
    <x v="0"/>
    <n v="0.17"/>
    <n v="0.17"/>
    <n v="1"/>
    <s v="Cumple"/>
    <s v="Estructura funcional de la ruta de aportantes_x000a_Durante el bimestre previsto para el reporte, se llevaron a cabo acciones de revisión y actualización del documento “Lineamientos para el trabajo extrajudicial con personas que han participado directa o indirectamente en las hostilidades” (IAH-LN-011, Versión 01). Esta actualización responde a las nuevas dinámicas derivadas de la implementación de la estrategia de trabajo con PPDIH en contextos humanitarios y extrajudiciales. Asimismo, se alinea con la modificación de la Resolución 729 de 2023, el procedimiento de acreditación y la incorporación de la Resolución 1221 de 2024.Actualmente, el documento se encuentra en fase de validación, con el objetivo de integrar de manera articulada todos los elementos clave dentro del proceso institucional antes de su aprobación final._x000a_ _x000a_ Infraestructura de soporte para el abordaje de aportantes_x000a_ Durante el periodo, se ha estado trabajando en la identificación de ajustes al módulo de Información para Aportantes PPDIH en el SIM Busquemos. Tambien se ha venido desarrollando la propuesta de preregistro o registro de potenciales aportantes de información que participaron directa o indirectamente en las hostilidades. Asimismo, se adelantaron reuniones con la Subdirección de Gestión de Información con el fin de configurar las variables, proyectar las solicitudes de información a las entidades respectrivas y ajustar otros detalles concernientes a la propuesta. Se llevaron a cabo jornadas de trabajo en la SAPLB para establecer los elementos centrales de la propuesta metodológica de la capacitación sobre la ruta de aporte de información con PPDIH, y se solicitó el apoyo de la Oficina de Gestión del Conocimiento de la UBPD en el diseño y la ejecución de la propuesta de capacitación dirigida a los GITT._x000a_ _x000a_ Fortalecimiento interinstitucional para el trabajo con aportantes PPDIH_x000a_ Se logró gestionar y llevar a cabo reunión con la Jueza de Seguimiento de Sentencias de Justicia y Paz, con el fin de acordar formas y metodologías de trabajo conjunto en el marco de la colaboración armónica entre entidades del Estado y establecer un intercambio ágil y oportuno de información. Este esfuerzo busca agilizar el proceso de búsqueda de las PDD, así como la identificación y contacto con las Personas que han Participado Directa o Indirectamente en las Hostilidades (PPDIH) que fueron postulados y condenados en Justicia y Paz, y cuyas sentencias son objeto de seguimiento por parte del despacho de la Jueza._x000a_  En febrero, se llevó a cabo reunión con el Equipo de Fuerza Pública de la ARN para explorar de qué manera los espacios de acompañamiento de la ARN a comparecientes de la Fuerza Pública podrían convertirse en momentos clave para contactar nuevos aportantes de información aún no identificados y priorizados por la UBPD._x000a_ _x000a_ Plan de acción de la ruta de aportantes_x000a_ Se construyó la línea base del Plan de Contingencia para el inicio, la reactivación o la finalización de las acciones establecidas con PPDIH comparecientes. Dicha línea base consta de 876 registros de PPDIH a corte febrero de 2025._x000a_ En cuanto al relacionamiento con organizaciones de PPDIH, se realizaron 2 reuniones con la Fundación Gestores de Restauración y se determinaron acciones conjuntas entre el GITT de Eje Cafetero y dicha fundación, en el marco del abordaje de las investigaciones sobre hechos de desaparición reportados como muertes presentadas como bajas en combate. _x000a_ Se adelantó la identificación de necesidades para la implementación de proyectos o iniciativas de TOAR en los Planes Regionales de los GITT Antioquia, Casanare, Cesar, Huila y Norte de Santander._x000a_ _x000a_Acciones de seguimiento y monitoreo del plan de acción de la ruta de aportantes_x000a_Se han generado acciones en el marco de la ruta de trabajo de 12 Personas que PPDIH y que fueron abordadas en el marco de las IHE. Cada una de las personas abordadas cuenta con su carpeta en el registro Nacional de Aportantes de Información."/>
    <s v="De acuerdo con la programación realizada por el área para el primer bimestre, se dio cumplimiento a los avances esperados en cuanto a la estructura funcional de la ruta de aportantes, la infraestructura de soporte para el trabajo con aportantes, el relacionamiento interinstitucional requerido para abordaje de aportantes, el Plan de Contingencia para el inicio, la reactivación o la finalización de las acciones establecidas con PPDIH comparecientes y el avance en acciones de la ruta de trabajo con 12 Personas que PPDIH. Se adjuntan los soportes correspondientes a los entregables programados. Sin embargo, se solicita que en próximos reportes se haga referencia en el avance cualitativo a dichos soportes y se clarifique su contenido con el fin de que no haya lugar a dudas frente a los adjuntos."/>
    <n v="0.371"/>
    <n v="0.36899999999999999"/>
    <n v="0.99460916442048519"/>
    <x v="0"/>
  </r>
  <r>
    <n v="4"/>
    <s v="Plan estratégico de actualización del SIM 2.0 Fase I"/>
    <x v="0"/>
    <x v="1"/>
    <n v="0"/>
    <n v="0"/>
    <n v="1"/>
    <s v="NA"/>
    <s v="Como avance presentan la hoja de ruta actualizada y el formato de cronograma con asignación de responsables, actividades estrategicas determinadas y criterios de definición de avance"/>
    <s v="Teniendo en cuenta la creación del producto en el mes de marzo, para el primer bimestre no se reporta avance del producto."/>
    <n v="0.38"/>
    <n v="0.315"/>
    <n v="0.82894736842105265"/>
    <x v="1"/>
  </r>
  <r>
    <n v="5"/>
    <s v="Componente forense de la Investigación Humanitaria y Extrajudicial - IHE y las acciones de prospección y recuperación en terreno, fortalecido"/>
    <x v="0"/>
    <x v="2"/>
    <n v="0.02"/>
    <n v="0.02"/>
    <n v="1"/>
    <s v="Cumple"/>
    <s v="Durante el primer bimestre los antropólogos élite de territorio revisaron un total de 10 Planes Metodológicos Forenses - PMF con la aplicación respectiva de las fichas de calidad con su retroalimentación correspondiente, los cuales fueron presentados por los antropólogos de cada una de sus territoriales con el fin de iniciar la ruta de acceso a lugares. Como parte de las revisiones realizadas se destacan los siguientes aspectos:  _x000a_✔Revisión en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_x000a_✔Se revisaron los aspectos técnicos, logísticos, humanos y financieros a las posibilidades de hallazgos positivos en las misiones humanitarias. Es esencial considerar las expectativas de los familiares y/o comunidades: las acciones deben estar guiadas por un principio de proporcionalidad._x000a__x000a_Finalmente, una vez surtido el proceso de retroalimentación de los antropólogos del territorio para que realicen las correcciones y/o ajustes correspondientes, durante el I bimestre de la vigencia la Oficina Asesora Jurídica emitió 15 memorandos de acceso a lugares, algunos de estos PMF surtieron revisión en la vigencia 2024._x000a__x000a_Asi mismo, en el bimestre 5 Informes Técnicos Forenses  - ITF de Recuperación de cuerpos pasaron por revisión e implementación de la ficha de calidad por pares por parte de los antropólogos élites de territorio y nivel central. Por otra parte,  las antropólogas élites de nivel central,  se encuentran diseñando un documento con la ruta y los criterios de la revisión de calidad por pares del componente forense para garantizar que todas las regionales implementen la metodología en todos los ITFs que se produzcan y entreguen al INMLCF, se espera en el tercer bimestre realiza la socialización correspondiente a todos los antropólogos regionales del territorio."/>
    <s v="Según la programación realizada por el área responsable, durante el bimestre se esperaba dar continuidad a la implementación de las fichas de calidad y evaluación por pares de los planes metodológicos forenses y de los informes técnicos forenses, lo cual se cumplió con la aplicación en 10 PMF y 5 ITF. Adicionalmente, se informó la creación de un documento para definir la ruta y los criterios de la revisión de calidad  por pares del componente forense para garantizar que todas las regionales implementen la metodología._x000a__x000a_Se espera que para el próximo periodo se presente un avance significativo frente a la creación y ampliación de lineamientos para el componente forense y la ruta y los criterios de la revisión de calidad por pares. Se recomienda describir en el avance los beneficios identificados de la aplicación de las fichas de calidad y evaluación por pares, así como la percepción de los equipos forenses frente a este ejercicio._x000a__x000a_Se adjuntaron los soportes correspondientes a los entregables establecidos para el periodo._x000a_"/>
    <n v="0.28999999999999998"/>
    <n v="0.28999999999999998"/>
    <n v="1"/>
    <x v="0"/>
  </r>
  <r>
    <n v="6"/>
    <s v="Estrategia misión identificación implementada"/>
    <x v="0"/>
    <x v="3"/>
    <n v="0.15"/>
    <n v="0.15"/>
    <n v="1"/>
    <s v="Cumple"/>
    <s v="Se elaboró el diseño de la estrategia Misión Identificación de manera participativa, logrando consolidar el objetivo general, los objetivos especificos, los componente a desarrollar, responsables y el cronogama._x000a__x000a_Gestión de la información forense para la identificación de cadáveres._x000a__x000a_Durante el periodo citado se inició una nueva vigencia contractual en la cual se continuó con la digitalización, mejoramiento e inclusión de casos en la matriz del proyecto de necrodactilias, logrando el mejoramiento de 1.232 necrodactilias _x000a_Se recibieron casos de grupos internos de trabajo territorial y equipos forenses tanto de nivel central y territorial para ingresar al proyecto._x000a__x000a_Al recibir y mejorar casos de otras líneas diferentes al convenio 01 (solicitudes de equipos de la UBPD) se fortalecen las acciones de impulso a la identificación de cadáveres CNI con mayor potencial de corresponder a personas desaparecidas en el marco y el contexto del conflicto armado en el país._x000a__x000a_Se está llevando a cabo el seguimiento a los casos en los cuales se obtuvo HIT en las vigencias previas._x000a__x000a_Se adelantaron gestiones de casos en articulación con el INMLCF Regional Noroccidente._x000a__x000a_Abordaje forense integral_x000a__x000a_Durante el I Bimestre se conformaron 3 equipos interdisciplinarios compuestos por 1 médico, 1 odontólogo, 2 antropólogos y 1 asistente forense, destinados al CIAFI de Bogotá en HSJD, siendo abordados 23 cuerpos, de los cuales se identificaron tres cuerpos: 1 por abordaje integral y 2 por Verificación de correspondencia de información post mortem._x000a__x000a_En este bimestre se generó el cambio de gerenciamiento técnico y operativo del CIAFI, a mediados de enero, debiendo entonces generarse una reorganización de lineamientos y procesos, y sin embargo, logrando hasta el fin del mes de febrero la optimización de la  gestión de casos e integración funcional con INMLCF._x000a__x000a_El CIAFI de Bogotá en HSJD presenta grandes limitaciones de espacio para el abordaje integral, y a la fecha no se ha logrado la respuesta acerca de los nuevos espacios concertados con el INMLCF ni del espacio en trámite con la SAE_x000a_Se logro la aprobación de los recursos y apoyo por parte de MPTF para la implementación de cuatro nuevos CIAFI en puntos estratégicos a nivel nacional. _x000a__x000a_Verificación de correspondencia de información post mortem en cementerio._x000a__x000a_Durante el mes de enero de 2025 los expertos técnicos de identificación de la DTPRI  partiendo de la experiencia de la vigencia 2024, desarrollaron una ruta para la planificación de acciones de verificación por correspondencia de información post mortem, con el fin de de brindar una respuesta más eficiente a los territorios, en la cual definieron unos criterios utilidad para seleccionar y programar las acciones de VCIPM a partir de las solicitudes de los GITT:_x000a__x000a_-Número de cadáveres identificados no reclamados que cuentan con familiares disponibles para la entrega digna._x000a_-Número de cadáveres con orientación de identidad._x000a_-Condiciones de disponibilidad, seguridad, infraestructura y almacenamiento de los sitios de disposición de cuerpos para el abordaje y posterior a la verificación. _x000a_-Medida cautelar del cementerio. _x000a_-Número de cadáveres no identificados. _x000a_-Relevancia del cementerio en el Plan Regional de Búsqueda (priorización y coherencia con el PRB). _x000a_-Casos de alta relevancia o interés público._x000a__x000a_Una vez definida y autorizada la ruta por parte de la SGTT, se actualizó la  IAH-GU-006 Guia de correspondencia de información post mortem, la cual se encuentra en proceso de revisión y aprobación por parte de la Oficina Asesora de Planeación. Una vez se apruebe y se socialice en el sistema integrado de gestión se procederá a realizar la respectiva socialización al territorio._x000a__x000a_Durante el primer bimestre de la vigencia 2025 se  abordaron bajo la metodologia de VCIPM en la sede del INMLCF de Villavicencio los 5 cuerpos recuperados en la vigencia 2024 en el Cementerio  Municipal de Mitú, los cuales arrojaron correspondencia positiva no identificados (CNI), no se presentaron identificados en la intervención. Adiciocionalmente el 24 de febrero se inicio el abordaje en Pitalito y Neiva; los resultados seran presentados en el proximo reporte."/>
    <s v="Se dio cumplimiento a la programación establecida en el cronograma de la hoja de ruta.  Se adjunta el documento de Estrategia Misión Identificación elaborado el cual describe la manera como se llevarán a cabo los 4 componentes: Gestión de la información forense para la identificación de cadáveres, Abordaje forense integral y la Verificación de correspondencia postmortem. Este documento se interpreta a su vez como la hoja de ruta del producto para 2025._x000a__x000a_En el siguiente reporte se debe mencionar como se han gestionado las dificultades mencionadas asociadas con la disponibilidad de un punto de acceso de AFIS propio para la UBPD y el acceso de los usuarios de SIRDEC de los contratistas. _x000a__x000a_Se adjuntan los soportes correspondientes a los entregables programados para el bimestre. Se recomienda que en próximos reportes se haga referencia en la descripción cualitativa del avance, al contenido de los soportes anexados con el fin de facilitar la asociación al momento de la revisión. _x000a_"/>
    <n v="0.32"/>
    <n v="0.28999999999999998"/>
    <n v="0.90624999999999989"/>
    <x v="0"/>
  </r>
  <r>
    <n v="7"/>
    <s v="Plan de implementación fase I línea de pensamiento sobre la búsqueda en el marco del modelo de gestión del conocimiento _x000a__x000a_(incluye Centro de Pensamiento y Universidad de la Búsqueda)"/>
    <x v="1"/>
    <x v="4"/>
    <n v="0.27"/>
    <n v="0.27"/>
    <n v="1"/>
    <s v="Cumple"/>
    <s v="1. Proyecto Universidad de la Búsqueda_x000a_Se avanzó en la elaboración del Proyecto Universidad de la Búsqueda. Adicionalmente, se realizó la ficha de estructuración del contrato para el desarrollo del proyecto, que será vinculado a través de concurso público. _x000a_El objetivo del proyecto es consolidar la Universidad de la Búsqueda como un espacio académico e investigativo en la búsqueda de personas dadas por desaparecidas en el contexto y razón del conflicto armado, fortaleciendo las capacidades técnicas, metodológicas y humanitarias de los distintos actores involucrados, y promoviendo la generación de conocimiento en articulación con instituciones de educación superior y centros de investigación._x000a_Este proyecto está dividido en cuatro fases a saber:_x000a_Pilares y piloto Universidad de la búsqueda (2025)_x000a_Esta primera fase busca construir programas académicos especializados de carácter informal según los estándares de las leyes colombianas de educación en búsqueda humanitaria y extrajudicial que sean de acceso libre para la ciudadanía en general y que tengan componentes de fortalecimiento y profundización para los equipos de trabajo de la UBPD. Estos programas contemplan la elaboración de cursos de formación de diferente tipo de duración en los que brindará formación autogestionada a partir de contenidos elaborados por personal de la UBPD. _x000a_Implementación Universidad de la búsqueda (2026)_x000a_En esta segunda fase se abrirá la oferta académica informal de la Universidad de la Búsqueda. Todas las personas interesadas en formarse en temas de búsqueda humanitaria y extrajudicial podrán acceder a los cursos brindados por la UBPD. Así mismo, los equipos de trabajo de la entidad tendrán acceso a la totalidad de cursos brindados por la universidad. _x000a_Creación de programas académicos con universidades (2026-2027)_x000a_La tercera fase busca establecer alianzas estratégicas con universidades y centros de investigación para la validación, certificación y expansión de la oferta académica de la Universidad de la Búsqueda. Esto se realizará mediante la conformación de programas académicos formales. Además, se trabajará en la conformación y reconocimiento de grupos de investigación especializados en la búsqueda de personas desaparecidas, promoviendo la producción científica y el desarrollo de enfoques inter y transdisciplinarios que contribuyan a la verdad y la memoria._x000a_Apertura de oferta académica universitaria a público en general (2028)_x000a_La fase 4 contempla la apertura de la oferta académica realizada en la fase anterior entre la UBPD y las universidades para el público en general._x000a__x000a__x000a_Entre los meses de enero y febrero la estrategia de trabajo Centro de Pensamiento:“Conocimientos y saberes para la búsqueda”  avanzó en la fase de estructuración de los tres componentes definidos para el 2025 (revista de conocimientos sobre la búsqueda, investigaciones sobre aprendizajes y experiencias de la búsqueda, semillero de investigación), esto incluyó la definición de los temas a investigar y el avance en la redacción de los lineamientos de los diferentes componentes de esta estrategía. _x000a_Revista de conocimientos sobre la búsqueda_x000a_Se elaboró una versión preliminar del documento constitutivo de la revista de difusión del conocimiento UBPD. Así mismo se elaboró la ficha técnica para cotizar bienes y servicios de la revista, la cual fue enviada a Secretaría General para su revisión_x000a__x000a_Investigaciones sobre aprendizajes y experiencias de la búsqueda _x000a_Esta línea de trabajo avanzó en la definición de los temas a investigar para el 2025, esto después de contrastar las necesidades de investigación para la OGC con los temas de interés para las y los gestores de conocimiento, lo cuales se identificaron en el marco del Primer encuentro nacional de gestoras y gestores de conocimiento de la UBPD y dos reuniones entre el jefe de oficina, el experto técnico y la analista de la estrategia. Como resultado de ello se definió que para este año se realizará un total de cinco investigaciones sobre:_x000a_Búsqueda en escenarios complejos: Investigación humanitaria y extrajudicial en el Estero de San Antonio, Buenaventura. _x000a_Metodologías de trabajo con aportantes de información que participaron en grupos paramilitares. _x000a_Primera actualización del estudio de grupos de interés: Para ello se formulará  la metodología de esta actualización, la cual priorizará a cinco de los 20 grupos de interés,  a través de grupos focales que permitirán identificar su percepción sobre la UBPD y sugerir recomendaciones para mejorar el relacionamiento de la UBPD con estos._x000a_Lugares de memoria: Sitios de abordaje y dignificación de cuerpos._x000a_Rituales, ritos y ceremonias: entregas dignas realizadas por la UBPD y su impacto en la sanación colectiva.En alianza con la Universidad de Ohio. _x000a_Por otra parte, se definió el formato de anteproyecto para las investigaciones y sistematizaciones de la OGC, el cual propone que para cada documento que se presente se especifique un título, el lugar que abarca, periodo de tiempo, actores involucrados (externos e internos), productos esperados, pregunta(s) de investigación, características particulares y riesgos de la investigación, asimismo el resumen, la descripción del problema de investigación, los objetivos, la justificación, el estado del arte, el marco de referencia, la metodología, estrategias de divulgación, cronograma y bibliografía. _x000a_Semillero de investigación _x000a_Respecto a la línea del semillero de investigación se avanzó en la redacción del proyecto especificando qué es, los objetivos y la metodología, de igual forma, se seleccionaron los/as posibles estudiantes que conformarán este grupo y, finalmente, se definieron los temas de investigación para trabajar a lo largo del 2025. En ese sentido, los temas escogidos para el piloto del semillero son: _x000a_La búsqueda de personas dadas por desaparecidas en el mundo. _x000a_Sistematización sobre la colaboración entre el CICR y la UBPD en la búsqueda desarrollada en Lejanías, Meta._x000a_En tal sentido, se espera terminar la fase de estructuración de las tres líneas de trabajo en el mes de marzo, para comenzar la implementación desde mediados de marzo, en el caso de la revista, y finales de abril para el semillero y las investigaciones sobre aprendizajes y experiencias de la búsqueda._x000a__x000a__x000a_En enero de 2025 se avanzó en la primera versión del documento que estructura el programa de Espacios de Conocimiento. Allí se consigna la presentación, las definiciones, los roles y responsabilidades, las líneas de acción de la estrategia y la metodología para solicitar un espacio de conocimiento. Se espera acabar el documento y tener una versión final en marzo. _x000a_Desde el 16 de enero de 2025 se reactivó la séptima versión de la cátedra UBPD-UNAL “La desaparición y búsqueda de personas en el contexto y razón del conflicto armado en Colombia”, que se realiza desde noviembre del año anterior los jueves de cada semana. Entre enero y febrero se llevaron a cabo seis sesiones de la cátedra, una de las cuales fue moderada y organizada enteramente por la UBPD. Durante esa sesión (16 de enero) se abordaron algunas de las innovaciones y de los casos de búsqueda más difíciles en los que trabaja la UBPD. El final de la séptima versión de la cátedra está programado para la primera semana de marzo. _x000a_El 20 de enero se desarrolló el primer espacio de conocimiento en conjunto con el Grupo de Trabajo sobre Desapariciones Forzadas de la ONU titulado “Mecanismos Transnacionales de búsqueda e investigación en casos de personas desaparecidas”, conducido por Ana Lorena Delgadillo Pérez, miembro del Grupo de Trabajo sobre Desapariciones Forzadas. Delgadillo hizo una exposición sobre Mecanismos Transnacionales de México, Estados Unidos y Centroamérica de búsqueda de personas desaparecidas, haciendo énfasis en las dificultades para la búsqueda entre países. También hizo un recorrido sobre las normas que respaldan la búsqueda transnacional de personas desaparecidas, la información existente que respalda esta búsqueda y explicó el funcionamiento de la colaboración internacional a través de ejemplos de cooperación que han sido exitosos. _x000a_El espacio tuvo una duración de una hora y treinta minutos y asistieron 140 servidores y servidoras de la UBPD y se desarrolló en español con traducción simultánea para consulta en inglés. _x000a_De igual manera, el 31 de enero se  sostuvo una reunión de preparación para la visita de una delegación de Etiopía a Colombia en la que estaba incluida la UBPD. Se propuso una agenda para el encuentro pero este fue cancelado por problemas de disponibilidad de recursos._x000a_Como avance de los cursos introductorios sobre la UBPD, el 18 de febrero se grabó un video sobre el ABC de la UBPD en conjunto con el equipo de la Oficina Asesora de Comunicaciones y Pedagogía, en las instalaciones de la Universidad Central. El video está en proceso de edición y será usado para dar a conocer los principales conceptos de la UBPD a voluntarios y pasantes. _x000a__x000a__x000a__x000a__x000a__x000a_"/>
    <s v="Se da cumplimiento a las actividades establecidas en el cronograma y a los entregables planteados para los componentes o macroactividades:_x000a_ -Universidad de la Búsqueda (Borrador Ficha de cotización de bienes - proceso de contratación ambiente de aprendizaje Universidad de la Búsqueda, documento conceptual universidad de la búsqueda), _x000a_- Centros de pensamiento (borrador ficha de cotización de bienes - proceso de contratación revista UBPD, documento revista UBPD)  _x000a_- Espacios de conocimiento (Programa PEC)._x000a__x000a_Sin embargo, en los comentarios cualitativos de retrasos o dificultades se evidencia que debido a la austeridad en el gasto, el área ha tenido que reorganizarse para cumplir con los plazos establecidos  con respecto al diseño e implementación del ambiente de aprendizaje de la Universidad de la Búsqueda.  A su vez, para el centro de pensamiento los tiempos de estructuración han sido mayores a lo planeado.  Los espacios de conocimiento no se establecieron en la fecha indicada debido a que el espacio que se pensaba desarrollar en enero tuvo que ser ajustado por el desarrollo otro en esa misma fecha con la organización SITU. _x000a__x000a_"/>
    <n v="0.55000000000000004"/>
    <n v="0.47"/>
    <n v="0.85454545454545439"/>
    <x v="1"/>
  </r>
  <r>
    <n v="8"/>
    <s v="Plan de relacionamiento, articulación e incidencia para la Búsqueda - PRAI, implementado"/>
    <x v="1"/>
    <x v="5"/>
    <n v="0.12"/>
    <n v="0.12"/>
    <n v="1"/>
    <s v="Cumple"/>
    <s v="Revisados los medios de verificación, y los reportes otorgados, se pudo evidencia que durante el primer bimestre del 2024, la implementación del PRAI evidenció avances relevantes en tres niveles de gestión: (i) seguimiento institucional y nacional, (ii) territorial y (iii) generación de condiciones para la articulación interinstitucional._x000a__x000a_En el nivel nacional, se elaboró un informe de balance de implementación del PRAI, que constituye una línea base para el seguimiento al relacionamiento institucional. De las 75 entidades priorizadas, se sostuvo articulación con 47 (63%) y se identificaron 20 entidades adicionales con las que se iniciará un proceso de incidencia. Sin embargo, aún está pendiente confirmar si 14 de estas 20 entidades representan efectivamente el 70% de la meta establecida para el año. En paralelo, se actualizaron los análisis de actores para 2025, considerando los cambios en el gabinete nacional, los cuales implican oportunidades estratégicas dada la inclusión del SNB y la Búsqueda de Personas en el PND._x000a__x000a_En lo relacionado con la agenda de relacionamiento, se han acompañado 28 espacios de diálogo nacional, elaborando fichas de perfil e interés institucional. Esta dinámica permitió impulsar nuevos acuerdos de cooperación como los convenios con la ANT, UARIV e iglesias cristianas, aunque para el periodo no se concretó ninguna firma formal. La formalización se prevé para el segundo semestre, dado el promedio de tiempo requerido para estos trámites (6-8 meses)._x000a__x000a_A nivel territorial, se elaboró un balance del análisis de los Planes de Desarrollo Territorial 2024-2027, identificando que 281 alcaldías en 28 departamentos incluyeron acciones relacionadas con la búsqueda. Este insumo permitió avanzar en la consolidación de una base de datos correlacionada con los GITT y CR, y la estructuración de un documento de recomendaciones por GITT regional. Adicionalmente, se solicitó la inclusión de un nuevo indicador en la herramienta de seguimiento institucional, lo que fortalecerá el monitoreo e impacto de las acciones._x000a__x000a_Finalmente, en el componente de acciones coordinadas con GITT en el marco de la JEP, se emitió un concepto TOAR como respuesta técnica institucional. No obstante, se evidencia la necesidad de ajustar el modelo del indicador de seguimiento, que actualmente emplea un porcentaje que no refleja adecuadamente la gestión integral en este tipo de actividades."/>
    <s v="En el reporte del primer bimestre se da cuenta del cumplimiento de lo establecido en la hoja de ruta del producto. Sin embargo, aunque el avance cuantitativo refleja el relacionamiento con 47 entidades y la identificación de 20 adicionales, no se precisa si se han cumplido las metas de representatividad del 70%, lo que dificulta la trazabilidad de los logros frente a los objetivos institucionales del PRAI._x000a__x000a_Asimismo, a pesar de que se están adelantando gestiones importantes con entidades clave, no se reportan alianzas formalizadas en el bimestre. Esta situación debe ser atendida rapidamente para evitar posibles cuello de botella en los tiempos de cierre administrativo y legal de convenios._x000a__x000a_Se presenta un desfase entre actividad e indicador en el componente TOAR: El indicador actual (porcentaje) no permite una evaluación clara del esfuerzo institucional realizado. Sería más pertinente un indicador absoluto (número de conceptos emitidos o iniciativas acompañadas)._x000a__x000a_Como recomendación se sugiere incluir en el próximo reporte un análisis cualitativo de los resultados del relacionamiento institucional, detallando qué tipo de compromisos se han generado en los espacios de diálogo, incluso si estos aún no se han formalizado._x000a__x000a_Reforzar la articulación entre el nivel central y territorial, facilitando el cruce entre los actores institucionales identificados en el PRAI y los incluidos en los PDT, para asegurar coherencia en la acción estatal frente a la Búsqueda."/>
    <n v="0.43"/>
    <n v="0.43"/>
    <n v="1"/>
    <x v="0"/>
  </r>
  <r>
    <n v="9"/>
    <s v="Estrategia para el impulso del Sistema Nacional de Búsqueda (SNB) implementada "/>
    <x v="1"/>
    <x v="5"/>
    <n v="0.17899999999999999"/>
    <n v="0.17899999999999999"/>
    <n v="1"/>
    <s v="Cumple"/>
    <s v="Se elaboró la propuesta de agendas para cada una de las sesiones de la Comisión Intersectorial a desarrollarse en 2025. Se realizó reunión de articulación de secretaría técnica entre UBPD y Min Justicia el 3 de febrero para elaborar la propuesta de agenda preliminar de las sesiones de la comisión intersectorial y el alistamiento para la primera sesión de comisión intersectorial de 2025._x000a_ _x000a_ En el primer bimestre no se planeó la realización de sesiones de la Comisión Intersectorial, razón por la cual aún no se reportan para este periodo los documentos técnicos de insumo para la primera sesión de 2025 de la CISNB. No obstante, se avanza en la construcción del modelo de operación territorial del SNB y en la construcción del plan de acción 2025 para la implementación del plan estratégico del SNB, temas que posiblemente serán abordados en la primera sesión de la Comisión Intersectorial del SNB. _x000a_ _x000a_ Se actualizó la Matriz de Seguimiento a los Acuerdos de la Comisión Intersectorial hasta la 4a Sesión de 2024, realizada el 19/12/2024. Se elaboró el Plan de Acción 2025 del Plan Estrategico del SNB aprobado por la Comisión Intersectorial el la 4a Sesión de 2024. Se elaboró la propuesta de agendas para las sesiones de los cuatro comités técnicos del SNB a desarrollarse en 2025_x000a_ _x000a_ Se impulso y apoyo la realización de la primera sesión de cada uno de los Cuatro Comités Técnicos del SNB: i) comité de prevención y no repetición (27 de febrero); ii) comité de búsqueda e identificación (27 de febrero); iii) comité de atención (28 de febrero); iv) comité de información (4 de marzo)."/>
    <s v="Se cumplió y reportó el entregable comprometido, Matriz de Seguimiento a los Acuerdos de la Comisión Intersectorial hasta la 4a Sesión de 2024 actualizada y el Plan de Acción 2025 del Plan Estrategico del SNB de la Comisión Intersectorial. Para el periodo no se tenían previstas sesiones de Comisión intersectorial, por lo cual no se presenta avance más allá de la propuesta de agenda. _x000a_ _x000a_ Se observa que la reunión del comité de información se realizó por fuera del periodo reportado (4 de marzo), se acepta para este reporte pero se sugiere tener muy presentes los compromisos de cada periodo para no tener inconvenientes en el seguimiento. Asimismo, en próximos reportes se debe hacer referencia a las dificultades que impidieron el cumplimiento de lo pogramado, en caso de presentarse._x000a_ _x000a_Se espera que en el próximo bimestre se puede presentar al avance en la construcción del modelo de operación territorial del SNB, asi como de las acciones de incidencia y alistamiento para la conformación y puesta en marcha de comités territoriales del SNB. Finalmente, la instalación y puesta en marcha de comités territoriales priorizados del SNB, que se realiza posterior a la aprobación del modelo de operación."/>
    <n v="0.46"/>
    <n v="0.38319999999999999"/>
    <n v="0.83304347826086955"/>
    <x v="1"/>
  </r>
  <r>
    <n v="10"/>
    <s v="Política pública integral (PPI) de atención, prevención, búsqueda e identificación de las PDD aprobada por la Comisión Intersectorial del Sistema Nacional de Búsqueda "/>
    <x v="1"/>
    <x v="5"/>
    <n v="0.15"/>
    <n v="0.15"/>
    <n v="1"/>
    <s v="Cumple"/>
    <s v="Valoración social e institucional de la Politica Pública Integral_x000a__x000a_1) El Diagnóstico Técnico y Normativo consolidado en su versión preliminar a finales de 2024 fue puesto a validación de los comités técnicos del SNB en las sesiones realizadas entre el 27 de febrero  y el 11 de marzo de 2025. En estas sesiones se presentó de manera puntual los conceptos, definiciones, causas, sub-causas y efectos incorporados en el Diagnóstico Técnico provenientes de los diagnosticos entregados por cada Comíte. A partir del desarrollo de las respectivas sesiones, se diseñan instrumentos de recolección de aportes por escrito a las entidades para atender a las observaciónes remitidas por la Comision Asesora del SNB._x000a_2) Se adelantaron 4 reuniones de validación institucional con la OAJ de la UBPD y con actores involucrados tales ONU DDHH, Minjusticia y Comisión Asesora del SNB. En dichas reuniones se presentaron observaciones tecnicas y metodologicas por parte de los actores solicitando ampliaciones, ajustes y cambios en los textos contenidos en el documento diagnóstico preliminar. _x000a_3) Se realiza la proyección y envio de 14 oficios a entidades del SNB para atender a la necesidad de actualización de cifras del Diagnóstico Técnico y Normativo. A corte de 28 de febrero se recibieron 10 respuestas. _x000a_4) Se realiza la sistematización y análisis de los comentarios remitidos por las entidades y otros actores involucrados (UARIV, DEFENSORIA, MIN JUSTICIA, FISCALIA, ONU DDHH, JEP y Comisión Asesora)_x000a_5) Se realiza la revisión en conjunto con la OAP de UBPD de  la primera versión del Documento de Política que incluye los objetivos, las lineas de acción y las metas de resultado propuestas. Se realizan los ajustes solicitados en la V2 del Documento de Política._x000a_6) Se consolida una primera versión de arbol de soluciones para la política pública con base en la versión del diagnostico preliminar presentado a la Comisión Intersectorial del SNB._x000a_"/>
    <s v="De acuerdo con la programación de la hoja de ruta, durante el primer bimestre se debía avanzar en la validación social e institucional de la PPI, y el reporte da cuenta de dicho avance. Se presenta una primera consolidación del documento de diagnóstico, a pesar de que no se cuenta con la retroalimentación de todas las instituciones, y es posible que se presenten retrasos significativos ya que la metodología fue suspendida. Se espera un liderazgo más efectivo de parte del Ministerio de Justicia._x000a__x000a_Adicionalmente se presentan acciones adelantadas del segundo periodo, como la preparación de una versión preliminar del documento de Política y del arbol de soluciones con base en la versión preliminar del diagnóstico presentado a la Comisión Intersectorial del SNB."/>
    <n v="0.15"/>
    <n v="0.2"/>
    <n v="1.3333333333333335"/>
    <x v="0"/>
  </r>
  <r>
    <n v="11"/>
    <s v="Estrategia de comunicación masiva e institucional y pedagogía con gestión sociocultural para la búsqueda diseñada e implementada"/>
    <x v="1"/>
    <x v="6"/>
    <n v="0.33329999999999999"/>
    <n v="0.33329999999999999"/>
    <n v="1"/>
    <s v="Cumple"/>
    <s v="*_x000a_- Se definieron los públicos objetivo y las líneas de mensaje y narrativa para la ejecución de la estratagia._x000a_*_x000a_- Se realizaron 5 actividades pedagógicas en el marco del SNB, 7 en el marco de actos públicos o en espacios públicos, 1 actualización de la caja de herramientas, 23 charlas - conversatorios - talleres, 24 actividades en el marco de la conmemoración del día de las manos rojas, 6 actividades en el marco de convenios de la UBPD con entidades, 4 otras acciones pedagógicas._x000a__x000a_*_x000a_- Se realizaron 545 publicaciones en redes sociales._x000a_- Se produjeron  y divulgaron 2 informativos quincenales &quot;Así avanzamos&quot; el 31/01/2025 y el 18/02/2025 en el que se presentan los avances y acontecimientos mas relevantes de la UBPD en su labor humanitaria y extrajudicial por todo Colombia._x000a_- Se publicaron 50 notas y/o boletines de prensa en la página web de la entidad._x000a_- Se publicó infografía en gran formato sobre la intervención en La Escombrera._x000a_- Se publicó una infografía en gran formato sobre la acción humanitaria en el estero de San Antonio de Buenaventura._x000a_- Se publicó un especial sobre una acción humanitaria en la zona de Sandé, en Nariño._x000a_- Se transmitió la rendición de cuentas de la Entidad el 10 de febrero en Pasto, Nariño._x000a_- Se publicaron 363 noticias en medios de comunicación en los territorios como resultado de la gestión de los comunicadores regionales._x000a_- Se transmitieron 2 capítulos de la estrategia &quot;Búsqueda Inversa&quot; en canales públicos y privados de TV (del 8 al 22 de febrero)."/>
    <s v="Se finaliza la actividad de definición de públicos objetivos planteada para el primer periodo._x000a__x000a_Se cumple con las acciones pedagógicas proyectadas para el perido y se aportan los soportes que dan cuenta de su realización._x000a__x000a_Se reportan las acciones de difusión, posicionamiento y reconocimiento de la UBPD en medios de comunicación programadas para el periodo._x000a__x000a_Se presentaron inconvenientes debido a retrasos en la fecha de inicio de las contrataciones de los contratistas, realizada a partir del 20 de enero. Adicionalmente aún no se cuenta con la central de medios que facilitará el despliegue de acciones pedagógicas y comunicativas._x000a__x000a_Las demás acciones planteadas se programan para próximos periodos._x000a__x000a_"/>
    <n v="0.45263999999999999"/>
    <n v="0.46679999999999999"/>
    <n v="1.0312831389183457"/>
    <x v="0"/>
  </r>
  <r>
    <n v="12"/>
    <s v="Estrategia para el fortalecimiento de la comunicación interna diseñada y ejecutada"/>
    <x v="1"/>
    <x v="6"/>
    <n v="0.19"/>
    <n v="0.19"/>
    <n v="1"/>
    <s v="Cumple"/>
    <s v="*- Apoyo en la elaboración de 29 piezas comunicativas que fortalecen temas misionales de las áreas desde nivel central._x000a_- Se realizaron 28 publicaciones en la Intranet._x000a_- Se publicaron 20 boletines territoriales._x000a_- Se publicaron 4 boletines internos desde Nivel Central._x000a_*_x000a_- Se realizaron 2 espacios: &quot;En sintonía con la UBPD&quot;."/>
    <s v="Para el periodo reportado se cumple en su totalidad con las acciones programadas tanto en piezas comunicativas como en acciones desarrolladas.._x000a__x000a_Se espera que para periodos posteriores, ya con la contratación definida y con el apoyo de la central de medios se potencien más las acciones a realizar."/>
    <n v="0.35"/>
    <n v="0.42749999999999999"/>
    <n v="1.2214285714285715"/>
    <x v="0"/>
  </r>
  <r>
    <n v="13"/>
    <s v="Estrategia de contacto permanente y diferenciada, implementada - Fase II"/>
    <x v="0"/>
    <x v="7"/>
    <n v="0.16"/>
    <n v="0.16"/>
    <n v="1"/>
    <s v="Cumple"/>
    <s v="Para el primer bimestre del año, la DTPCVED describe el siguiente avance para las actividades constituyentes del producto:_x000a__x000a_En términos del contacto a las personas buscadores y buscadoras a través de la línea de atención nacional, para enero y febrero se logró un avance de 682 contactos efectivos con personas buscadoras, que corresponde a (263) enero y (419) febrero._x000a__x000a_Sobre la implementación de acciones de participación a través del canal presencial con los Enlaces de Tejido y Diálogo Social, a partir de la contratación del equipo conformado por treinta y un (31) profesionales, los cuales iniciaron los contactos con las personas desde la última semana de enero  , a cierre del mes de febrero los Enlaces de tejido y Diálogo social realizaron 78 acciones con las personas buscadoras remitidas, como diálogos y acciones de asesoría, orientación y fortalecimiento alrededor de ampliación de información o tomas de muestras._x000a__x000a_En cuanto a la Unidad Móvil, en los meses de enero y febrero se construyó la ficha técnica para su revisión, aprobación y salir a estudio de mercado._x000a_Y finalmente, para el reporte y registro de las acciones de contacto permanente y diferenciado (SIM BUSQUEMOS y demás herramientas), las lideres de la estrategia realizaron reunión con la contratista que realiza el seguimiento a la estrategia de contacto de Nivel Central y Territorial para dar línea técnica y articular las acciones necesarias para el desarrollo de la estrategia en esta vigencia. Adicionalmente se realizó reunión con el Equipo de la estrategia de Nivel Central y reunión virtual con todos los enlaces de tejido y diálogo social._x000a__x000a_No se registran dificultades por parte del área"/>
    <s v="Teniendo en cuenta lo descrito por la DTPCVED como avance cualitativo en la implementación de la Estrategia de contacto permanente y diferenciada, se hacen las siguientes recomendaciones: _x000a__x000a_Es importante rectificar las cifras consignadas en las diferentes plataformas o instrumentos de reporte (En este caso PIIP y PAI), ya que no es claro porque se produce esta diferencia de información cuando se reportan los contactos con personas buscadoras y las acciones de participación._x000a__x000a_En los informes presentados, debe tenerse en cuenta el análisis sobre las acciones de participación que se dan mediante la implementación de la estrategia de contacto a nivel nacional y en territorio. Si bien en el reporte del PAI se adjunta un documento descriptivo y de análisis respecto del trabajo realizado durante el mes de enero, es importante que este sea construido con información consolidada sobre los meses objeto de análisis, para este caso, enero y febrero._x000a_Es necesario revisar el contenido de los informes y su relación con lo descrito como avance cuantitativo. Por ejemplo, para el reporte y registro de las acciones de contacto permanente y diferenciado (SIM y demás herramientas), se reporta que en enero y febrero 2025 se logró la actualización de 712 PB y 437 PDD en el SIM BUSQUEMOS. Esto no se puede inferir de los soportes presentados, dado entre otras cosas porque solo se hace el ejercicio de análisis para un mes objeto de reporte._x000a_"/>
    <n v="0.35"/>
    <n v="0.30000000000000004"/>
    <n v="0.85714285714285732"/>
    <x v="1"/>
  </r>
  <r>
    <n v="14"/>
    <s v="Plan de Intervención para la incorporación de los enfoques diferenciales, étnico y de género - EDEyG implementado."/>
    <x v="0"/>
    <x v="7"/>
    <n v="0.05"/>
    <n v="0.05"/>
    <n v="1"/>
    <s v="Cumple"/>
    <s v="Para el primer bimestre la DTPCVED describe los siguientes avances y dificultades:_x000a__x000a_Avances_x000a_Se ha diseñado el documento borrador del Plan de Intervención, con el objetivo de operativizar los enfoques diferenciales, étnico y de género en la entidad mediante formación, impulso por seguimiento de solicitudes de búsqueda, laboratorios de creación y una armonización de los procesos de búsqueda._x000a__x000a_Dificultades_x000a_Articulación y coordinación en los tiempos de trabajo de los referentes de enfoques que hacen parte de la mesa técnica, para la realización y ejecución del documento estratégico._x000a_ "/>
    <s v="El documento Borrador de Plan de intervención remitido como soporte, da cuenta del avance programado para el bimestre de reporte._x000a__x000a_Si bien en las acciones descritas en el cronograma se indica que el diseño del Plan de Intervención se hace de manera colaborativa con la Dirección General, se recomienda revisar los tiempos necesarios para la revisión y validación del Plan de Intervención, de manera que el tiempo requerido para incorporar los ajustes necesarios, no afecte la implementación de las demás actividades programadas. _x000a_"/>
    <n v="0.2"/>
    <n v="0.18"/>
    <n v="0.89999999999999991"/>
    <x v="0"/>
  </r>
  <r>
    <n v="15"/>
    <s v="Programa Red de Apoyo Operativo para la búsqueda implementado - Fase II"/>
    <x v="0"/>
    <x v="7"/>
    <n v="0.1"/>
    <n v="7.0000000000000007E-2"/>
    <n v="0.70000000000000007"/>
    <s v="Cumple parcialmente"/>
    <s v="Durante el mes de febrero 2025 se presentaron avances en el desarrollo de la Estrategia Red de Apoyo, entre las cuales se resalta la elaboración del reglamento para el lanzamiento de la convocatoria 2025, así como la creación de los formularios de inscripción y presentación de inciativas. _x000a__x000a_Dificultades:_x000a_Se encuentra pendiente concluir las herramientas  necesarias para dar apertura a la convocatoria. "/>
    <s v="De acuerdo con el reporte de avance cuantitativo realizado por el área responsable, se logró un 7% de avance frente a un 10% esperado, por lo tanto el producto presenta un cumplimiento parcial. _x000a__x000a_Se presentan los entregables asociados con los formularios diseñados para la inscripción y la presentación de propuestas, y la elaboración del reglamento aplicable a la fase II de la Red de Apoyo. Sin embargo,  este último tiene fecha de elaboración correspondiente al mes de marzo lo que indica que no se finalizó en el primer bimestre aunque se programó como un entregable de este periodo. Es importante que los documentos presentados, incorporen la imagen institucional y los códigos de identidad institucional: fuentes de letra, márgenes, colores. _x000a__x000a_Por otra parte y como hace referencia el área responsable en la descripción de dificultades, es necesario que para el próximo bimestre se hayan concluido las herramientas necesarias para dar apertura a la convocatoria dirigida a personas, organizaciones y sujetos de especial protección constitucional. En próximos reportes se debe ampliar información sobre la manera como se desarrollará esta etapa._x000a_"/>
    <n v="0.3"/>
    <n v="0.27"/>
    <n v="0.90000000000000013"/>
    <x v="0"/>
  </r>
  <r>
    <n v="16"/>
    <s v="Plan de fortalecimiento de la gestión del riesgo público definido e implementado"/>
    <x v="2"/>
    <x v="8"/>
    <n v="9.6000000000000002E-2"/>
    <n v="7.7499999999999999E-2"/>
    <n v="0.80729166666666663"/>
    <s v="Cumple parcialmente"/>
    <s v="El avance de actividades en términos de Conocimiento del riesgo, intervención del mismo y  el manejo de emergencias, según lo reportado por la SGH, no presenta mayores dificultades. Sin embargo, para el manejo de emergencias se describe la siguiente dificultad:_x000a__x000a_Durante los dos meses de avance del Plan de Acción (enero y febrero 2025), no se avanzó significativamente en la actividad actualización y socialización de los Planes de Emergencia a nivel nacional, debido a varios factores. En enero de 2025, la ARL en el momento para la Entidad Positiva estaba en proceso de salida y, por lo tanto, no se iba a ejecutar el plan de trabajo de Seguridad y Salud en el Trabajo de la Entidad. En febrero de 2025, se revisó el plan de trabajo con la nueva ARL AXA Colpatria, pero se presentó una diferencia en el número de horas ofertadas, lo que impidió que fuera aprobado. Ante esta situación, se realizaron dos mesas de trabajo con la Secretaría General y la Subdirección de Gestión Humana para esclarecer y validar lo sucedido. Solo hasta la primera semana de marzo se logró aprobar el plan de trabajo, lo que permitió retomar el avance en los proyectos establecidos con el asesor de esta ARL. Se espera avanzar durante el segundo bimestre del año_x000a_"/>
    <s v="Los documentos presentados para el avance de actividades en términos de Conocimiento del riesgo, intervención del mismo y  el manejo de emergencias, dan cuenta del avance programado para el bimestre de reporte._x000a_Sin embargo, para el manejo de emergencias, la actualización y socialización de los Planes de Emergencia y Procedimientos Operativos Normalizados (PON’s) del nivel central y territorial, según lo descrito por la SGH, no se avanzó significativamente, dado que en enero de 2025, la ARL en el momento para la Entidad Positiva estaba en proceso de salida y, por lo tanto, no se iba a ejecutar el plan de trabajo de Seguridad y Salud en el Trabajo de la Entidad. En febrero de 2025, se revisó el plan de trabajo con la nueva ARL AXA Colpatria, pero se presentó una diferencia en el número de horas ofertadas, lo que impidió que fuera aprobado. Ante esta situación, se realizaron dos mesas de trabajo con la Secretaría General y la Subdirección de Gestión Humana para esclarecer y validar lo sucedido._x000a__x000a_Se espera que para el siguiente bimestre se presenten los Planes de Emergencia y Procedimientos Operativos Normalizados (PON’s) _x000a__x000a_"/>
    <n v="0.31240000000000001"/>
    <n v="0.25590000000000002"/>
    <n v="0.81914212548015364"/>
    <x v="1"/>
  </r>
  <r>
    <n v="17"/>
    <s v="Plan de Implementación de la Política Interna de Género ejecutado"/>
    <x v="2"/>
    <x v="8"/>
    <n v="0.05"/>
    <n v="0.05"/>
    <n v="1"/>
    <s v="Cumple"/>
    <s v="Se realizaron las mesas de trabajo con las Subcomisiones de Género y Diversidad dentro de los tiempos establecidos. Se solicito información a la SGH frente a los procedimientos relacionados con la vinculación de los/as servidores/as_x000a__x000a_No se presentan dificultades_x000a_"/>
    <s v="El avance reportado es optimo y da cuenta de la implementación de las acciones programadas para la ejecución del Plan de Implementación de la Política Interna de Género. _x000a__x000a_Para este bimestre, y de acuerdo al cronograma de actividades propuesto, el trabajo de la SGH estuvo enfocado en Definir y aprobar los planes de trabajo de las subcomisiones de la Comisión de Género y Diversidad. _x000a__x000a_Para esto se llevaron a cabo mesas de trabajo con las Subcomisiones de Género y Diversidad dentro de los tiempos establecidos y se solicito información a la SGH frente a los procedimientos relacionados con la vinculación de los/as servidores/as._x000a_Se espera que para el siguiente bimestre sean presentados y socializados los planes de trabajo de las tres Subcomisiones de Género: Técnica, Formación y Comunicaciones, Monitoreo y Seguimientos_x000a_"/>
    <n v="0.16"/>
    <n v="0.14000000000000001"/>
    <n v="0.87500000000000011"/>
    <x v="1"/>
  </r>
  <r>
    <n v="18"/>
    <s v="Plan de automatización de procesos administrativos, presupuestales y de contratación pública implementado"/>
    <x v="2"/>
    <x v="9"/>
    <n v="0.28000000000000003"/>
    <n v="0.28000000000000003"/>
    <n v="1"/>
    <s v="Cumple"/>
    <s v="Con la elaboración del documento se definieron responsabilidades para cada una de las dependencias, cronograma de actividades, descripción de los módulos y el orden de desarrollo de los mismos. Este documento presenta una gran ayuda para las dependencias ya que de esta manera pueden reconocer las actividades y responsabilidades asociadas._x000a__x000a_El 24 de febrero se realizó la socialización del módulo de Infraestructura. Dicho espacio contó con la participación de más de 50 personas entre perfiles administrativos de todas las sedes territoriales y los coordinadores territoriales quien son las personas que pueden reportar cualquier cosa que se pueda presentar. Este módulo ya se encuentra disponible en la plataforma y ya se están trámitando todos los casos relacionados._x000a__x000a__x000a_"/>
    <s v="Los entregables establecidos para el bimestre se cumplieron de manera efectiva en los plazos previstos. El Documento de Automatización fue entregado correctamente, y se incluyó toda la información clave: objetivos, módulos, cronogramas y responsabilidades de las dependencias. Además, el Módulo de Infraestructura fue implementado de manera exitosa, y su socialización con más de 50 participantes demuestra una comunicación efectiva dentro de la organización._x000a__x000a_Las actividades se desarrollaron conforme al cronograma, lo que refleja un buen manejo del tiempo y de las tareas. La socialización del módulo y la implementación de los entregables siguieron el calendario planteado, y se gestionaron de forma proactiva._x000a_La elaboración del Documento de Automatización es importante para garantizar que las dependencias puedan reconocer sus responsabilidades y gestionar sus actividades de manera más eficiente. Además, la socialización del Módulo de Infraestructura con la participación activa de coordinadores territoriales ha generado un ambiente de cooperación y seguimiento, lo que garantiza que el módulo se utilice correctamente._x000a_"/>
    <n v="0.4"/>
    <n v="0.37"/>
    <n v="0.92499999999999993"/>
    <x v="0"/>
  </r>
  <r>
    <n v="19"/>
    <s v="Central de costos Fase II"/>
    <x v="2"/>
    <x v="9"/>
    <n v="0"/>
    <n v="0"/>
    <n v="1"/>
    <s v="NA"/>
    <s v="Como avance presentan la hoja de ruta actualizada y el formato de cronograma con asignación de responsables, actividades estrategicas determinadas y criterios de definición de avance."/>
    <s v="Teniendo en cuenta la creación del producto en el mes de marzo, para el primer bimestre no se reporta avance del producto."/>
    <n v="0.3"/>
    <n v="0.3"/>
    <n v="1"/>
    <x v="0"/>
  </r>
  <r>
    <n v="20"/>
    <s v="Marco estratégico de Tecnologías, comunicaciones y seguridad de la Información Implementado"/>
    <x v="1"/>
    <x v="10"/>
    <n v="0.23"/>
    <n v="0.22"/>
    <n v="0.9565217391304347"/>
    <s v="Cumple"/>
    <s v="Se logra la elaboración de la política para mejorar cumplir con las disposiciones del FURAG._x000a__x000a_Se elabora la matriz de capacitaciones y el cronograma de uso y apropiación dentro de las actividades de uso y apropiación._x000a__x000a_Se presenta un diseño de copias externas remotas geográficas, como punto de partida del proceso._x000a__x000a_Se ha desarrollado la actualización de matriz de riesgos de seguridad de la información._x000a__x000a_Como primer paso del Seguimiento a la Implementación de controles de seguridad de la información, se presenta la solicitud de información a las dependencias para su consolidación_x000a__x000a_Se realizaron mesas de trabajo con los usuarios involucrados y se ha realizado un borrador de la guía.   Como evidencia se presenta el borrador de la Guía desarrollada"/>
    <s v="Es importante trabajar en la formalización de los documentos presentados, pues aunque hay avance en la elaboración, hace falta su incorporación como documentos del Sistema de Gestión. Durante el segundo periodo se tienen varias acciones en este sentido y se deben enfocar recursos y esfuerzos en su cumplimiento._x000a__x000a_Aunque se reporta cumplimiento a las acciones programadas para el periodo en la hoja de ruta, es necesario que en próximos informes se realicen ajustes en el seguimiento presentado cuantitativamente y cualitativamente, pues solo se hace referencia a los entregables programados pero no a la gestión desarrollada para las diferentes acciones definidas en la programación. En el próximo reporte se solicita mejorar la descripción cualitativa presentada, ampliando información sobre la gestión realizada, haciendo referencia a la contribución frente al producto establecido, de tal forma que se pueda evidenciar la integralidad de las acciones. "/>
    <n v="0.42"/>
    <n v="0.23"/>
    <n v="0.54761904761904767"/>
    <x v="2"/>
  </r>
  <r>
    <n v="21"/>
    <s v="Plan Anual de auditorias y seguimientos - PAAS, elaborado y ejecutado"/>
    <x v="1"/>
    <x v="11"/>
    <n v="9.7000000000000003E-2"/>
    <n v="7.5600000000000001E-2"/>
    <n v="0.77938144329896908"/>
    <s v="Cumple parcialmente"/>
    <s v="Se adelantaron las verificaciones de información necesarias, para la elaboración de los informes de seguimiento y el reporte a los Entidades respectivas quienes emitieron las debidas certificaciones. En la elaboración del seguimiento de PQRSD, se presentaron retrasos en la entrega oportuna de la información por parte de dependencia responsable, así mismo, se debio adelantar pruebas in situ que no estaban inicialmente programadas. En la verificación del cumplimiento de los productos del PAI, se incluyó el analisis de los aspectos que dieron lugar a la calificación por la parte de la segunda linea de defensa, generando la pertinencia de adelantar mesas de trabajo con las dependencias responsables, a fin de conocer la diferencia de la evaluación entre la primera linea y la realizada por la Oficina Asesora de Planeación. Adicionalmente, se ha considerado la pertinencia de un espacio de dialogo con la Alta Dirección para analizar y definir si el esquema de evaluación se mantiene en la vigencia 2025, por lo anterior, no se logró finalizar el informe en los tiempos establecidos._x000a__x000a_En la última semana del mes de febrero se comunicó el inicio de dos Auditorías en marzo y se realizó la primera solicitud de información, para iniciar con la etapa de planeación._x000a_ _x000a_Se transmitieron 8 reportes correspondientes al SIRECI y se recibieron los certificados generados por el sistema y estos fueron publicados en la pagina de Transparencia."/>
    <s v="De acuerdo con la programación de la hoja de ruta, se presenta un cumplimiento parcial pues se reportan retrasos en la ejecución del plan anual de auditorías y seguimientos, asociados principalmente a la finalización del informe de seguimiento a las PQRSD y a la consolidación del  informe del Plan de Acción 2024. En este contexto, resulta relevante revisar el Plan Anual de Auditorías y Seguimientos (PAAS) de la vigencia, de manera que se garantice la coherencia entre lo planeado y lo ejecutado, y se facilite el monitoreo integral de los compromisos institucionales._x000a__x000a_Se adjuntan los soportes correspondientes a los entregables programados para el bimestre. Se recomienda que en próximos reportes se haga referencia en la descripción cualitativa del avance, al contenido de los soportes anexados con el fin de facilitar la asociación al momento de la revisión. Se espera que en el próximo bimestre se adjunten los soportes correspondientes a las evaluaciones retrasadas y las correspondientes al periodo."/>
    <n v="0.26400000000000001"/>
    <n v="0.24259999999999998"/>
    <n v="0.91893939393939383"/>
    <x v="0"/>
  </r>
  <r>
    <n v="22"/>
    <s v="Plan de gestión de cooperación técnica y financiera con actores de comunidad internacional y  sector privado implementado"/>
    <x v="1"/>
    <x v="12"/>
    <n v="0.41"/>
    <n v="0.41"/>
    <n v="1"/>
    <s v="Cumple"/>
    <s v="El 16 de enero se solicitó a jefes de dependencia, coordinadores territoriales y asesores, mediante correo electrónico, remitir las necesidades identificadas para 2025 que requerían apoyo de cooperación. _x000a__x000a_De acuerdo a lo estipulado en el Plan de gestión de cooperación técnica y financiera con actores de comunidad internacional, en el primer bimestre se allegaron veintidos (22) fichas de identificación de necesidades por parte de la Dirección General, Subdirección de Análisis, Planeación y Localización para la Búsqueda, Oficina Asesora de Comunicaciones y Pedagogía, y diversos GITT. _x000a__x000a__x000a_Se realiza la Estrategia Marco de Cooperación Internacional, alianzas estratégicas y sector privado, en donde se detalla la justificación, objetivos, acciones de relacionamiento y contacto con actores objetivo, así como un mapeo de oferta potencial por parte del sector privado, en donde se mencionan cómo pueden aportar a cada línea estratégica, desde diferentes industrias como el sector salud, extractivo, académico, construcción, TIC, financiero, medios de comunicación y filantropía._x000a__x000a_Durante este período se presentaron las siguientes propuestas o iniciativas de cooperación: _x000a_*El 18 de febrero se presentó a APC Colombia la ficha del proyecto “Laboratorio móvil de antropología para abordaje forense de cadáveres esqueletizados en la Unidad Básica de Palmira (Valle del Cauca)” para ser remitida a la Coordinación y Cooperación Internacional Turca – TIKA. Esta ficha contempla la adquisición de 3 contenedores por un monto total de $137.489.632 pesos colombianos para ser utilizados como espacio para abordaje forense integral de cuerpos. _x000a__x000a_*El 20 de febrero se remitió a Diakonia la ficha conceptual del proyecto “Nodo Internacional para la Búsqueda”, que pretende fortalecer la participación de personas y organizaciones residentes en el exterior. _x000a__x000a_Por otro lado, se coordinaron los siguientes espacios de trabajo: _x000a_*El 17/01/0205         se sostuvo un encuentro entre la Directora General de la UBPD con Nicole Hofmann, Asesora Técnica para Asuntos de Paz y Seguridad del Ministerio Federal de Cooperación Económica y Desarrollo de la República Federal de Alemania (BMZ) y con Kathleen Beckmann, Jefa de Cooperación económica de la Embajada de la República Federal de Alemania, en donde se presentaron los avances y desafíos del trabajo de la @UBPDcolombia en el territorio. Ver reportes de difusión en Twitter: https://x.com/EmbAlemaniaCOL/status/1884981089011184068?t=AA0jYgNmyeb8fgjLf2xr_A&amp;s=08  y  _x000a_https://x.com/UBPDcolombia/status/1885029904837665139?t=fFETFPSJ1xFBEjQ1CUzrPA&amp;s=08_x000a__x000a_*El 14/02/2025        se sostuvo reunión con Minna Fredriksson, Encargada de la Incidencia Internacional Institucional de Diakonia en donde se dialogó sobre posibilidades de trabajo con OSC en Colombia y el exterior. Ver difusión en el enlace: https://x.com/UBPDcolombia/status/1890494653113176214_x000a__x000a_*Desde el Equipo de Cooperación se coordinó la gira por España de la Directora General de la UBPD entre el 17 y 21 de febrero con visitas a Barcelona, Madrid, Badajoz, Mérida y Córdoba en donde se sostuvieron reuniones estratégicas. Ver detalle en la nota publicada en el siguiente enlace: https://unidadbusqueda.gov.co/actualidad/espana-visita-ubpd-cooperacion-internacional-febrero-2025/  _x000a__x000a_*Se coordinó reunión el 27/02/2025 entre el GITT Valle del Cauca, el INMLCF, la Subdirectora para las Américas del Ministerio de Relaciones Exteriores de Países Bajos, Tanja Roling y la Embajadora de los Países Bajos en Colombia, Reina Buijs. Lo anterior con el fin de evidenciar los avances de la entidad pero también retos específicos en esta zona. _x000a__x000a__x000a__x000a_Durante el primer bimestre del 2025, se contó con la aprobación de los siguientes documentos de proyecto:_x000a__x000a_*El 6 de febrero se recibió por parte de la Organización Internacional para las Migraciones -OIM aprobación al proyecto “Ampliación de la cobertura del Programa Red de Apoyo Operativo para la Búsqueda en articulación con la UBPD”, que contará con financiación de la Embajada de Suecia en Colombia. A través de este proyecto se pretende la financiación de 5 iniciativas de Red de Apoyo por un monto aproximado de 20 millones de pesos cada una, para un total de 100 millones de pesos para la ficha. Asimismo, se recibieron comentaros de ajuste para gestión de la UBPD. _x000a__x000a_*El 6 de febrero se recibió por parte de la Organización Internacional para las Migraciones -OIM al proyecto “Fortalecimiento de las capacidades de la Unidad de Búsqueda de Personas Dadas por Desaparecidas para la explotación de información no estructurada y mejora de la calidad del dato que alimenta la investigación humanitaria y extrajudicial”, que contará con financiación de la Embajada de Suecia en Colombia. A través de este proyecto se realizará la adquisición de 1 servidor y 4 GPU’s para desarrollo de modelos de inteligencia artificial que permitirán agilizar acciones en la investigación humanitaria y extrajudicial. _x000a__x000a_*El 17 de febrero, luego de diversas acciones de negociación, ajuste y sustanciación, fue aprobado en Comité Directivo del Fondo Multidonante de las Naciones Unidas para la Paz, el proyecto presentado por la UBPD y el INMLCF denominado “Implementación de acciones integrales para el fortalecimiento del componente forense y la identificación de personas dadas por desaparecidas en la investigación humanitaria y extrajudicial (IHE) en el marco de la participación efectiva con enfoque diferencial”. El proyecto tiene un presupuesto de USD$ 1.599.772 y 2 resultados; el primero orientado a la ampliación de la cobertura del abordaje forense integral, y el segundo a la mejora de las condiciones para la participación en la búsqueda. _x000a__x000a_Durante el periodo reportado, se presentaron las siguientes acciones de seguimiento:_x000a__x000a_*En el marco del proyecto &quot;Convocatoria para organizaciones de la Sociedad Civil y su participación en el proceso de búsqueda de personas dadas por desaparecidas&quot;, suscrito con el MPTF, el 21 de enero se llevó a cabo del evento de cierre de dicho proyecto, en donde participaron todas las OSC que hacían parte, a excepción de ASCAMCAT debido a temas de seguridad. Adicionalmente, el 23 de enero se remitieron a los enlaces pertinentes la información presentada por ASFADDES, ASOFAVIDA, Caribe Afirmativo, CDPMM, CDR, CINEP y CJL, referente a la búsqueda de PDD desde sus respectivos lugares de acción._x000a__x000a_Aunado a lo anterior, el 12 de febrero se remitió correo a los coordinadores territoriales informando sobre la necesidad de diligenciar el formato de seguimiento al impacto de los proyectos de cooperación finalizados, el cual fue allegado por parte de los GITT de Arauca (ejecutado por ASOFAVIDA), Meta y Córdoba (ejecutados por MOVICE)._x000a__x000a_*Dentro del proyecto ejecutado con The Halo Trust, el cual tiene como objeto &quot;Cooperar por medio del desarrollo de actividades conjuntas y coordinadas a nivel nacional o territorial que faovrezcan los procesos de la UBPD, mejorando las condiciones ee acceso a los territorios y las capaciades de la Unidad y de las comuniaddes beneficiarias en los temas de Acción Integral Contra Minas Antipersonal (AICMA)&quot;, el 6 de febrero se acordó realizar una reunión de seguimiento de acuerdo a los compromisos adquiridos, la cual se llevó a cabo el 27 de febrero, en donde se convinieron acciones para el cumplimiento del Plan de trabajo y próxima reunión de seguimiento._x000a__x000a_*Relativo al proyecto &quot;Documentación, verificación y entrega de información relevante para la búsqueda de Personas Dadas por Desaparecidas, aportada por quienes participaron directa o indirectamente en las hostilidades (AUC y otros actores)&quot;, el 15 de eneró se llevó a cabo el comité de inicio del proyecto, donde se desarrolló la siguiente agenda: 1. Presentación plan de trabajo, 2. Socialización del esquema de seguimiento y monitoreo, reporte de informes, entregables, mecanismo para compras por parte de OIM y, 3. Acciones de visibilidad. Adicionalmente, el 11 de febrero se envió a los enlaces de OIM el correo donde se daba el visto bueno a los entregables estipulados en el cronograma de trabajo, por parte de la Fundación Aulas de Paz. Estos entregables fueron: plan de trabajo, instrumentos de recolección primaria, formato informe sobre lo acaecido y formato inventario._x000a__x000a_*Frente al proyecto &quot;Apoyo a la búsqueda de personas dadas por desaparecidas en el contexto y en razón del conflicto armado en Colombia en el marco de los Planes Regionales de Búsqueda del Centro y Oriente del Cauca y del Valle del Patía y Macizo Colombiano. Fase II&quot;, con AEXCID (Fase II).  Hasta el momento,  se ha logrado aumentar la participación integral y efectiva de personas, organizaciones, y pueblos étnicos en los procesos previstos por la UBPD, y fortalecer la investigación y las acciones humanitarias y extrajudiciales para la búsqueda. Adicionalmente, en el marco de la estrategia y plan de comunicaciones del proyecto se ha venido trabajando en la producción de piezas informativas y pedagógicas, como notas de prensa y videos, y el desarrollo conjunto de piezas con la Red AMCIC (cápsulas radiales, ABC de la Búsqueda, afiches y folletos) traducidas a tres lenguas propias de pueblos indígenas del departamento y otras con énfasis en personas y organizaciones LGBTIQ+._x000a__x000a_Finalmente, a finales de febrero se envío el reporte de indicadores a la matriz del Marco de Asociación País (MAP) 2020-2024 de la cooperación española en Colombia correspondiente a este proyecto._x000a__x000a_*En el marco del proyecto &quot;Formulación, actualización e implementación de Planes Regionales de Búsqueda [PRB] con enfoque territorial, diferencial y de género en Colombia para contribuir a la búsqueda, verdad y reparación, e intercambio de experiencias con entidades españolas especializadas en medicina legal y forense y reparación moral de las víctimas&quot;, desarrollado con AECID (Fase I), en enero se hizo envío de los siguientes informes de seguimiento: reporte mensual de diciembre de 2024, informe trimestral (oct-dic 2024), semestral (jun-dic 2024) y anual con corte a 31 de diciembre de 2024 en conjunto para AECID I y II. De igual manera, se consolidaron los términos de referencia y las hojas de vida del personal humano que se encargará de dinamizar la implementación de la Fase II del proyecto desde los GITT de Bogotá, Nariño, Cauca y Norte de Santander. Adicionalmente, la aprobación de la modificación sustancial del proyecto se dio el 31 de enero de 2025. _x000a__x000a_Durante el mes de febrero, se solicitó la contratación directa de 7 personas que venían trabajando desde la fase I del proyecto: 2 para GITT Nariño, 1 para GITT Bogotá y 4 para Subdirección de Gestión de la Información. Para el caso de GITT Cauca, donde se contratarán 2 personas y GITT Norte de Santander, donde se contratará 1, se están adelantando procesos de selección de lista corta, debido a que son territorios nuevos en la intervención. Finalmente, a finales de febrero se envío el reporte de indicadores a la matriz del Marco de Asociación País (MAP) 2020-2024 de la cooperación española en Colombia correspondiente a este proyecto._x000a__x000a_*A través del proyecto &quot;Formulación, actualización e implementación de Planes Regionales de Búsqueda [PRB] con enfoque territorial, diferencial y de género en Colombia para contribuir a la búsqueda, verdad y reparación&quot;, desarrollado con AECID (Fase II), en enero se trabajó en continuar con el desarrollo de las acciones estipuladas, teniendo en cuenta la próxima finalización del vínculo con las personas contratadas para el GITT Nariño. En estas actividades se acordó la realización de tres espacios de información, siendo la primera realizada el 18 de febrero, mientras que las otras están programadas para el 20 y 21 de marzo. Igualmente, se llevaron a cabo un espacio de socialización y dos de pedagogía con autoridades indígenas._x000a__x000a_En febrero, se continuó con el trabajo investigativo sobre dos cementerios y se organizaron actividades preliminares para la realización de una jornada de recepción de información con excombatientes de las FARC. Por otra parte, se avanzó en la adquisición de la Estación de Trabajo (GPU) para Inteligencia Artificial y Redes Neuronales para fortalecer el trabajo de búsqueda y la actualización de sitios referidos en el Registro Nacional de Fosas, Cementerios Ilegales y Sepulturas-RNFCIS de la UBPD. Finalmente, a finales de febrero se envío también el reporte de indicadores a la matriz del Marco de Asociación País (MAP) 2020-2024 de la cooperación española en Colombia correspondiente a este proyecto._x000a__x000a_*Para el proyecto &quot;Ampliación de la cobertura del Programa Red de Apoyo Operativo para la Búsqueda en articulación con la UBPD&quot;, en alianza con la Organización Internacional para las Migraciones -OIM y Suecia, el 6 de febrero se recibió por parte de la OIM, la aprobación del proyecto. De esta manera, el 27 de febrero se realizó el comité de inicio del mismo._x000a__x000a_*Por último, el proyecto &quot;Implementación de acciones integrales para el fortalecimiento del componente forense y la identificación de personas dadas por desaparecidas en la investigación humanitaria y extrajudicial (IHE) en el marco de la participación efectiva con enfoque diferencial&quot;, con el MPTF, el 17 de febrero fue aprobado el proyecto en Comité Directivo del Fondo Multidonante de las Naciones Unidas para la Paz. La fecha de inicio dependerá de la fecha de desembolso, que se encuentra en trámite por parte del PNUD. _x000a__x000a_Se adjuntan soportes y cuadro general de seguimiento de proyectos_x000a_"/>
    <s v="Durante el bimestre enero-febrero, el área logró avances en la gestión de la cooperación, destacándose por la identificación clara de necesidades y la implementación de estrategias. _x000a__x000a_Se presentaron los entregables relacionados en los 5 componentes:_x000a_1. Identificar necesidades de la UBPD que requieren financiación o soporte técnico externo (Fichas de identificación de necesidades diligenciadas por las dependencias y/o, coordinaciones territoriales y líderes de proceso)_x000a__x000a_2. Mapear o identificar actores de cooperación internacional y posibles aliados estratégicos (Documento de estrategia que describa el enfoque para gestionar nuevas fuentes de cooperación y alianzas)._x000a__x000a_3. Desarrollar acciones de relacionamiento y contacto con actores objetivo (Correos electrónicos con propuestas o iniciativas de cooperación remitidas. Documentos de notas conceptuales o proyectos remitidos como propuestas ante el donante. Agenda de eventos donde participa la UBPD con apoyo de donantes o aliados.)._x000a__x000a_4. Concretar las alianzas o proyectos de cooperacíón con los actores objetivo (3 notas conceptuales, fichas o documentos de proyecto aprobados o firmados (en el caso en que aplique, Correos de aprobación en los casos en que aplique))_x000a__x000a_5. Realizar seguimiento a la implementación de iniciativas o proyectos de cooperación (Memorias o actas de reunión Informes de seguimiento Reportes financieros Cuadro general de seguimiento de proyectos)_x000a__x000a_El área ha cumplido satisfactoriamente con los entregables estipulados, pues  se recibieron 22 fichas de identificación de necesidades por parte de diferentes dependencias, incluyendo la Dirección General, Subdirección de Análisis, Planeación y Localización para la Búsqueda, Oficina Asesora de Comunicaciones y Pedagogía, y diversos GITT._x000a__x000a_Se presenta un mapeo de actores del sector privado y de cooperación internacional, con propuestas claras sobre cómo pueden contribuir cada sector a las líneas estratégicas._x000a__x000a_Se enviaron propuestas de cooperación como la presentada a APC Colombia y Diakonia, y se coordinaron reuniones con diferentes actores internacionales (BMZ, Embajada de Alemania, Diakonia, etc.). También se coordinaron eventos con actores internacionales, incluyendo la gira por España._x000a__x000a_Se lograron aprobaciones de varios proyectos de cooperación, como el de OIM y el Fondo Multidonante de las Naciones Unidas para la Paz. Los proyectos incluyen apoyo financiero para varios programas y la mejora de la infraestructura forense y la identificación de personas desaparecidas._x000a__x000a_Se presentó un seguimiento detallado de varios proyectos, incluyendo informes financieros, memorias de reunión, y reportes de indicadores. Además, se mantuvo un seguimiento activo a los proyectos en ejecución, como el de Halo Trust y otros con OIM y AECID._x000a_"/>
    <n v="0.61"/>
    <n v="0.58169999999999999"/>
    <n v="0.95360655737704925"/>
    <x v="0"/>
  </r>
  <r>
    <n v="23"/>
    <s v="Plan de seguimiento a la implementación del Modelo de Operación por Procesos - MOP misional en el nivel territorial, ejecutado"/>
    <x v="1"/>
    <x v="12"/>
    <n v="0.3"/>
    <n v="0.3"/>
    <n v="1"/>
    <s v="Cumple"/>
    <s v="En el 2025, como parte del mejoramiento del Modelo de Operación por Procesos (MOP), se realizará un seguimiento a la implementación de los procedimientos misionales y documentos asociados en el nivel territorial. El objetivo es mejorar los procesos y evaluar el cumplimiento de la operación._x000a_Para esto, se ha diseñado un Plan de Seguimiento a la implementación del MOP misional en el nivel territorial, con dos componentes principales:_x000a_1. Socialización y seguimiento a la implementación del MOP: Se informará sobre el seguimiento a la implementación del MOP._x000a_2. Seguimiento a la implementación del MOP: Este componente se divide en tres fases relacionadas a continuación:_x000a_• Preparación del seguimiento a la implementación: Se definirán los criterios, herramientas y recursos necesarios para llevar a cabo el seguimiento de manera efectiva._x000a_• Seguimiento a la implementación del MOP en el nivel territorial: Se ejecutarán las acciones de seguimiento en el nivel territorial, recopilando información y evaluando el cumplimiento de los procedimientos misionales._x000a_• Diseño de los planes de mejoramiento: Con base en los resultados del seguimiento, se acompaña a las dependencias en la formulación de los planes de mejoramiento para abordar las áreas de oportunidad identificadas._x000a_Como parte de la estrategia 'En Sintonía', se realizó la primera fase de socialización del Plan. El objetivo fue facilitar la transición hacia los seguimientos a la implementación de procedimientos y documentos asociados, preparar a los servidores(as) del nivel territorial y asegurar la comprensión del proceso._x000a_En la sesión de socialización realizada el 28 de febrero de 2025, se abordaron conceptos generales del MOP, la importancia de la información documentada y los repositorios oficiales. También se presentaron los conceptos básicos del seguimiento, las acciones correctivas y de mejora, las metodologías de análisis y el cronograma de trabajo. Como parte de la preparación de este espacio se realizaron tres videos didácticos, ejercicios reforzadores a través de juegos con preguntas sobre los temas socializados y un brochure digital con información clave y resumida de los temas presentados._x000a_Soportes: _x000a_- Plan de seguimiento a la implementación del MOP misional en el nivel territorial:_x000a_https://docs.google.com/document/d/1DKcWeDmlqPfk0QiSJW9x5aGqY9hOlUzM/edit_x000a_- Video de socialización del MOP:_x000a_https://drive.google.com/drive/u/1/folders/1QH_HDumbODEDHR7zPFHjPiIibiZXkP63_x000a_- Video de seguimiento a la implementación del MOP:_x000a_https://drive.google.com/drive/u/1/folders/1oe8SXcWgq-p0ORPqToMcbyTtqaijOb_w_x000a_- Video cronograma de la socialización del MOP_x000a_https://drive.google.com/drive/u/1/folders/1ELvr2f9gY3L7DwxoTZmF15-R4fw40c22_x000a_- Ejercicios reforzadores:_x000a_https://drive.google.com/drive/u/1/folders/1CYfbKnBw5qW9-QPGotjVOW5duRuXp1vu_x000a_- Brochure del MOP:_x000a_https://drive.google.com/drive/u/1/folders/1YkpXzUfJ6jfzWG2JLYKTFPv13BgIQuR8_x000a_- Preguntas frecuentes:_x000a_https://drive.google.com/drive/u/1/folders/11Oy4Dsfz2ALMYrW7hWNG9Owi4RpTczNe_x000a_- Sesión de socialización En Sintonía:_x000a_https://drive.google.com/file/d/1pyku_XznBFwaQEC01IOo5Y43VT5v_bbL/view?usp=drive_link_x000a_Algunos soportes fueron ingresados en la carpeta dispuesta para este fin en el siguiente enlace:_x000a_https://drive.google.com/drive/u/0/folders/1y1asTTwHaP6rwo9vSpKyd2Kh9QuuJ_mA_x000a_"/>
    <s v="Durante el bimestre se cumplió con lo establecido en el cronograma para el componente: “Socializar las acciones de seguimiento a la implementación del MOP”, el cual fue presentado el 28 de febrero. _x000a_En la socialización se abordaron los conceptos fundamentales del MOP, el seguimiento a su implementación, y la importancia de la documentación oficial, utilizando una metodología dinámica que incluyó videos didácticos, ejercicios reforzadores y material digital complementario (brochure, preguntas frecuentes). Estas herramientas facilitaron la comprensión y el compromiso de los servidores y servidoras del nivel territorial con el proceso._x000a__x000a_No se evidencian retrasos o dificultades durante el proceso._x000a_"/>
    <n v="0.5"/>
    <n v="0.5"/>
    <n v="1"/>
    <x v="0"/>
  </r>
  <r>
    <n v="24"/>
    <s v="Sistema Integral de Seguimiento y Monitoreo a la Planeación de la Búsqueda Humanitaria y Extrajudicial  implementado"/>
    <x v="1"/>
    <x v="12"/>
    <n v="0.31"/>
    <n v="0.31"/>
    <n v="1"/>
    <s v="Cumple"/>
    <s v="Para cerrar el seguimiento de las actividades realizadas durante 2024, en el primer bimestre de 2025 se llevaron a cabo las siguientes acciones:_x000a_Dado que en la entidad existen varias fuentes de información: GITT, Áreas Misionales, SIM y matriz de datos, que dan cuenta de indicadores contenidos en los Planes de Acción Territorial - PAT y la Matriz de seguimiento y monitoreo - RepoIndicadores; para hacer cierre al seguimiento de los PAT, fue necesario consolidar y contrastar información remitida por las diversas fuentes de información, con el reporte hecho por GITT. De esta forma, se consolidó el avance remitido por los GITT, respecto de la implementación de los PAT durante el último trimestre del 2024. Dicho instrumento, es insumo clave para la planeación de 2025, dado que el avance consolidado de 2024 es línea base para establecer metas de 2025. _x000a_Por otra parte, en relación con el cierre al seguimiento del PAI, se revisó información asignada al equipo de S&amp;M, reportada por responsables de actividades en el PAI del Nivel Central para el último semestre de 2024. _x000a_Paralelamente a la actividad de cierre de 2024, se acompañó el proceso de construcción de PAT para la vigencia 2025. Desde la OAP se presentó a los Grupos Internos de Trabajo Territorial el instrumento Plan de Acción Territorial.  A partir de las reuniones sostenidas entre GITT y la OAP para dar lineamientos sobre el proceso de planeación, del acompañamiento permanente por parte de los enlaces asignado a cada GITT, de la remisión de instrumentos de recolección de información, y de la consolidación de información; los GITT propusieron los 25 PAT que serán objeto de seguimiento y monitoreo durante 2025. El equipo de S&amp;M creó un instrumento para la consolidación y presentación de la información recopilada._x000a_Para implementar acciones de seguimiento y divulgación, oportunas y eficaces, es importante tener claridad sobre lo realizado durante 2024. Por eso, desde el Equipo de S&amp;M se ha construido una matriz que contiene información reportada por GITT, Áreas Misionales, SIM y “Matriz de cifras” ,  para comparar lo reportado, buscar tener claridad sobre las cifras oficiales y establecer acciones de mejora para abordar la dispersión de la información que afecta la producción y divulgación de la información en tiempo real. Para la cuarta semana de marzo se entregará un informe comparativo de las cifras existentes en la UBPD. Por ahora como insumo se presenta la matriz de cifras consolidadas: https://docs.google.com/spreadsheets/d/1ij3HmqBRoKUUHYp2y1y_8b2gssnICYol/edit?rtpof=true_x000a_Por otra parte, se ajustó la matriz RepoIndicadores para que los reportes hechos por GITT sean protegidos y la sistematización de la información recibida sea mucho más ágil. Esto facilitará el ejercicio de reporte que tienen a su cargo los GITT y agilizará el proceso de análisis y divulgación de la información. En el siguiente enlace reposan las 25 matrices ajustadas que deberán ser diligenciadas por los GITT durante cada trimestre. https://drive.google.com/drive/folders/1VS7IGnaOCdhMkhRJQOhTmXbHDIwbkvbD_x000a_"/>
    <s v="Las acciones descritas dan cuenta de la implementación de las acciones planeadas para el primer bimestre. _x000a__x000a_Se realizó el análisis de la información presentada por los GITT asociada con el cierre de vigencia 2024 para los 68 indicadores establecidos para el seguimiento a los PRB. Asimismo, se realizó el cruce de información con los datos disponibles en el SIM y otros datos de las áreas misionales. _x000a__x000a_Asimismo, se diseñó el instrumento para los PAT 2025 y se presentó a los GITT para su gestión, a partir de lo cual cada GITT elaboró y remitió su PAT._x000a__x000a_Se hace referencia a los entregables programados para el periodo y se adjuntan como parte del seguimiento. _x000a__x000a__x000a__x000a_"/>
    <n v="0.61"/>
    <n v="0.61"/>
    <n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1E625B-EBD6-4A85-A29B-2ED994AB45D0}" name="TablaDinámica2" cacheId="27"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6">
  <location ref="A3:B7" firstHeaderRow="1" firstDataRow="1" firstDataCol="1"/>
  <pivotFields count="14">
    <pivotField showAll="0"/>
    <pivotField dataField="1" showAll="0"/>
    <pivotField showAll="0"/>
    <pivotField showAll="0"/>
    <pivotField showAll="0"/>
    <pivotField showAll="0"/>
    <pivotField numFmtId="9" showAll="0"/>
    <pivotField showAll="0"/>
    <pivotField showAll="0"/>
    <pivotField showAll="0"/>
    <pivotField showAll="0"/>
    <pivotField showAll="0"/>
    <pivotField showAll="0"/>
    <pivotField axis="axisRow" showAll="0">
      <items count="4">
        <item x="0"/>
        <item x="1"/>
        <item x="2"/>
        <item t="default"/>
      </items>
    </pivotField>
  </pivotFields>
  <rowFields count="1">
    <field x="13"/>
  </rowFields>
  <rowItems count="4">
    <i>
      <x/>
    </i>
    <i>
      <x v="1"/>
    </i>
    <i>
      <x v="2"/>
    </i>
    <i t="grand">
      <x/>
    </i>
  </rowItems>
  <colItems count="1">
    <i/>
  </colItems>
  <dataFields count="1">
    <dataField name="Cuenta de Nombre Producto" fld="1" subtotal="count" baseField="0" baseItem="0"/>
  </dataFields>
  <chartFormats count="8">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13" count="1" selected="0">
            <x v="0"/>
          </reference>
        </references>
      </pivotArea>
    </chartFormat>
    <chartFormat chart="3" format="2">
      <pivotArea type="data" outline="0" fieldPosition="0">
        <references count="2">
          <reference field="4294967294" count="1" selected="0">
            <x v="0"/>
          </reference>
          <reference field="13" count="1" selected="0">
            <x v="1"/>
          </reference>
        </references>
      </pivotArea>
    </chartFormat>
    <chartFormat chart="3" format="3">
      <pivotArea type="data" outline="0" fieldPosition="0">
        <references count="2">
          <reference field="4294967294" count="1" selected="0">
            <x v="0"/>
          </reference>
          <reference field="13" count="1" selected="0">
            <x v="2"/>
          </reference>
        </references>
      </pivotArea>
    </chartFormat>
    <chartFormat chart="5" format="8" series="1">
      <pivotArea type="data" outline="0" fieldPosition="0">
        <references count="1">
          <reference field="4294967294" count="1" selected="0">
            <x v="0"/>
          </reference>
        </references>
      </pivotArea>
    </chartFormat>
    <chartFormat chart="5" format="9">
      <pivotArea type="data" outline="0" fieldPosition="0">
        <references count="2">
          <reference field="4294967294" count="1" selected="0">
            <x v="0"/>
          </reference>
          <reference field="13" count="1" selected="0">
            <x v="0"/>
          </reference>
        </references>
      </pivotArea>
    </chartFormat>
    <chartFormat chart="5" format="10">
      <pivotArea type="data" outline="0" fieldPosition="0">
        <references count="2">
          <reference field="4294967294" count="1" selected="0">
            <x v="0"/>
          </reference>
          <reference field="13" count="1" selected="0">
            <x v="1"/>
          </reference>
        </references>
      </pivotArea>
    </chartFormat>
    <chartFormat chart="5" format="11">
      <pivotArea type="data" outline="0" fieldPosition="0">
        <references count="2">
          <reference field="4294967294" count="1" selected="0">
            <x v="0"/>
          </reference>
          <reference field="1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9464596-0A12-4501-9682-6C1875B8552A}" name="TablaDinámica3" cacheId="27"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12">
  <location ref="A10:B14" firstHeaderRow="1" firstDataRow="1" firstDataCol="1"/>
  <pivotFields count="14">
    <pivotField showAll="0"/>
    <pivotField dataField="1" showAll="0"/>
    <pivotField showAll="0">
      <items count="4">
        <item x="1"/>
        <item x="2"/>
        <item x="0"/>
        <item t="default"/>
      </items>
    </pivotField>
    <pivotField showAll="0">
      <items count="14">
        <item x="0"/>
        <item x="1"/>
        <item x="7"/>
        <item x="2"/>
        <item x="5"/>
        <item x="6"/>
        <item x="12"/>
        <item x="11"/>
        <item x="4"/>
        <item x="10"/>
        <item x="9"/>
        <item x="8"/>
        <item x="3"/>
        <item t="default"/>
      </items>
    </pivotField>
    <pivotField showAll="0"/>
    <pivotField showAll="0"/>
    <pivotField numFmtId="9" showAll="0"/>
    <pivotField showAll="0"/>
    <pivotField showAll="0"/>
    <pivotField showAll="0"/>
    <pivotField showAll="0"/>
    <pivotField showAll="0"/>
    <pivotField showAll="0"/>
    <pivotField axis="axisRow" showAll="0">
      <items count="4">
        <item x="0"/>
        <item x="1"/>
        <item x="2"/>
        <item t="default"/>
      </items>
    </pivotField>
  </pivotFields>
  <rowFields count="1">
    <field x="13"/>
  </rowFields>
  <rowItems count="4">
    <i>
      <x/>
    </i>
    <i>
      <x v="1"/>
    </i>
    <i>
      <x v="2"/>
    </i>
    <i t="grand">
      <x/>
    </i>
  </rowItems>
  <colItems count="1">
    <i/>
  </colItems>
  <dataFields count="1">
    <dataField name="Cuenta de Nombre Producto" fld="1" subtotal="count" baseField="0" baseItem="0"/>
  </dataFields>
  <chartFormats count="16">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13" count="1" selected="0">
            <x v="0"/>
          </reference>
        </references>
      </pivotArea>
    </chartFormat>
    <chartFormat chart="3" format="2">
      <pivotArea type="data" outline="0" fieldPosition="0">
        <references count="2">
          <reference field="4294967294" count="1" selected="0">
            <x v="0"/>
          </reference>
          <reference field="13" count="1" selected="0">
            <x v="1"/>
          </reference>
        </references>
      </pivotArea>
    </chartFormat>
    <chartFormat chart="3" format="3">
      <pivotArea type="data" outline="0" fieldPosition="0">
        <references count="2">
          <reference field="4294967294" count="1" selected="0">
            <x v="0"/>
          </reference>
          <reference field="13" count="1" selected="0">
            <x v="2"/>
          </reference>
        </references>
      </pivotArea>
    </chartFormat>
    <chartFormat chart="5" format="8" series="1">
      <pivotArea type="data" outline="0" fieldPosition="0">
        <references count="1">
          <reference field="4294967294" count="1" selected="0">
            <x v="0"/>
          </reference>
        </references>
      </pivotArea>
    </chartFormat>
    <chartFormat chart="5" format="9">
      <pivotArea type="data" outline="0" fieldPosition="0">
        <references count="2">
          <reference field="4294967294" count="1" selected="0">
            <x v="0"/>
          </reference>
          <reference field="13" count="1" selected="0">
            <x v="0"/>
          </reference>
        </references>
      </pivotArea>
    </chartFormat>
    <chartFormat chart="5" format="10">
      <pivotArea type="data" outline="0" fieldPosition="0">
        <references count="2">
          <reference field="4294967294" count="1" selected="0">
            <x v="0"/>
          </reference>
          <reference field="13" count="1" selected="0">
            <x v="1"/>
          </reference>
        </references>
      </pivotArea>
    </chartFormat>
    <chartFormat chart="5" format="11">
      <pivotArea type="data" outline="0" fieldPosition="0">
        <references count="2">
          <reference field="4294967294" count="1" selected="0">
            <x v="0"/>
          </reference>
          <reference field="13" count="1" selected="0">
            <x v="2"/>
          </reference>
        </references>
      </pivotArea>
    </chartFormat>
    <chartFormat chart="9" format="0" series="1">
      <pivotArea type="data" outline="0" fieldPosition="0">
        <references count="1">
          <reference field="4294967294" count="1" selected="0">
            <x v="0"/>
          </reference>
        </references>
      </pivotArea>
    </chartFormat>
    <chartFormat chart="9" format="1">
      <pivotArea type="data" outline="0" fieldPosition="0">
        <references count="2">
          <reference field="4294967294" count="1" selected="0">
            <x v="0"/>
          </reference>
          <reference field="13" count="1" selected="0">
            <x v="0"/>
          </reference>
        </references>
      </pivotArea>
    </chartFormat>
    <chartFormat chart="9" format="2">
      <pivotArea type="data" outline="0" fieldPosition="0">
        <references count="2">
          <reference field="4294967294" count="1" selected="0">
            <x v="0"/>
          </reference>
          <reference field="13" count="1" selected="0">
            <x v="1"/>
          </reference>
        </references>
      </pivotArea>
    </chartFormat>
    <chartFormat chart="9" format="3">
      <pivotArea type="data" outline="0" fieldPosition="0">
        <references count="2">
          <reference field="4294967294" count="1" selected="0">
            <x v="0"/>
          </reference>
          <reference field="13" count="1" selected="0">
            <x v="2"/>
          </reference>
        </references>
      </pivotArea>
    </chartFormat>
    <chartFormat chart="11" format="8" series="1">
      <pivotArea type="data" outline="0" fieldPosition="0">
        <references count="1">
          <reference field="4294967294" count="1" selected="0">
            <x v="0"/>
          </reference>
        </references>
      </pivotArea>
    </chartFormat>
    <chartFormat chart="11" format="9">
      <pivotArea type="data" outline="0" fieldPosition="0">
        <references count="2">
          <reference field="4294967294" count="1" selected="0">
            <x v="0"/>
          </reference>
          <reference field="13" count="1" selected="0">
            <x v="0"/>
          </reference>
        </references>
      </pivotArea>
    </chartFormat>
    <chartFormat chart="11" format="10">
      <pivotArea type="data" outline="0" fieldPosition="0">
        <references count="2">
          <reference field="4294967294" count="1" selected="0">
            <x v="0"/>
          </reference>
          <reference field="13" count="1" selected="0">
            <x v="1"/>
          </reference>
        </references>
      </pivotArea>
    </chartFormat>
    <chartFormat chart="11" format="11">
      <pivotArea type="data" outline="0" fieldPosition="0">
        <references count="2">
          <reference field="4294967294" count="1" selected="0">
            <x v="0"/>
          </reference>
          <reference field="1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grupación1" xr10:uid="{E0A4B966-FD01-4644-997D-309EEBCFFCAB}" sourceName="Agrupación">
  <pivotTables>
    <pivotTable tabId="9" name="TablaDinámica3"/>
  </pivotTables>
  <data>
    <tabular pivotCacheId="1672389176">
      <items count="3">
        <i x="1" s="1"/>
        <i x="2"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Área_responsable1" xr10:uid="{7085E887-CB55-48A8-8058-7D8E254B98F0}" sourceName="Área responsable">
  <pivotTables>
    <pivotTable tabId="9" name="TablaDinámica3"/>
  </pivotTables>
  <data>
    <tabular pivotCacheId="1672389176">
      <items count="13">
        <i x="0" s="1"/>
        <i x="1" s="1"/>
        <i x="7" s="1"/>
        <i x="2" s="1"/>
        <i x="5" s="1"/>
        <i x="6" s="1"/>
        <i x="12" s="1"/>
        <i x="11" s="1"/>
        <i x="4" s="1"/>
        <i x="10" s="1"/>
        <i x="9" s="1"/>
        <i x="8"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rupación 1" xr10:uid="{C110A2CF-52F8-4A75-A91D-328141D48CA6}" cache="SegmentaciónDeDatos_Agrupación1" caption="Agrupación" columnCount="3" style="SlicerStyleLight6" rowHeight="230716"/>
  <slicer name="Área responsable 1" xr10:uid="{E6375691-67A2-4E15-BDB7-3879694D8EF0}" cache="SegmentaciónDeDatos_Área_responsable1" caption="Área responsable" columnCount="3" style="SlicerStyleLight6" rowHeight="230716"/>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rupación" xr10:uid="{5CDE110C-E74B-43B7-88D5-A643990BBBC5}" cache="SegmentaciónDeDatos_Agrupación1" caption="Agrupación" columnCount="3" style="SlicerStyleLight6" rowHeight="230716"/>
  <slicer name="Área responsable" xr10:uid="{686A219C-34F8-43B6-9404-F5AD8AEFE226}" cache="SegmentaciónDeDatos_Área_responsable1" caption="Área responsable" columnCount="3" style="SlicerStyleLight6" rowHeight="230716"/>
</slicer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bin"/><Relationship Id="rId1" Type="http://schemas.openxmlformats.org/officeDocument/2006/relationships/hyperlink" Target="https://unidadbusqueda.gov.co/sobre-busqueda/planes-regionale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bin"/><Relationship Id="rId1" Type="http://schemas.openxmlformats.org/officeDocument/2006/relationships/hyperlink" Target="https://unidadbusqueda.gov.co/sobre-busqueda/planes-regionales/"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982A2-FA9A-4F6F-BF8C-62353414441B}">
  <dimension ref="A1:N80"/>
  <sheetViews>
    <sheetView zoomScale="76" zoomScaleNormal="76" workbookViewId="0">
      <pane ySplit="1" topLeftCell="A2" activePane="bottomLeft" state="frozen"/>
      <selection pane="bottomLeft" activeCell="P27" sqref="P27"/>
    </sheetView>
  </sheetViews>
  <sheetFormatPr defaultColWidth="11.453125" defaultRowHeight="14.5"/>
  <cols>
    <col min="1" max="1" width="3.08984375" style="191" customWidth="1"/>
    <col min="2" max="13" width="11.453125" style="191"/>
    <col min="14" max="14" width="4.453125" style="191" customWidth="1"/>
    <col min="15" max="17" width="11.453125" style="191"/>
    <col min="18" max="18" width="35.36328125" style="191" customWidth="1"/>
    <col min="19" max="16384" width="11.453125" style="191"/>
  </cols>
  <sheetData>
    <row r="1" spans="1:14" ht="15" thickBot="1">
      <c r="A1" s="186"/>
      <c r="B1" s="187"/>
      <c r="C1" s="188"/>
      <c r="D1" s="188"/>
      <c r="E1" s="187"/>
      <c r="F1" s="187"/>
      <c r="G1" s="187"/>
      <c r="H1" s="189"/>
      <c r="I1" s="187"/>
      <c r="J1" s="187"/>
      <c r="K1" s="187"/>
      <c r="L1" s="187"/>
      <c r="M1" s="187"/>
      <c r="N1" s="190"/>
    </row>
    <row r="2" spans="1:14">
      <c r="A2" s="192"/>
      <c r="B2" s="193"/>
      <c r="C2" s="194"/>
      <c r="D2" s="210" t="s">
        <v>880</v>
      </c>
      <c r="E2" s="211"/>
      <c r="F2" s="211"/>
      <c r="G2" s="211"/>
      <c r="H2" s="211"/>
      <c r="I2" s="211"/>
      <c r="J2" s="211"/>
      <c r="K2" s="211"/>
      <c r="L2" s="211"/>
      <c r="M2" s="212"/>
      <c r="N2" s="195"/>
    </row>
    <row r="3" spans="1:14">
      <c r="A3" s="192"/>
      <c r="B3" s="196"/>
      <c r="C3" s="197"/>
      <c r="D3" s="213"/>
      <c r="E3" s="214"/>
      <c r="F3" s="214"/>
      <c r="G3" s="214"/>
      <c r="H3" s="214"/>
      <c r="I3" s="214"/>
      <c r="J3" s="214"/>
      <c r="K3" s="214"/>
      <c r="L3" s="214"/>
      <c r="M3" s="215"/>
      <c r="N3" s="198"/>
    </row>
    <row r="4" spans="1:14">
      <c r="A4" s="192"/>
      <c r="B4" s="196"/>
      <c r="C4" s="197"/>
      <c r="D4" s="213"/>
      <c r="E4" s="214"/>
      <c r="F4" s="214"/>
      <c r="G4" s="214"/>
      <c r="H4" s="214"/>
      <c r="I4" s="214"/>
      <c r="J4" s="214"/>
      <c r="K4" s="214"/>
      <c r="L4" s="214"/>
      <c r="M4" s="215"/>
      <c r="N4" s="195"/>
    </row>
    <row r="5" spans="1:14">
      <c r="A5" s="192"/>
      <c r="B5" s="196"/>
      <c r="C5" s="197"/>
      <c r="D5" s="213"/>
      <c r="E5" s="214"/>
      <c r="F5" s="214"/>
      <c r="G5" s="214"/>
      <c r="H5" s="214"/>
      <c r="I5" s="214"/>
      <c r="J5" s="214"/>
      <c r="K5" s="214"/>
      <c r="L5" s="214"/>
      <c r="M5" s="215"/>
      <c r="N5" s="198"/>
    </row>
    <row r="6" spans="1:14" ht="15" thickBot="1">
      <c r="A6" s="192"/>
      <c r="B6" s="199"/>
      <c r="C6" s="200"/>
      <c r="D6" s="216"/>
      <c r="E6" s="216"/>
      <c r="F6" s="216"/>
      <c r="G6" s="216"/>
      <c r="H6" s="216"/>
      <c r="I6" s="216"/>
      <c r="J6" s="216"/>
      <c r="K6" s="216"/>
      <c r="L6" s="216"/>
      <c r="M6" s="217"/>
      <c r="N6" s="195"/>
    </row>
    <row r="7" spans="1:14" ht="55" customHeight="1" thickBot="1">
      <c r="A7" s="192"/>
      <c r="B7" s="218" t="s">
        <v>876</v>
      </c>
      <c r="C7" s="219"/>
      <c r="D7" s="219"/>
      <c r="E7" s="219"/>
      <c r="F7" s="219"/>
      <c r="G7" s="219"/>
      <c r="H7" s="219"/>
      <c r="I7" s="219"/>
      <c r="J7" s="219"/>
      <c r="K7" s="219"/>
      <c r="L7" s="219"/>
      <c r="M7" s="219"/>
      <c r="N7" s="195"/>
    </row>
    <row r="8" spans="1:14" ht="35.5" thickBot="1">
      <c r="A8" s="201"/>
      <c r="B8" s="220" t="s">
        <v>877</v>
      </c>
      <c r="C8" s="221"/>
      <c r="D8" s="221"/>
      <c r="E8" s="221"/>
      <c r="F8" s="221"/>
      <c r="G8" s="221"/>
      <c r="H8" s="221"/>
      <c r="I8" s="221"/>
      <c r="J8" s="221"/>
      <c r="K8" s="221"/>
      <c r="L8" s="221"/>
      <c r="M8" s="222"/>
      <c r="N8" s="195"/>
    </row>
    <row r="9" spans="1:14">
      <c r="A9" s="201"/>
      <c r="B9" s="202"/>
      <c r="C9" s="202"/>
      <c r="D9" s="202"/>
      <c r="E9" s="202"/>
      <c r="F9" s="202"/>
      <c r="G9" s="202"/>
      <c r="H9" s="202"/>
      <c r="I9" s="202"/>
      <c r="J9" s="202"/>
      <c r="K9" s="202"/>
      <c r="L9" s="202"/>
      <c r="M9" s="202"/>
      <c r="N9" s="195"/>
    </row>
    <row r="10" spans="1:14">
      <c r="A10" s="201"/>
      <c r="B10" s="202"/>
      <c r="C10" s="202"/>
      <c r="D10" s="202"/>
      <c r="E10" s="202"/>
      <c r="F10" s="202"/>
      <c r="G10" s="202"/>
      <c r="H10" s="202"/>
      <c r="I10" s="202"/>
      <c r="J10" s="202"/>
      <c r="K10" s="202"/>
      <c r="L10" s="202"/>
      <c r="M10" s="202"/>
      <c r="N10" s="195"/>
    </row>
    <row r="11" spans="1:14">
      <c r="A11" s="201"/>
      <c r="B11" s="202"/>
      <c r="C11" s="202"/>
      <c r="D11" s="202"/>
      <c r="E11" s="202"/>
      <c r="F11" s="202"/>
      <c r="G11" s="202"/>
      <c r="H11" s="202"/>
      <c r="I11" s="202"/>
      <c r="J11" s="202"/>
      <c r="K11" s="202"/>
      <c r="L11" s="202"/>
      <c r="M11" s="202"/>
      <c r="N11" s="195"/>
    </row>
    <row r="12" spans="1:14">
      <c r="A12" s="201"/>
      <c r="B12" s="202"/>
      <c r="C12" s="202"/>
      <c r="D12" s="202"/>
      <c r="E12" s="202"/>
      <c r="F12" s="202"/>
      <c r="G12" s="202"/>
      <c r="H12" s="202"/>
      <c r="I12" s="202"/>
      <c r="J12" s="202"/>
      <c r="K12" s="202"/>
      <c r="L12" s="202"/>
      <c r="M12" s="202"/>
      <c r="N12" s="195"/>
    </row>
    <row r="13" spans="1:14">
      <c r="A13" s="201"/>
      <c r="B13" s="202"/>
      <c r="C13" s="202"/>
      <c r="D13" s="202"/>
      <c r="E13" s="202"/>
      <c r="F13" s="202"/>
      <c r="G13" s="202"/>
      <c r="H13" s="202"/>
      <c r="I13" s="202"/>
      <c r="J13" s="202"/>
      <c r="K13" s="202"/>
      <c r="L13" s="202"/>
      <c r="M13" s="202"/>
      <c r="N13" s="195"/>
    </row>
    <row r="14" spans="1:14">
      <c r="A14" s="201"/>
      <c r="B14" s="202"/>
      <c r="C14" s="202"/>
      <c r="D14" s="202"/>
      <c r="E14" s="202"/>
      <c r="F14" s="202"/>
      <c r="G14" s="202"/>
      <c r="H14" s="202"/>
      <c r="I14" s="202"/>
      <c r="J14" s="202"/>
      <c r="K14" s="202"/>
      <c r="L14" s="202"/>
      <c r="M14" s="202"/>
      <c r="N14" s="195"/>
    </row>
    <row r="15" spans="1:14">
      <c r="A15" s="201"/>
      <c r="B15" s="202"/>
      <c r="C15" s="202"/>
      <c r="D15" s="202"/>
      <c r="E15" s="202"/>
      <c r="F15" s="202"/>
      <c r="G15" s="202"/>
      <c r="H15" s="202"/>
      <c r="I15" s="202"/>
      <c r="J15" s="202"/>
      <c r="K15" s="202"/>
      <c r="L15" s="202"/>
      <c r="M15" s="202"/>
      <c r="N15" s="195"/>
    </row>
    <row r="16" spans="1:14" ht="18">
      <c r="A16" s="201"/>
      <c r="B16" s="223" t="s">
        <v>878</v>
      </c>
      <c r="C16" s="223"/>
      <c r="D16" s="223"/>
      <c r="E16" s="202"/>
      <c r="F16" s="202"/>
      <c r="G16" s="202"/>
      <c r="H16" s="202"/>
      <c r="I16" s="202"/>
      <c r="J16" s="202"/>
      <c r="K16" s="202"/>
      <c r="L16" s="202"/>
      <c r="M16" s="202"/>
      <c r="N16" s="195"/>
    </row>
    <row r="17" spans="1:14" ht="23">
      <c r="A17" s="201"/>
      <c r="B17" s="224">
        <v>24</v>
      </c>
      <c r="C17" s="224"/>
      <c r="D17" s="224"/>
      <c r="E17" s="202"/>
      <c r="F17" s="202"/>
      <c r="G17" s="202"/>
      <c r="H17" s="202"/>
      <c r="I17" s="202"/>
      <c r="J17" s="202"/>
      <c r="K17" s="202"/>
      <c r="L17" s="202"/>
      <c r="M17" s="202"/>
      <c r="N17" s="195"/>
    </row>
    <row r="18" spans="1:14">
      <c r="A18" s="201"/>
      <c r="B18" s="202"/>
      <c r="C18" s="202"/>
      <c r="D18" s="202"/>
      <c r="E18" s="202"/>
      <c r="F18" s="202"/>
      <c r="G18" s="202"/>
      <c r="H18" s="202"/>
      <c r="I18" s="202"/>
      <c r="J18" s="202"/>
      <c r="K18" s="202"/>
      <c r="L18" s="202"/>
      <c r="M18" s="202"/>
      <c r="N18" s="195"/>
    </row>
    <row r="19" spans="1:14">
      <c r="A19" s="201"/>
      <c r="B19" s="202"/>
      <c r="C19" s="202"/>
      <c r="D19" s="202"/>
      <c r="E19" s="202"/>
      <c r="F19" s="202"/>
      <c r="G19" s="202"/>
      <c r="H19" s="202"/>
      <c r="I19" s="202"/>
      <c r="J19" s="202"/>
      <c r="K19" s="202"/>
      <c r="L19" s="202"/>
      <c r="M19" s="202"/>
      <c r="N19" s="195"/>
    </row>
    <row r="20" spans="1:14">
      <c r="A20" s="201"/>
      <c r="B20" s="202"/>
      <c r="C20" s="202"/>
      <c r="D20" s="202"/>
      <c r="E20" s="202"/>
      <c r="F20" s="202"/>
      <c r="G20" s="202"/>
      <c r="H20" s="202"/>
      <c r="I20" s="202"/>
      <c r="J20" s="202"/>
      <c r="K20" s="202"/>
      <c r="L20" s="202"/>
      <c r="M20" s="202"/>
      <c r="N20" s="195"/>
    </row>
    <row r="21" spans="1:14">
      <c r="A21" s="201"/>
      <c r="B21" s="202"/>
      <c r="C21" s="202"/>
      <c r="D21" s="202"/>
      <c r="E21" s="202"/>
      <c r="F21" s="202"/>
      <c r="G21" s="202"/>
      <c r="H21" s="202"/>
      <c r="I21" s="202"/>
      <c r="J21" s="202"/>
      <c r="K21" s="202"/>
      <c r="L21" s="202"/>
      <c r="M21" s="202"/>
      <c r="N21" s="195"/>
    </row>
    <row r="22" spans="1:14">
      <c r="A22" s="201"/>
      <c r="B22" s="202"/>
      <c r="C22" s="202"/>
      <c r="D22" s="202"/>
      <c r="E22" s="202"/>
      <c r="F22" s="202"/>
      <c r="G22" s="202"/>
      <c r="H22" s="202"/>
      <c r="I22" s="202"/>
      <c r="J22" s="202"/>
      <c r="K22" s="202"/>
      <c r="L22" s="202"/>
      <c r="M22" s="202"/>
      <c r="N22" s="195"/>
    </row>
    <row r="23" spans="1:14">
      <c r="A23" s="201"/>
      <c r="B23" s="202"/>
      <c r="C23" s="202"/>
      <c r="D23" s="202"/>
      <c r="E23" s="202"/>
      <c r="F23" s="202"/>
      <c r="G23" s="202"/>
      <c r="H23" s="202"/>
      <c r="I23" s="202"/>
      <c r="J23" s="202"/>
      <c r="K23" s="202"/>
      <c r="L23" s="202"/>
      <c r="M23" s="202"/>
      <c r="N23" s="195"/>
    </row>
    <row r="24" spans="1:14">
      <c r="A24" s="201"/>
      <c r="B24" s="202"/>
      <c r="C24" s="202"/>
      <c r="D24" s="202"/>
      <c r="E24" s="202"/>
      <c r="F24" s="202"/>
      <c r="G24" s="202"/>
      <c r="H24" s="202"/>
      <c r="I24" s="202"/>
      <c r="J24" s="202"/>
      <c r="K24" s="202"/>
      <c r="L24" s="202"/>
      <c r="M24" s="202"/>
      <c r="N24" s="195"/>
    </row>
    <row r="25" spans="1:14">
      <c r="A25" s="201"/>
      <c r="B25" s="202"/>
      <c r="C25" s="202"/>
      <c r="D25" s="202"/>
      <c r="E25" s="202"/>
      <c r="F25" s="202"/>
      <c r="G25" s="202"/>
      <c r="H25" s="202"/>
      <c r="I25" s="202"/>
      <c r="J25" s="202"/>
      <c r="K25" s="202"/>
      <c r="L25" s="202"/>
      <c r="M25" s="202"/>
      <c r="N25" s="195"/>
    </row>
    <row r="26" spans="1:14">
      <c r="A26" s="201"/>
      <c r="B26" s="202"/>
      <c r="C26" s="202"/>
      <c r="D26" s="202"/>
      <c r="E26" s="202"/>
      <c r="F26" s="202"/>
      <c r="G26" s="202"/>
      <c r="H26" s="202"/>
      <c r="I26" s="202"/>
      <c r="J26" s="202"/>
      <c r="K26" s="202"/>
      <c r="L26" s="202"/>
      <c r="M26" s="202"/>
      <c r="N26" s="195"/>
    </row>
    <row r="27" spans="1:14">
      <c r="A27" s="201"/>
      <c r="B27" s="202"/>
      <c r="C27" s="202"/>
      <c r="D27" s="202"/>
      <c r="E27" s="202"/>
      <c r="F27" s="202"/>
      <c r="G27" s="202"/>
      <c r="H27" s="202"/>
      <c r="I27" s="202"/>
      <c r="J27" s="202"/>
      <c r="K27" s="202"/>
      <c r="L27" s="202"/>
      <c r="M27" s="202"/>
      <c r="N27" s="195"/>
    </row>
    <row r="28" spans="1:14">
      <c r="A28" s="201"/>
      <c r="B28" s="202"/>
      <c r="C28" s="203"/>
      <c r="D28" s="202"/>
      <c r="E28" s="202"/>
      <c r="F28" s="202"/>
      <c r="G28" s="202"/>
      <c r="H28" s="202"/>
      <c r="I28" s="202"/>
      <c r="J28" s="202"/>
      <c r="K28" s="202"/>
      <c r="L28" s="202"/>
      <c r="M28" s="202"/>
      <c r="N28" s="195"/>
    </row>
    <row r="29" spans="1:14">
      <c r="A29" s="201"/>
      <c r="B29" s="202"/>
      <c r="C29" s="202"/>
      <c r="D29" s="202"/>
      <c r="E29" s="202"/>
      <c r="F29" s="202"/>
      <c r="G29" s="202"/>
      <c r="H29" s="202"/>
      <c r="I29" s="202"/>
      <c r="J29" s="202"/>
      <c r="K29" s="202"/>
      <c r="L29" s="202"/>
      <c r="M29" s="202"/>
      <c r="N29" s="195"/>
    </row>
    <row r="30" spans="1:14">
      <c r="A30" s="201"/>
      <c r="B30" s="202"/>
      <c r="C30" s="202"/>
      <c r="D30" s="202"/>
      <c r="E30" s="202"/>
      <c r="F30" s="202"/>
      <c r="G30" s="202"/>
      <c r="H30" s="202"/>
      <c r="I30" s="202"/>
      <c r="J30" s="202"/>
      <c r="K30" s="202"/>
      <c r="L30" s="202"/>
      <c r="M30" s="202"/>
      <c r="N30" s="195"/>
    </row>
    <row r="31" spans="1:14">
      <c r="A31" s="201"/>
      <c r="B31" s="202"/>
      <c r="C31" s="202"/>
      <c r="D31" s="202"/>
      <c r="E31" s="202"/>
      <c r="F31" s="202"/>
      <c r="G31" s="202"/>
      <c r="H31" s="202"/>
      <c r="I31" s="202"/>
      <c r="J31" s="202"/>
      <c r="K31" s="202"/>
      <c r="L31" s="202"/>
      <c r="M31" s="202"/>
      <c r="N31" s="195"/>
    </row>
    <row r="32" spans="1:14">
      <c r="A32" s="201"/>
      <c r="B32" s="202"/>
      <c r="C32" s="202"/>
      <c r="D32" s="202"/>
      <c r="E32" s="202"/>
      <c r="F32" s="202"/>
      <c r="G32" s="202"/>
      <c r="H32" s="202"/>
      <c r="I32" s="202"/>
      <c r="J32" s="202"/>
      <c r="K32" s="202"/>
      <c r="L32" s="202"/>
      <c r="M32" s="202"/>
      <c r="N32" s="195"/>
    </row>
    <row r="33" spans="1:14">
      <c r="A33" s="201"/>
      <c r="B33" s="202"/>
      <c r="C33" s="202"/>
      <c r="D33" s="202"/>
      <c r="E33" s="202"/>
      <c r="F33" s="202"/>
      <c r="G33" s="202"/>
      <c r="H33" s="202"/>
      <c r="I33" s="202"/>
      <c r="J33" s="202"/>
      <c r="K33" s="202"/>
      <c r="L33" s="202"/>
      <c r="M33" s="202"/>
      <c r="N33" s="195"/>
    </row>
    <row r="34" spans="1:14">
      <c r="A34" s="201"/>
      <c r="B34" s="202"/>
      <c r="C34" s="202"/>
      <c r="D34" s="202"/>
      <c r="E34" s="202"/>
      <c r="F34" s="202"/>
      <c r="G34" s="202"/>
      <c r="H34" s="202"/>
      <c r="I34" s="202"/>
      <c r="J34" s="202"/>
      <c r="K34" s="202"/>
      <c r="L34" s="202"/>
      <c r="M34" s="202"/>
      <c r="N34" s="195"/>
    </row>
    <row r="35" spans="1:14">
      <c r="A35" s="201"/>
      <c r="B35" s="202"/>
      <c r="C35" s="202"/>
      <c r="D35" s="202"/>
      <c r="E35" s="202"/>
      <c r="F35" s="202"/>
      <c r="G35" s="202"/>
      <c r="H35" s="202"/>
      <c r="I35" s="202"/>
      <c r="J35" s="202"/>
      <c r="K35" s="202"/>
      <c r="L35" s="202"/>
      <c r="M35" s="202"/>
      <c r="N35" s="195"/>
    </row>
    <row r="36" spans="1:14">
      <c r="A36" s="201"/>
      <c r="B36" s="202"/>
      <c r="C36" s="202"/>
      <c r="D36" s="202"/>
      <c r="E36" s="202"/>
      <c r="F36" s="202"/>
      <c r="G36" s="202"/>
      <c r="H36" s="202"/>
      <c r="I36" s="202"/>
      <c r="J36" s="202"/>
      <c r="K36" s="202"/>
      <c r="L36" s="202"/>
      <c r="M36" s="202"/>
      <c r="N36" s="195"/>
    </row>
    <row r="37" spans="1:14">
      <c r="A37" s="201"/>
      <c r="B37" s="202"/>
      <c r="C37" s="202"/>
      <c r="D37" s="202"/>
      <c r="E37" s="202"/>
      <c r="F37" s="202"/>
      <c r="G37" s="202"/>
      <c r="H37" s="202"/>
      <c r="I37" s="202"/>
      <c r="J37" s="202"/>
      <c r="K37" s="202"/>
      <c r="L37" s="202"/>
      <c r="M37" s="202"/>
      <c r="N37" s="195"/>
    </row>
    <row r="38" spans="1:14">
      <c r="A38" s="201"/>
      <c r="B38" s="202"/>
      <c r="C38" s="202"/>
      <c r="D38" s="202"/>
      <c r="E38" s="202"/>
      <c r="F38" s="202"/>
      <c r="G38" s="202"/>
      <c r="H38" s="202"/>
      <c r="I38" s="202"/>
      <c r="J38" s="202"/>
      <c r="K38" s="202"/>
      <c r="L38" s="202"/>
      <c r="M38" s="202"/>
      <c r="N38" s="195"/>
    </row>
    <row r="39" spans="1:14">
      <c r="A39" s="201"/>
      <c r="B39" s="202"/>
      <c r="C39" s="202"/>
      <c r="D39" s="202"/>
      <c r="E39" s="202"/>
      <c r="F39" s="202"/>
      <c r="G39" s="202"/>
      <c r="H39" s="202"/>
      <c r="I39" s="202"/>
      <c r="J39" s="202"/>
      <c r="K39" s="202"/>
      <c r="L39" s="202"/>
      <c r="M39" s="202"/>
      <c r="N39" s="195"/>
    </row>
    <row r="40" spans="1:14">
      <c r="A40" s="201"/>
      <c r="B40" s="202"/>
      <c r="C40" s="202"/>
      <c r="D40" s="202"/>
      <c r="E40" s="202"/>
      <c r="F40" s="202"/>
      <c r="G40" s="202"/>
      <c r="H40" s="202"/>
      <c r="I40" s="202"/>
      <c r="J40" s="202"/>
      <c r="K40" s="202"/>
      <c r="L40" s="202"/>
      <c r="M40" s="202"/>
      <c r="N40" s="195"/>
    </row>
    <row r="41" spans="1:14">
      <c r="A41" s="201"/>
      <c r="B41" s="202"/>
      <c r="C41" s="202"/>
      <c r="D41" s="202"/>
      <c r="E41" s="202"/>
      <c r="F41" s="202"/>
      <c r="G41" s="202"/>
      <c r="H41" s="202"/>
      <c r="I41" s="202"/>
      <c r="J41" s="202"/>
      <c r="K41" s="202"/>
      <c r="L41" s="202"/>
      <c r="M41" s="202"/>
      <c r="N41" s="195"/>
    </row>
    <row r="42" spans="1:14">
      <c r="A42" s="201"/>
      <c r="B42" s="202"/>
      <c r="C42" s="202"/>
      <c r="D42" s="202"/>
      <c r="E42" s="202"/>
      <c r="F42" s="202"/>
      <c r="G42" s="202"/>
      <c r="H42" s="202"/>
      <c r="I42" s="202"/>
      <c r="J42" s="202"/>
      <c r="K42" s="202"/>
      <c r="L42" s="202"/>
      <c r="M42" s="202"/>
      <c r="N42" s="195"/>
    </row>
    <row r="43" spans="1:14">
      <c r="A43" s="201"/>
      <c r="B43" s="202"/>
      <c r="C43" s="202"/>
      <c r="D43" s="202"/>
      <c r="E43" s="202"/>
      <c r="F43" s="202"/>
      <c r="G43" s="202"/>
      <c r="H43" s="202"/>
      <c r="I43" s="202"/>
      <c r="J43" s="202"/>
      <c r="K43" s="202"/>
      <c r="L43" s="202"/>
      <c r="M43" s="202"/>
      <c r="N43" s="195"/>
    </row>
    <row r="44" spans="1:14">
      <c r="A44" s="201"/>
      <c r="B44" s="202"/>
      <c r="C44" s="202"/>
      <c r="D44" s="202"/>
      <c r="E44" s="202"/>
      <c r="F44" s="202"/>
      <c r="G44" s="202"/>
      <c r="H44" s="202"/>
      <c r="I44" s="202"/>
      <c r="J44" s="202"/>
      <c r="K44" s="202"/>
      <c r="L44" s="202"/>
      <c r="M44" s="202"/>
      <c r="N44" s="195"/>
    </row>
    <row r="45" spans="1:14">
      <c r="A45" s="201"/>
      <c r="B45" s="202"/>
      <c r="C45" s="202"/>
      <c r="D45" s="202"/>
      <c r="E45" s="202"/>
      <c r="F45" s="202"/>
      <c r="G45" s="202"/>
      <c r="H45" s="202"/>
      <c r="I45" s="202"/>
      <c r="J45" s="202"/>
      <c r="K45" s="202"/>
      <c r="L45" s="202"/>
      <c r="M45" s="202"/>
      <c r="N45" s="195"/>
    </row>
    <row r="46" spans="1:14">
      <c r="A46" s="201"/>
      <c r="B46" s="202"/>
      <c r="C46" s="202"/>
      <c r="D46" s="202"/>
      <c r="J46" s="202"/>
      <c r="K46" s="202"/>
      <c r="L46" s="202"/>
      <c r="M46" s="202"/>
      <c r="N46" s="195"/>
    </row>
    <row r="47" spans="1:14">
      <c r="A47" s="201"/>
      <c r="B47" s="202"/>
      <c r="C47" s="202"/>
      <c r="D47" s="202"/>
      <c r="J47" s="202"/>
      <c r="K47" s="202"/>
      <c r="L47" s="202"/>
      <c r="M47" s="202"/>
      <c r="N47" s="195"/>
    </row>
    <row r="48" spans="1:14">
      <c r="A48" s="201"/>
      <c r="B48" s="202"/>
      <c r="C48" s="202"/>
      <c r="D48" s="202"/>
      <c r="E48" s="202"/>
      <c r="F48" s="202"/>
      <c r="G48" s="202"/>
      <c r="H48" s="202"/>
      <c r="I48" s="202"/>
      <c r="J48" s="202"/>
      <c r="K48" s="202"/>
      <c r="L48" s="202"/>
      <c r="M48" s="202"/>
      <c r="N48" s="195"/>
    </row>
    <row r="49" spans="1:14">
      <c r="A49" s="201"/>
      <c r="B49" s="202"/>
      <c r="C49" s="202"/>
      <c r="D49" s="202"/>
      <c r="E49" s="202"/>
      <c r="F49" s="202"/>
      <c r="G49" s="202"/>
      <c r="H49" s="202"/>
      <c r="I49" s="202"/>
      <c r="J49" s="202"/>
      <c r="K49" s="202"/>
      <c r="L49" s="202"/>
      <c r="M49" s="202"/>
      <c r="N49" s="195"/>
    </row>
    <row r="50" spans="1:14">
      <c r="A50" s="201"/>
      <c r="B50" s="202"/>
      <c r="C50" s="202"/>
      <c r="D50" s="202"/>
      <c r="E50" s="202"/>
      <c r="F50" s="202"/>
      <c r="G50" s="202"/>
      <c r="H50" s="202"/>
      <c r="I50" s="202"/>
      <c r="J50" s="202"/>
      <c r="K50" s="202"/>
      <c r="L50" s="202"/>
      <c r="M50" s="202"/>
      <c r="N50" s="195"/>
    </row>
    <row r="51" spans="1:14">
      <c r="A51" s="201"/>
      <c r="B51" s="202"/>
      <c r="C51" s="202"/>
      <c r="D51" s="202"/>
      <c r="E51" s="202"/>
      <c r="F51" s="202"/>
      <c r="G51" s="202"/>
      <c r="H51" s="202"/>
      <c r="I51" s="202"/>
      <c r="J51" s="202"/>
      <c r="K51" s="202"/>
      <c r="L51" s="202"/>
      <c r="M51" s="202"/>
      <c r="N51" s="195"/>
    </row>
    <row r="52" spans="1:14" ht="20">
      <c r="A52" s="201"/>
      <c r="B52" s="202"/>
      <c r="C52" s="202"/>
      <c r="D52" s="202"/>
      <c r="E52" s="225" t="s">
        <v>879</v>
      </c>
      <c r="F52" s="225"/>
      <c r="G52" s="225"/>
      <c r="H52" s="225"/>
      <c r="I52" s="225"/>
      <c r="J52" s="202"/>
      <c r="K52" s="202"/>
      <c r="L52" s="202"/>
      <c r="M52" s="202"/>
      <c r="N52" s="195"/>
    </row>
    <row r="53" spans="1:14" ht="23.5">
      <c r="A53" s="201"/>
      <c r="B53" s="202"/>
      <c r="C53" s="202"/>
      <c r="D53" s="202"/>
      <c r="E53" s="209">
        <f>GETPIVOTDATA("Nombre Producto", Hoja5!$A$11)</f>
        <v>24</v>
      </c>
      <c r="F53" s="209"/>
      <c r="G53" s="209"/>
      <c r="H53" s="209"/>
      <c r="I53" s="209"/>
      <c r="J53" s="202"/>
      <c r="K53" s="202"/>
      <c r="L53" s="202"/>
      <c r="M53" s="202"/>
      <c r="N53" s="195"/>
    </row>
    <row r="54" spans="1:14">
      <c r="A54" s="201"/>
      <c r="B54" s="202"/>
      <c r="C54" s="202"/>
      <c r="D54" s="202"/>
      <c r="E54" s="202"/>
      <c r="F54" s="202"/>
      <c r="G54" s="202"/>
      <c r="H54" s="202"/>
      <c r="I54" s="202"/>
      <c r="J54" s="202"/>
      <c r="K54" s="202"/>
      <c r="L54" s="202"/>
      <c r="M54" s="202"/>
      <c r="N54" s="195"/>
    </row>
    <row r="55" spans="1:14">
      <c r="A55" s="201"/>
      <c r="B55" s="202"/>
      <c r="C55" s="202"/>
      <c r="D55" s="202"/>
      <c r="E55" s="202"/>
      <c r="F55" s="202"/>
      <c r="G55" s="202"/>
      <c r="H55" s="202"/>
      <c r="I55" s="202"/>
      <c r="J55" s="202"/>
      <c r="K55" s="202"/>
      <c r="L55" s="202"/>
      <c r="M55" s="202"/>
      <c r="N55" s="195"/>
    </row>
    <row r="56" spans="1:14">
      <c r="A56" s="201"/>
      <c r="B56" s="202"/>
      <c r="C56" s="202"/>
      <c r="D56" s="202"/>
      <c r="E56" s="202"/>
      <c r="F56" s="202"/>
      <c r="G56" s="202"/>
      <c r="H56" s="202"/>
      <c r="I56" s="202"/>
      <c r="J56" s="202"/>
      <c r="K56" s="202"/>
      <c r="L56" s="202"/>
      <c r="M56" s="202"/>
      <c r="N56" s="195"/>
    </row>
    <row r="57" spans="1:14">
      <c r="A57" s="201"/>
      <c r="B57" s="202"/>
      <c r="C57" s="202"/>
      <c r="D57" s="202"/>
      <c r="E57" s="202"/>
      <c r="F57" s="202"/>
      <c r="G57" s="202"/>
      <c r="H57" s="202"/>
      <c r="I57" s="202"/>
      <c r="J57" s="202"/>
      <c r="K57" s="202"/>
      <c r="L57" s="202"/>
      <c r="M57" s="202"/>
      <c r="N57" s="195"/>
    </row>
    <row r="58" spans="1:14">
      <c r="A58" s="201"/>
      <c r="B58" s="202"/>
      <c r="C58" s="202"/>
      <c r="D58" s="202"/>
      <c r="E58" s="202"/>
      <c r="F58" s="202"/>
      <c r="G58" s="202"/>
      <c r="H58" s="202"/>
      <c r="I58" s="202"/>
      <c r="J58" s="202"/>
      <c r="K58" s="202"/>
      <c r="L58" s="202"/>
      <c r="M58" s="202"/>
      <c r="N58" s="195"/>
    </row>
    <row r="59" spans="1:14">
      <c r="A59" s="201"/>
      <c r="B59" s="202"/>
      <c r="C59" s="202"/>
      <c r="D59" s="202"/>
      <c r="E59" s="202"/>
      <c r="F59" s="202"/>
      <c r="G59" s="202"/>
      <c r="H59" s="202"/>
      <c r="I59" s="202"/>
      <c r="J59" s="202"/>
      <c r="K59" s="202"/>
      <c r="L59" s="202"/>
      <c r="M59" s="202"/>
      <c r="N59" s="195"/>
    </row>
    <row r="60" spans="1:14">
      <c r="A60" s="201"/>
      <c r="B60" s="202"/>
      <c r="C60" s="202"/>
      <c r="D60" s="202"/>
      <c r="E60" s="202"/>
      <c r="F60" s="202"/>
      <c r="G60" s="202"/>
      <c r="H60" s="202"/>
      <c r="I60" s="202"/>
      <c r="J60" s="202"/>
      <c r="K60" s="202"/>
      <c r="L60" s="202"/>
      <c r="M60" s="202"/>
      <c r="N60" s="195"/>
    </row>
    <row r="61" spans="1:14">
      <c r="A61" s="201"/>
      <c r="B61" s="202"/>
      <c r="C61" s="202"/>
      <c r="D61" s="202"/>
      <c r="E61" s="202"/>
      <c r="F61" s="202"/>
      <c r="G61" s="202"/>
      <c r="H61" s="202"/>
      <c r="I61" s="202"/>
      <c r="J61" s="202"/>
      <c r="K61" s="202"/>
      <c r="L61" s="202"/>
      <c r="M61" s="202"/>
      <c r="N61" s="195"/>
    </row>
    <row r="62" spans="1:14">
      <c r="A62" s="201"/>
      <c r="B62" s="202"/>
      <c r="C62" s="202"/>
      <c r="D62" s="202"/>
      <c r="E62" s="202"/>
      <c r="F62" s="202"/>
      <c r="G62" s="202"/>
      <c r="H62" s="202"/>
      <c r="I62" s="202"/>
      <c r="J62" s="202"/>
      <c r="K62" s="202"/>
      <c r="L62" s="202"/>
      <c r="M62" s="202"/>
      <c r="N62" s="195"/>
    </row>
    <row r="63" spans="1:14">
      <c r="A63" s="201"/>
      <c r="B63" s="202"/>
      <c r="C63" s="202"/>
      <c r="D63" s="202"/>
      <c r="E63" s="202"/>
      <c r="F63" s="202"/>
      <c r="G63" s="202"/>
      <c r="H63" s="202"/>
      <c r="I63" s="202"/>
      <c r="J63" s="202"/>
      <c r="K63" s="202"/>
      <c r="L63" s="202"/>
      <c r="M63" s="202"/>
      <c r="N63" s="195"/>
    </row>
    <row r="64" spans="1:14">
      <c r="A64" s="201"/>
      <c r="B64" s="202"/>
      <c r="C64" s="202"/>
      <c r="D64" s="202"/>
      <c r="E64" s="202"/>
      <c r="F64" s="202"/>
      <c r="G64" s="202"/>
      <c r="H64" s="202"/>
      <c r="I64" s="202"/>
      <c r="J64" s="202"/>
      <c r="K64" s="202"/>
      <c r="L64" s="202"/>
      <c r="M64" s="202"/>
      <c r="N64" s="195"/>
    </row>
    <row r="65" spans="1:14">
      <c r="A65" s="201"/>
      <c r="B65" s="202"/>
      <c r="C65" s="202"/>
      <c r="D65" s="202"/>
      <c r="E65" s="202"/>
      <c r="F65" s="202"/>
      <c r="G65" s="202"/>
      <c r="H65" s="202"/>
      <c r="I65" s="202"/>
      <c r="J65" s="202"/>
      <c r="K65" s="202"/>
      <c r="L65" s="202"/>
      <c r="M65" s="202"/>
      <c r="N65" s="195"/>
    </row>
    <row r="66" spans="1:14">
      <c r="A66" s="201"/>
      <c r="B66" s="202"/>
      <c r="C66" s="202"/>
      <c r="D66" s="202"/>
      <c r="E66" s="202"/>
      <c r="F66" s="202"/>
      <c r="G66" s="202"/>
      <c r="H66" s="202"/>
      <c r="I66" s="202"/>
      <c r="J66" s="202"/>
      <c r="K66" s="202"/>
      <c r="L66" s="202"/>
      <c r="M66" s="202"/>
      <c r="N66" s="195"/>
    </row>
    <row r="67" spans="1:14">
      <c r="A67" s="201"/>
      <c r="B67" s="202"/>
      <c r="C67" s="202"/>
      <c r="D67" s="202"/>
      <c r="E67" s="202"/>
      <c r="F67" s="202"/>
      <c r="G67" s="202"/>
      <c r="H67" s="202"/>
      <c r="I67" s="202"/>
      <c r="J67" s="202"/>
      <c r="K67" s="202"/>
      <c r="L67" s="202"/>
      <c r="M67" s="202"/>
      <c r="N67" s="195"/>
    </row>
    <row r="68" spans="1:14">
      <c r="A68" s="201"/>
      <c r="B68" s="202"/>
      <c r="C68" s="202"/>
      <c r="D68" s="202"/>
      <c r="E68" s="202"/>
      <c r="F68" s="202"/>
      <c r="G68" s="202"/>
      <c r="H68" s="202"/>
      <c r="I68" s="202"/>
      <c r="J68" s="202"/>
      <c r="K68" s="202"/>
      <c r="L68" s="202"/>
      <c r="M68" s="202"/>
      <c r="N68" s="195"/>
    </row>
    <row r="69" spans="1:14">
      <c r="A69" s="201"/>
      <c r="B69" s="202"/>
      <c r="C69" s="202"/>
      <c r="D69" s="202"/>
      <c r="E69" s="202"/>
      <c r="F69" s="202"/>
      <c r="G69" s="202"/>
      <c r="H69" s="202"/>
      <c r="I69" s="202"/>
      <c r="J69" s="202"/>
      <c r="K69" s="202"/>
      <c r="L69" s="202"/>
      <c r="M69" s="202"/>
      <c r="N69" s="195"/>
    </row>
    <row r="70" spans="1:14">
      <c r="A70" s="201"/>
      <c r="B70" s="202"/>
      <c r="C70" s="202"/>
      <c r="D70" s="202"/>
      <c r="E70" s="202"/>
      <c r="F70" s="202"/>
      <c r="G70" s="202"/>
      <c r="H70" s="202"/>
      <c r="I70" s="202"/>
      <c r="J70" s="202"/>
      <c r="K70" s="202"/>
      <c r="L70" s="202"/>
      <c r="M70" s="202"/>
      <c r="N70" s="195"/>
    </row>
    <row r="71" spans="1:14">
      <c r="A71" s="201"/>
      <c r="B71" s="202"/>
      <c r="C71" s="202"/>
      <c r="D71" s="202"/>
      <c r="E71" s="202"/>
      <c r="F71" s="202"/>
      <c r="G71" s="202"/>
      <c r="H71" s="202"/>
      <c r="I71" s="202"/>
      <c r="J71" s="202"/>
      <c r="K71" s="202"/>
      <c r="L71" s="202"/>
      <c r="M71" s="202"/>
      <c r="N71" s="195"/>
    </row>
    <row r="72" spans="1:14">
      <c r="A72" s="201"/>
      <c r="B72" s="202"/>
      <c r="C72" s="202"/>
      <c r="D72" s="202"/>
      <c r="E72" s="202"/>
      <c r="F72" s="202"/>
      <c r="G72" s="202"/>
      <c r="H72" s="202"/>
      <c r="I72" s="202"/>
      <c r="J72" s="202"/>
      <c r="K72" s="202"/>
      <c r="L72" s="202"/>
      <c r="M72" s="202"/>
      <c r="N72" s="195"/>
    </row>
    <row r="73" spans="1:14">
      <c r="A73" s="201"/>
      <c r="B73" s="202"/>
      <c r="C73" s="202"/>
      <c r="D73" s="202"/>
      <c r="E73" s="202"/>
      <c r="F73" s="202"/>
      <c r="G73" s="202"/>
      <c r="H73" s="202"/>
      <c r="I73" s="202"/>
      <c r="J73" s="202"/>
      <c r="K73" s="202"/>
      <c r="L73" s="202"/>
      <c r="M73" s="202"/>
      <c r="N73" s="195"/>
    </row>
    <row r="74" spans="1:14">
      <c r="A74" s="201"/>
      <c r="B74" s="202"/>
      <c r="C74" s="202"/>
      <c r="D74" s="202"/>
      <c r="E74" s="202"/>
      <c r="F74" s="202"/>
      <c r="G74" s="202"/>
      <c r="H74" s="202"/>
      <c r="I74" s="202"/>
      <c r="J74" s="202"/>
      <c r="K74" s="202"/>
      <c r="L74" s="202"/>
      <c r="M74" s="202"/>
      <c r="N74" s="195"/>
    </row>
    <row r="75" spans="1:14">
      <c r="A75" s="201"/>
      <c r="B75" s="202"/>
      <c r="C75" s="202"/>
      <c r="D75" s="202"/>
      <c r="E75" s="202"/>
      <c r="F75" s="202"/>
      <c r="G75" s="202"/>
      <c r="H75" s="202"/>
      <c r="I75" s="202"/>
      <c r="J75" s="202"/>
      <c r="K75" s="202"/>
      <c r="L75" s="202"/>
      <c r="M75" s="202"/>
      <c r="N75" s="195"/>
    </row>
    <row r="76" spans="1:14">
      <c r="A76" s="201"/>
      <c r="B76" s="202"/>
      <c r="C76" s="202"/>
      <c r="D76" s="202"/>
      <c r="E76" s="202"/>
      <c r="F76" s="202"/>
      <c r="G76" s="202"/>
      <c r="H76" s="202"/>
      <c r="I76" s="202"/>
      <c r="J76" s="202"/>
      <c r="K76" s="202"/>
      <c r="L76" s="202"/>
      <c r="M76" s="202"/>
      <c r="N76" s="195"/>
    </row>
    <row r="77" spans="1:14">
      <c r="A77" s="201"/>
      <c r="B77" s="202"/>
      <c r="C77" s="202"/>
      <c r="D77" s="202"/>
      <c r="E77" s="202"/>
      <c r="F77" s="202"/>
      <c r="G77" s="202"/>
      <c r="H77" s="202"/>
      <c r="I77" s="202"/>
      <c r="J77" s="202"/>
      <c r="K77" s="202"/>
      <c r="L77" s="202"/>
      <c r="M77" s="202"/>
      <c r="N77" s="195"/>
    </row>
    <row r="78" spans="1:14">
      <c r="A78" s="201"/>
      <c r="B78" s="202"/>
      <c r="C78" s="202"/>
      <c r="D78" s="202"/>
      <c r="E78" s="202"/>
      <c r="F78" s="202"/>
      <c r="G78" s="202"/>
      <c r="H78" s="202"/>
      <c r="I78" s="202"/>
      <c r="J78" s="202"/>
      <c r="K78" s="202"/>
      <c r="L78" s="202"/>
      <c r="M78" s="202"/>
      <c r="N78" s="195"/>
    </row>
    <row r="79" spans="1:14">
      <c r="A79" s="201"/>
      <c r="B79" s="202"/>
      <c r="C79" s="202"/>
      <c r="D79" s="202"/>
      <c r="E79" s="202"/>
      <c r="F79" s="202"/>
      <c r="G79" s="202"/>
      <c r="H79" s="202"/>
      <c r="I79" s="202"/>
      <c r="J79" s="202"/>
      <c r="K79" s="202"/>
      <c r="L79" s="202"/>
      <c r="M79" s="202"/>
      <c r="N79" s="195"/>
    </row>
    <row r="80" spans="1:14" ht="38.5" customHeight="1">
      <c r="A80" s="204"/>
      <c r="B80" s="205"/>
      <c r="C80" s="205"/>
      <c r="D80" s="205"/>
      <c r="E80" s="205"/>
      <c r="F80" s="205"/>
      <c r="G80" s="205"/>
      <c r="H80" s="205"/>
      <c r="I80" s="205"/>
      <c r="J80" s="205"/>
      <c r="K80" s="205"/>
      <c r="L80" s="205"/>
      <c r="M80" s="205"/>
      <c r="N80" s="206"/>
    </row>
  </sheetData>
  <mergeCells count="7">
    <mergeCell ref="E53:I53"/>
    <mergeCell ref="D2:M6"/>
    <mergeCell ref="B7:M7"/>
    <mergeCell ref="B8:M8"/>
    <mergeCell ref="B16:D16"/>
    <mergeCell ref="B17:D17"/>
    <mergeCell ref="E52:I52"/>
  </mergeCells>
  <pageMargins left="0.39370078740157483" right="0.39370078740157483" top="0.39370078740157483" bottom="0.39370078740157483" header="0" footer="0"/>
  <pageSetup scale="45" orientation="landscape"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09D3F-901B-4396-9397-BE072E507500}">
  <dimension ref="A3:B14"/>
  <sheetViews>
    <sheetView topLeftCell="A2" zoomScale="93" workbookViewId="0">
      <selection activeCell="G20" sqref="G20"/>
    </sheetView>
  </sheetViews>
  <sheetFormatPr defaultColWidth="10.90625" defaultRowHeight="14.5"/>
  <cols>
    <col min="1" max="1" width="18.6328125" bestFit="1" customWidth="1"/>
    <col min="2" max="2" width="25.26953125" bestFit="1" customWidth="1"/>
  </cols>
  <sheetData>
    <row r="3" spans="1:2">
      <c r="A3" s="207" t="s">
        <v>903</v>
      </c>
      <c r="B3" t="s">
        <v>0</v>
      </c>
    </row>
    <row r="4" spans="1:2">
      <c r="A4" s="208" t="s">
        <v>1</v>
      </c>
      <c r="B4" s="374">
        <v>17</v>
      </c>
    </row>
    <row r="5" spans="1:2">
      <c r="A5" s="208" t="s">
        <v>2</v>
      </c>
      <c r="B5" s="374">
        <v>6</v>
      </c>
    </row>
    <row r="6" spans="1:2">
      <c r="A6" s="208" t="s">
        <v>860</v>
      </c>
      <c r="B6" s="374">
        <v>1</v>
      </c>
    </row>
    <row r="7" spans="1:2">
      <c r="A7" s="208" t="s">
        <v>904</v>
      </c>
      <c r="B7" s="374">
        <v>24</v>
      </c>
    </row>
    <row r="10" spans="1:2">
      <c r="A10" s="207" t="s">
        <v>903</v>
      </c>
      <c r="B10" t="s">
        <v>0</v>
      </c>
    </row>
    <row r="11" spans="1:2">
      <c r="A11" s="208" t="s">
        <v>1</v>
      </c>
      <c r="B11" s="374">
        <v>17</v>
      </c>
    </row>
    <row r="12" spans="1:2">
      <c r="A12" s="208" t="s">
        <v>2</v>
      </c>
      <c r="B12" s="374">
        <v>6</v>
      </c>
    </row>
    <row r="13" spans="1:2">
      <c r="A13" s="208" t="s">
        <v>860</v>
      </c>
      <c r="B13" s="374">
        <v>1</v>
      </c>
    </row>
    <row r="14" spans="1:2">
      <c r="A14" s="208" t="s">
        <v>904</v>
      </c>
      <c r="B14" s="374">
        <v>24</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CB170-BB42-4FA3-BA91-1EC40434BFF5}">
  <dimension ref="A1:T903"/>
  <sheetViews>
    <sheetView view="pageBreakPreview" zoomScale="55" zoomScaleNormal="75" zoomScaleSheetLayoutView="55" workbookViewId="0">
      <pane xSplit="4" ySplit="4" topLeftCell="E19" activePane="bottomRight" state="frozen"/>
      <selection pane="topRight" activeCell="G1" sqref="G1"/>
      <selection pane="bottomLeft" activeCell="A5" sqref="A5"/>
      <selection pane="bottomRight" activeCell="D23" sqref="D23"/>
    </sheetView>
  </sheetViews>
  <sheetFormatPr defaultColWidth="12.6328125" defaultRowHeight="15" customHeight="1"/>
  <cols>
    <col min="1" max="1" width="17.90625" customWidth="1"/>
    <col min="2" max="4" width="14.54296875" customWidth="1"/>
    <col min="5" max="5" width="6.453125" customWidth="1"/>
    <col min="6" max="6" width="22.6328125" customWidth="1"/>
    <col min="7" max="7" width="16.7265625" style="182" customWidth="1"/>
    <col min="8" max="8" width="19.26953125" customWidth="1"/>
    <col min="9" max="11" width="15.7265625" hidden="1" customWidth="1"/>
    <col min="12" max="12" width="16.6328125" hidden="1" customWidth="1"/>
    <col min="13" max="14" width="52.90625" hidden="1" customWidth="1"/>
    <col min="18" max="18" width="16.6328125" customWidth="1"/>
    <col min="19" max="20" width="52.90625" style="184" customWidth="1"/>
  </cols>
  <sheetData>
    <row r="1" spans="1:20" ht="42.5" customHeight="1">
      <c r="A1" s="235"/>
      <c r="B1" s="236" t="s">
        <v>4</v>
      </c>
      <c r="C1" s="229"/>
      <c r="D1" s="229"/>
      <c r="E1" s="229"/>
      <c r="F1" s="229"/>
      <c r="G1" s="229"/>
      <c r="H1" s="229"/>
      <c r="I1" s="3"/>
      <c r="J1" s="3"/>
      <c r="K1" s="3"/>
      <c r="L1" s="3"/>
      <c r="M1" s="3"/>
      <c r="N1" s="3"/>
      <c r="O1" s="3">
        <v>8</v>
      </c>
      <c r="P1" s="3"/>
      <c r="Q1" s="4">
        <f>R2*S1/R1</f>
        <v>0.75</v>
      </c>
      <c r="R1" s="4">
        <v>0.12</v>
      </c>
      <c r="S1" s="183">
        <v>1</v>
      </c>
    </row>
    <row r="2" spans="1:20" ht="42.5" customHeight="1">
      <c r="A2" s="231"/>
      <c r="B2" s="231"/>
      <c r="C2" s="231"/>
      <c r="D2" s="231"/>
      <c r="E2" s="231"/>
      <c r="F2" s="231"/>
      <c r="G2" s="231"/>
      <c r="H2" s="231"/>
      <c r="I2" s="3"/>
      <c r="J2" s="3"/>
      <c r="K2" s="3"/>
      <c r="L2" s="3"/>
      <c r="M2" s="3"/>
      <c r="N2" s="3"/>
      <c r="O2" s="3"/>
      <c r="P2" s="3"/>
      <c r="Q2" s="3"/>
      <c r="R2" s="4">
        <v>0.09</v>
      </c>
    </row>
    <row r="3" spans="1:20" ht="21.75" customHeight="1">
      <c r="A3" s="237" t="s">
        <v>5</v>
      </c>
      <c r="B3" s="237" t="s">
        <v>6</v>
      </c>
      <c r="C3" s="239" t="s">
        <v>7</v>
      </c>
      <c r="D3" s="233"/>
      <c r="E3" s="240" t="s">
        <v>10</v>
      </c>
      <c r="F3" s="233"/>
      <c r="G3" s="241"/>
      <c r="H3" s="234"/>
      <c r="I3" s="232" t="s">
        <v>8</v>
      </c>
      <c r="J3" s="233"/>
      <c r="K3" s="233"/>
      <c r="L3" s="233"/>
      <c r="M3" s="233"/>
      <c r="N3" s="234"/>
      <c r="O3" s="232" t="s">
        <v>9</v>
      </c>
      <c r="P3" s="233"/>
      <c r="Q3" s="233"/>
      <c r="R3" s="233"/>
      <c r="S3" s="233"/>
      <c r="T3" s="234"/>
    </row>
    <row r="4" spans="1:20" ht="36" customHeight="1">
      <c r="A4" s="238"/>
      <c r="B4" s="238"/>
      <c r="C4" s="138" t="s">
        <v>7</v>
      </c>
      <c r="D4" s="138" t="s">
        <v>12</v>
      </c>
      <c r="E4" s="139" t="s">
        <v>19</v>
      </c>
      <c r="F4" s="139" t="s">
        <v>20</v>
      </c>
      <c r="G4" s="180" t="s">
        <v>873</v>
      </c>
      <c r="H4" s="139" t="s">
        <v>21</v>
      </c>
      <c r="I4" s="140" t="s">
        <v>26</v>
      </c>
      <c r="J4" s="140" t="s">
        <v>27</v>
      </c>
      <c r="K4" s="140" t="s">
        <v>28</v>
      </c>
      <c r="L4" s="140" t="s">
        <v>29</v>
      </c>
      <c r="M4" s="140" t="s">
        <v>30</v>
      </c>
      <c r="N4" s="140" t="s">
        <v>31</v>
      </c>
      <c r="O4" s="140" t="s">
        <v>32</v>
      </c>
      <c r="P4" s="140" t="s">
        <v>33</v>
      </c>
      <c r="Q4" s="140" t="s">
        <v>28</v>
      </c>
      <c r="R4" s="140" t="s">
        <v>34</v>
      </c>
      <c r="S4" s="185" t="s">
        <v>30</v>
      </c>
      <c r="T4" s="185" t="s">
        <v>31</v>
      </c>
    </row>
    <row r="5" spans="1:20" ht="51" customHeight="1">
      <c r="A5" s="141" t="s">
        <v>35</v>
      </c>
      <c r="B5" s="141" t="s">
        <v>36</v>
      </c>
      <c r="C5" s="141" t="s">
        <v>37</v>
      </c>
      <c r="D5" s="141" t="s">
        <v>38</v>
      </c>
      <c r="E5" s="141">
        <v>1</v>
      </c>
      <c r="F5" s="142" t="s">
        <v>45</v>
      </c>
      <c r="G5" s="181" t="s">
        <v>874</v>
      </c>
      <c r="H5" s="143" t="s">
        <v>881</v>
      </c>
      <c r="I5" s="144">
        <v>0.10100000000000001</v>
      </c>
      <c r="J5" s="144">
        <v>0.10100000000000001</v>
      </c>
      <c r="K5" s="145">
        <v>1</v>
      </c>
      <c r="L5" s="146" t="s">
        <v>1</v>
      </c>
      <c r="M5" s="79" t="s">
        <v>49</v>
      </c>
      <c r="N5" s="79" t="s">
        <v>50</v>
      </c>
      <c r="O5" s="147">
        <v>0.311</v>
      </c>
      <c r="P5" s="147">
        <v>0.28399999999999997</v>
      </c>
      <c r="Q5" s="147">
        <f t="shared" ref="Q5:Q21" si="0">P5/O5</f>
        <v>0.91318327974276514</v>
      </c>
      <c r="R5" s="146" t="s">
        <v>1</v>
      </c>
      <c r="S5" s="148" t="s">
        <v>842</v>
      </c>
      <c r="T5" s="79" t="s">
        <v>51</v>
      </c>
    </row>
    <row r="6" spans="1:20" ht="51" customHeight="1">
      <c r="A6" s="141" t="s">
        <v>35</v>
      </c>
      <c r="B6" s="141" t="s">
        <v>36</v>
      </c>
      <c r="C6" s="141" t="s">
        <v>37</v>
      </c>
      <c r="D6" s="141" t="s">
        <v>38</v>
      </c>
      <c r="E6" s="141">
        <v>2</v>
      </c>
      <c r="F6" s="149" t="s">
        <v>61</v>
      </c>
      <c r="G6" s="181" t="s">
        <v>874</v>
      </c>
      <c r="H6" s="143" t="s">
        <v>882</v>
      </c>
      <c r="I6" s="56">
        <v>0.16</v>
      </c>
      <c r="J6" s="56">
        <v>0.16</v>
      </c>
      <c r="K6" s="56">
        <f>J6/I6</f>
        <v>1</v>
      </c>
      <c r="L6" s="146" t="s">
        <v>1</v>
      </c>
      <c r="M6" s="60" t="s">
        <v>65</v>
      </c>
      <c r="N6" s="60" t="s">
        <v>66</v>
      </c>
      <c r="O6" s="150">
        <v>0.33300000000000002</v>
      </c>
      <c r="P6" s="150">
        <v>0.307</v>
      </c>
      <c r="Q6" s="150">
        <f t="shared" si="0"/>
        <v>0.92192192192192191</v>
      </c>
      <c r="R6" s="146" t="s">
        <v>1</v>
      </c>
      <c r="S6" s="60" t="s">
        <v>875</v>
      </c>
      <c r="T6" s="60" t="s">
        <v>68</v>
      </c>
    </row>
    <row r="7" spans="1:20" ht="51" customHeight="1">
      <c r="A7" s="151" t="s">
        <v>35</v>
      </c>
      <c r="B7" s="151" t="s">
        <v>36</v>
      </c>
      <c r="C7" s="151" t="s">
        <v>37</v>
      </c>
      <c r="D7" s="151" t="s">
        <v>38</v>
      </c>
      <c r="E7" s="141">
        <v>3</v>
      </c>
      <c r="F7" s="152" t="s">
        <v>126</v>
      </c>
      <c r="G7" s="181" t="s">
        <v>874</v>
      </c>
      <c r="H7" s="153" t="s">
        <v>881</v>
      </c>
      <c r="I7" s="56">
        <v>0.17</v>
      </c>
      <c r="J7" s="56">
        <v>0.17</v>
      </c>
      <c r="K7" s="56">
        <f>J7/I7</f>
        <v>1</v>
      </c>
      <c r="L7" s="146" t="s">
        <v>1</v>
      </c>
      <c r="M7" s="60" t="s">
        <v>843</v>
      </c>
      <c r="N7" s="60" t="s">
        <v>129</v>
      </c>
      <c r="O7" s="150">
        <v>0.371</v>
      </c>
      <c r="P7" s="150">
        <v>0.36899999999999999</v>
      </c>
      <c r="Q7" s="150">
        <f t="shared" si="0"/>
        <v>0.99460916442048519</v>
      </c>
      <c r="R7" s="146" t="s">
        <v>1</v>
      </c>
      <c r="S7" s="60" t="s">
        <v>130</v>
      </c>
      <c r="T7" s="60" t="s">
        <v>809</v>
      </c>
    </row>
    <row r="8" spans="1:20" ht="51" customHeight="1">
      <c r="A8" s="151" t="s">
        <v>35</v>
      </c>
      <c r="B8" s="151" t="s">
        <v>36</v>
      </c>
      <c r="C8" s="151" t="s">
        <v>37</v>
      </c>
      <c r="D8" s="151" t="s">
        <v>38</v>
      </c>
      <c r="E8" s="154">
        <v>4</v>
      </c>
      <c r="F8" s="152" t="s">
        <v>148</v>
      </c>
      <c r="G8" s="181" t="s">
        <v>874</v>
      </c>
      <c r="H8" s="153" t="s">
        <v>882</v>
      </c>
      <c r="I8" s="56">
        <v>0</v>
      </c>
      <c r="J8" s="56">
        <v>0</v>
      </c>
      <c r="K8" s="56">
        <v>1</v>
      </c>
      <c r="L8" s="155" t="s">
        <v>3</v>
      </c>
      <c r="M8" s="60" t="s">
        <v>151</v>
      </c>
      <c r="N8" s="60" t="s">
        <v>152</v>
      </c>
      <c r="O8" s="150">
        <v>0.38</v>
      </c>
      <c r="P8" s="150">
        <v>0.315</v>
      </c>
      <c r="Q8" s="150">
        <f t="shared" si="0"/>
        <v>0.82894736842105265</v>
      </c>
      <c r="R8" s="156" t="s">
        <v>2</v>
      </c>
      <c r="S8" s="60" t="s">
        <v>814</v>
      </c>
      <c r="T8" s="60" t="s">
        <v>816</v>
      </c>
    </row>
    <row r="9" spans="1:20" ht="51" customHeight="1">
      <c r="A9" s="151" t="s">
        <v>35</v>
      </c>
      <c r="B9" s="151" t="s">
        <v>36</v>
      </c>
      <c r="C9" s="151" t="s">
        <v>37</v>
      </c>
      <c r="D9" s="151" t="s">
        <v>38</v>
      </c>
      <c r="E9" s="154">
        <v>5</v>
      </c>
      <c r="F9" s="149" t="s">
        <v>162</v>
      </c>
      <c r="G9" s="181" t="s">
        <v>874</v>
      </c>
      <c r="H9" s="143" t="s">
        <v>883</v>
      </c>
      <c r="I9" s="56">
        <v>0.02</v>
      </c>
      <c r="J9" s="56">
        <v>0.02</v>
      </c>
      <c r="K9" s="56">
        <f t="shared" ref="K9:K22" si="1">J9/I9</f>
        <v>1</v>
      </c>
      <c r="L9" s="146" t="s">
        <v>1</v>
      </c>
      <c r="M9" s="60" t="s">
        <v>165</v>
      </c>
      <c r="N9" s="60" t="s">
        <v>166</v>
      </c>
      <c r="O9" s="150">
        <v>0.28999999999999998</v>
      </c>
      <c r="P9" s="150">
        <v>0.28999999999999998</v>
      </c>
      <c r="Q9" s="150">
        <f t="shared" si="0"/>
        <v>1</v>
      </c>
      <c r="R9" s="146" t="s">
        <v>1</v>
      </c>
      <c r="S9" s="60" t="s">
        <v>167</v>
      </c>
      <c r="T9" s="60" t="s">
        <v>168</v>
      </c>
    </row>
    <row r="10" spans="1:20" ht="51" customHeight="1">
      <c r="A10" s="141" t="s">
        <v>35</v>
      </c>
      <c r="B10" s="141" t="s">
        <v>36</v>
      </c>
      <c r="C10" s="141" t="s">
        <v>37</v>
      </c>
      <c r="D10" s="141" t="s">
        <v>187</v>
      </c>
      <c r="E10" s="157">
        <v>6</v>
      </c>
      <c r="F10" s="158" t="s">
        <v>190</v>
      </c>
      <c r="G10" s="181" t="s">
        <v>874</v>
      </c>
      <c r="H10" s="181" t="s">
        <v>874</v>
      </c>
      <c r="I10" s="159">
        <v>0.15</v>
      </c>
      <c r="J10" s="159">
        <v>0.15</v>
      </c>
      <c r="K10" s="159">
        <f t="shared" si="1"/>
        <v>1</v>
      </c>
      <c r="L10" s="160" t="s">
        <v>1</v>
      </c>
      <c r="M10" s="79" t="s">
        <v>845</v>
      </c>
      <c r="N10" s="79" t="s">
        <v>195</v>
      </c>
      <c r="O10" s="161">
        <v>0.32</v>
      </c>
      <c r="P10" s="161">
        <v>0.28999999999999998</v>
      </c>
      <c r="Q10" s="161">
        <f t="shared" si="0"/>
        <v>0.90624999999999989</v>
      </c>
      <c r="R10" s="162" t="s">
        <v>1</v>
      </c>
      <c r="S10" s="79" t="s">
        <v>196</v>
      </c>
      <c r="T10" s="79" t="s">
        <v>197</v>
      </c>
    </row>
    <row r="11" spans="1:20" ht="51" customHeight="1">
      <c r="A11" s="141" t="s">
        <v>228</v>
      </c>
      <c r="B11" s="141" t="s">
        <v>36</v>
      </c>
      <c r="C11" s="141" t="s">
        <v>229</v>
      </c>
      <c r="D11" s="141" t="s">
        <v>230</v>
      </c>
      <c r="E11" s="154">
        <v>7</v>
      </c>
      <c r="F11" s="142" t="s">
        <v>237</v>
      </c>
      <c r="G11" s="181" t="s">
        <v>728</v>
      </c>
      <c r="H11" s="143" t="s">
        <v>884</v>
      </c>
      <c r="I11" s="163">
        <v>0.27</v>
      </c>
      <c r="J11" s="163">
        <v>0.27</v>
      </c>
      <c r="K11" s="163">
        <f t="shared" si="1"/>
        <v>1</v>
      </c>
      <c r="L11" s="164" t="s">
        <v>1</v>
      </c>
      <c r="M11" s="165" t="s">
        <v>846</v>
      </c>
      <c r="N11" s="79" t="s">
        <v>241</v>
      </c>
      <c r="O11" s="166">
        <v>0.55000000000000004</v>
      </c>
      <c r="P11" s="166">
        <v>0.47</v>
      </c>
      <c r="Q11" s="166">
        <f t="shared" si="0"/>
        <v>0.85454545454545439</v>
      </c>
      <c r="R11" s="167" t="s">
        <v>242</v>
      </c>
      <c r="S11" s="79" t="s">
        <v>793</v>
      </c>
      <c r="T11" s="79" t="s">
        <v>792</v>
      </c>
    </row>
    <row r="12" spans="1:20" ht="51" customHeight="1">
      <c r="A12" s="151" t="s">
        <v>262</v>
      </c>
      <c r="B12" s="151" t="s">
        <v>36</v>
      </c>
      <c r="C12" s="151" t="s">
        <v>263</v>
      </c>
      <c r="D12" s="151" t="s">
        <v>264</v>
      </c>
      <c r="E12" s="154">
        <v>8</v>
      </c>
      <c r="F12" s="152" t="s">
        <v>272</v>
      </c>
      <c r="G12" s="181" t="s">
        <v>728</v>
      </c>
      <c r="H12" s="153" t="s">
        <v>273</v>
      </c>
      <c r="I12" s="56">
        <v>0.12</v>
      </c>
      <c r="J12" s="56">
        <v>0.12</v>
      </c>
      <c r="K12" s="56">
        <f t="shared" si="1"/>
        <v>1</v>
      </c>
      <c r="L12" s="146" t="s">
        <v>1</v>
      </c>
      <c r="M12" s="60" t="s">
        <v>276</v>
      </c>
      <c r="N12" s="60" t="s">
        <v>277</v>
      </c>
      <c r="O12" s="147">
        <v>0.43</v>
      </c>
      <c r="P12" s="147">
        <v>0.43</v>
      </c>
      <c r="Q12" s="147">
        <f t="shared" si="0"/>
        <v>1</v>
      </c>
      <c r="R12" s="168" t="s">
        <v>1</v>
      </c>
      <c r="S12" s="60" t="s">
        <v>853</v>
      </c>
      <c r="T12" s="60" t="s">
        <v>278</v>
      </c>
    </row>
    <row r="13" spans="1:20" ht="51" customHeight="1">
      <c r="A13" s="141" t="s">
        <v>262</v>
      </c>
      <c r="B13" s="141" t="s">
        <v>36</v>
      </c>
      <c r="C13" s="141" t="s">
        <v>263</v>
      </c>
      <c r="D13" s="141" t="s">
        <v>306</v>
      </c>
      <c r="E13" s="154">
        <v>9</v>
      </c>
      <c r="F13" s="149" t="s">
        <v>310</v>
      </c>
      <c r="G13" s="181" t="s">
        <v>728</v>
      </c>
      <c r="H13" s="153" t="s">
        <v>273</v>
      </c>
      <c r="I13" s="56">
        <v>0.17899999999999999</v>
      </c>
      <c r="J13" s="56">
        <v>0.17899999999999999</v>
      </c>
      <c r="K13" s="56">
        <f t="shared" si="1"/>
        <v>1</v>
      </c>
      <c r="L13" s="146" t="s">
        <v>1</v>
      </c>
      <c r="M13" s="169" t="s">
        <v>312</v>
      </c>
      <c r="N13" s="169" t="s">
        <v>313</v>
      </c>
      <c r="O13" s="166">
        <v>0.46</v>
      </c>
      <c r="P13" s="166">
        <v>0.38319999999999999</v>
      </c>
      <c r="Q13" s="166">
        <f t="shared" si="0"/>
        <v>0.83304347826086955</v>
      </c>
      <c r="R13" s="167" t="s">
        <v>242</v>
      </c>
      <c r="S13" s="169" t="s">
        <v>854</v>
      </c>
      <c r="T13" s="169" t="s">
        <v>855</v>
      </c>
    </row>
    <row r="14" spans="1:20" ht="51" customHeight="1">
      <c r="A14" s="151" t="s">
        <v>262</v>
      </c>
      <c r="B14" s="151" t="s">
        <v>36</v>
      </c>
      <c r="C14" s="151" t="s">
        <v>263</v>
      </c>
      <c r="D14" s="151" t="s">
        <v>328</v>
      </c>
      <c r="E14" s="154">
        <v>10</v>
      </c>
      <c r="F14" s="170" t="s">
        <v>332</v>
      </c>
      <c r="G14" s="181" t="s">
        <v>728</v>
      </c>
      <c r="H14" s="153" t="s">
        <v>273</v>
      </c>
      <c r="I14" s="159">
        <v>0.15</v>
      </c>
      <c r="J14" s="159">
        <v>0.15</v>
      </c>
      <c r="K14" s="159">
        <f t="shared" si="1"/>
        <v>1</v>
      </c>
      <c r="L14" s="162" t="s">
        <v>1</v>
      </c>
      <c r="M14" s="79" t="s">
        <v>847</v>
      </c>
      <c r="N14" s="79" t="s">
        <v>336</v>
      </c>
      <c r="O14" s="161">
        <v>0.15</v>
      </c>
      <c r="P14" s="161">
        <v>0.2</v>
      </c>
      <c r="Q14" s="161">
        <f t="shared" si="0"/>
        <v>1.3333333333333335</v>
      </c>
      <c r="R14" s="171" t="s">
        <v>1</v>
      </c>
      <c r="S14" s="79" t="s">
        <v>337</v>
      </c>
      <c r="T14" s="79" t="s">
        <v>338</v>
      </c>
    </row>
    <row r="15" spans="1:20" ht="51" customHeight="1">
      <c r="A15" s="151" t="s">
        <v>342</v>
      </c>
      <c r="B15" s="151" t="s">
        <v>36</v>
      </c>
      <c r="C15" s="151" t="s">
        <v>343</v>
      </c>
      <c r="D15" s="151" t="s">
        <v>344</v>
      </c>
      <c r="E15" s="141">
        <v>11</v>
      </c>
      <c r="F15" s="149" t="s">
        <v>346</v>
      </c>
      <c r="G15" s="181" t="s">
        <v>728</v>
      </c>
      <c r="H15" s="143" t="s">
        <v>885</v>
      </c>
      <c r="I15" s="172">
        <v>0.33329999999999999</v>
      </c>
      <c r="J15" s="172">
        <v>0.33329999999999999</v>
      </c>
      <c r="K15" s="56">
        <f t="shared" si="1"/>
        <v>1</v>
      </c>
      <c r="L15" s="146" t="s">
        <v>1</v>
      </c>
      <c r="M15" s="60" t="s">
        <v>350</v>
      </c>
      <c r="N15" s="60" t="s">
        <v>351</v>
      </c>
      <c r="O15" s="161">
        <v>0.45263999999999999</v>
      </c>
      <c r="P15" s="161">
        <v>0.46679999999999999</v>
      </c>
      <c r="Q15" s="161">
        <f t="shared" si="0"/>
        <v>1.0312831389183457</v>
      </c>
      <c r="R15" s="171" t="s">
        <v>1</v>
      </c>
      <c r="S15" s="60" t="s">
        <v>352</v>
      </c>
      <c r="T15" s="60" t="s">
        <v>353</v>
      </c>
    </row>
    <row r="16" spans="1:20" ht="51" customHeight="1">
      <c r="A16" s="151" t="s">
        <v>342</v>
      </c>
      <c r="B16" s="151" t="s">
        <v>36</v>
      </c>
      <c r="C16" s="151" t="s">
        <v>343</v>
      </c>
      <c r="D16" s="151" t="s">
        <v>344</v>
      </c>
      <c r="E16" s="154">
        <v>12</v>
      </c>
      <c r="F16" s="152" t="s">
        <v>368</v>
      </c>
      <c r="G16" s="181" t="s">
        <v>728</v>
      </c>
      <c r="H16" s="143" t="s">
        <v>885</v>
      </c>
      <c r="I16" s="56">
        <v>0.19</v>
      </c>
      <c r="J16" s="56">
        <v>0.19</v>
      </c>
      <c r="K16" s="56">
        <f t="shared" si="1"/>
        <v>1</v>
      </c>
      <c r="L16" s="146" t="s">
        <v>1</v>
      </c>
      <c r="M16" s="60" t="s">
        <v>371</v>
      </c>
      <c r="N16" s="60" t="s">
        <v>372</v>
      </c>
      <c r="O16" s="150">
        <v>0.35</v>
      </c>
      <c r="P16" s="150">
        <v>0.42749999999999999</v>
      </c>
      <c r="Q16" s="150">
        <f t="shared" si="0"/>
        <v>1.2214285714285715</v>
      </c>
      <c r="R16" s="173" t="s">
        <v>1</v>
      </c>
      <c r="S16" s="60" t="s">
        <v>373</v>
      </c>
      <c r="T16" s="60" t="s">
        <v>374</v>
      </c>
    </row>
    <row r="17" spans="1:20" ht="51" customHeight="1">
      <c r="A17" s="151" t="s">
        <v>379</v>
      </c>
      <c r="B17" s="151" t="s">
        <v>380</v>
      </c>
      <c r="C17" s="151" t="s">
        <v>381</v>
      </c>
      <c r="D17" s="151" t="s">
        <v>382</v>
      </c>
      <c r="E17" s="141">
        <v>13</v>
      </c>
      <c r="F17" s="149" t="s">
        <v>387</v>
      </c>
      <c r="G17" s="181" t="s">
        <v>874</v>
      </c>
      <c r="H17" s="143" t="s">
        <v>886</v>
      </c>
      <c r="I17" s="56">
        <v>0.16</v>
      </c>
      <c r="J17" s="56">
        <v>0.16</v>
      </c>
      <c r="K17" s="56">
        <f t="shared" si="1"/>
        <v>1</v>
      </c>
      <c r="L17" s="146" t="s">
        <v>1</v>
      </c>
      <c r="M17" s="60" t="s">
        <v>391</v>
      </c>
      <c r="N17" s="60" t="s">
        <v>392</v>
      </c>
      <c r="O17" s="150">
        <f>I17+19%</f>
        <v>0.35</v>
      </c>
      <c r="P17" s="150">
        <f>J17+14%</f>
        <v>0.30000000000000004</v>
      </c>
      <c r="Q17" s="150">
        <f t="shared" si="0"/>
        <v>0.85714285714285732</v>
      </c>
      <c r="R17" s="174" t="s">
        <v>242</v>
      </c>
      <c r="S17" s="60" t="s">
        <v>393</v>
      </c>
      <c r="T17" s="60" t="s">
        <v>856</v>
      </c>
    </row>
    <row r="18" spans="1:20" ht="51" customHeight="1">
      <c r="A18" s="151" t="s">
        <v>379</v>
      </c>
      <c r="B18" s="151" t="s">
        <v>380</v>
      </c>
      <c r="C18" s="151" t="s">
        <v>381</v>
      </c>
      <c r="D18" s="151" t="s">
        <v>382</v>
      </c>
      <c r="E18" s="141">
        <v>14</v>
      </c>
      <c r="F18" s="149" t="s">
        <v>419</v>
      </c>
      <c r="G18" s="181" t="s">
        <v>874</v>
      </c>
      <c r="H18" s="143" t="s">
        <v>886</v>
      </c>
      <c r="I18" s="56">
        <v>0.05</v>
      </c>
      <c r="J18" s="56">
        <v>0.05</v>
      </c>
      <c r="K18" s="56">
        <f t="shared" si="1"/>
        <v>1</v>
      </c>
      <c r="L18" s="146" t="s">
        <v>1</v>
      </c>
      <c r="M18" s="60" t="s">
        <v>422</v>
      </c>
      <c r="N18" s="60" t="s">
        <v>423</v>
      </c>
      <c r="O18" s="150">
        <v>0.2</v>
      </c>
      <c r="P18" s="150">
        <v>0.18</v>
      </c>
      <c r="Q18" s="150">
        <f t="shared" si="0"/>
        <v>0.89999999999999991</v>
      </c>
      <c r="R18" s="146" t="s">
        <v>1</v>
      </c>
      <c r="S18" s="60" t="s">
        <v>424</v>
      </c>
      <c r="T18" s="60" t="s">
        <v>425</v>
      </c>
    </row>
    <row r="19" spans="1:20" ht="51" customHeight="1">
      <c r="A19" s="151" t="s">
        <v>379</v>
      </c>
      <c r="B19" s="151" t="s">
        <v>380</v>
      </c>
      <c r="C19" s="151" t="s">
        <v>381</v>
      </c>
      <c r="D19" s="151" t="s">
        <v>430</v>
      </c>
      <c r="E19" s="141">
        <v>15</v>
      </c>
      <c r="F19" s="149" t="s">
        <v>436</v>
      </c>
      <c r="G19" s="181" t="s">
        <v>874</v>
      </c>
      <c r="H19" s="143" t="s">
        <v>886</v>
      </c>
      <c r="I19" s="56">
        <v>0.1</v>
      </c>
      <c r="J19" s="56">
        <v>7.0000000000000007E-2</v>
      </c>
      <c r="K19" s="56">
        <f t="shared" si="1"/>
        <v>0.70000000000000007</v>
      </c>
      <c r="L19" s="156" t="s">
        <v>2</v>
      </c>
      <c r="M19" s="60" t="s">
        <v>850</v>
      </c>
      <c r="N19" s="60" t="s">
        <v>439</v>
      </c>
      <c r="O19" s="150">
        <v>0.3</v>
      </c>
      <c r="P19" s="150">
        <v>0.27</v>
      </c>
      <c r="Q19" s="150">
        <f t="shared" si="0"/>
        <v>0.90000000000000013</v>
      </c>
      <c r="R19" s="146" t="s">
        <v>1</v>
      </c>
      <c r="S19" s="60" t="s">
        <v>440</v>
      </c>
      <c r="T19" s="60" t="s">
        <v>857</v>
      </c>
    </row>
    <row r="20" spans="1:20" ht="51" customHeight="1">
      <c r="A20" s="151" t="s">
        <v>456</v>
      </c>
      <c r="B20" s="151" t="s">
        <v>36</v>
      </c>
      <c r="C20" s="151" t="s">
        <v>457</v>
      </c>
      <c r="D20" s="151" t="s">
        <v>458</v>
      </c>
      <c r="E20" s="154">
        <v>16</v>
      </c>
      <c r="F20" s="152" t="s">
        <v>465</v>
      </c>
      <c r="G20" s="153" t="s">
        <v>507</v>
      </c>
      <c r="H20" s="153" t="s">
        <v>887</v>
      </c>
      <c r="I20" s="172">
        <v>9.6000000000000002E-2</v>
      </c>
      <c r="J20" s="172">
        <v>7.7499999999999999E-2</v>
      </c>
      <c r="K20" s="56">
        <f t="shared" si="1"/>
        <v>0.80729166666666663</v>
      </c>
      <c r="L20" s="156" t="s">
        <v>2</v>
      </c>
      <c r="M20" s="175" t="s">
        <v>851</v>
      </c>
      <c r="N20" s="60" t="s">
        <v>469</v>
      </c>
      <c r="O20" s="172">
        <f>I20+21.64%</f>
        <v>0.31240000000000001</v>
      </c>
      <c r="P20" s="172">
        <f>J20+17.84%</f>
        <v>0.25590000000000002</v>
      </c>
      <c r="Q20" s="56">
        <f t="shared" si="0"/>
        <v>0.81914212548015364</v>
      </c>
      <c r="R20" s="156" t="s">
        <v>242</v>
      </c>
      <c r="S20" s="60" t="s">
        <v>470</v>
      </c>
      <c r="T20" s="60" t="s">
        <v>471</v>
      </c>
    </row>
    <row r="21" spans="1:20" ht="51" customHeight="1">
      <c r="A21" s="151" t="s">
        <v>456</v>
      </c>
      <c r="B21" s="151" t="s">
        <v>36</v>
      </c>
      <c r="C21" s="151" t="s">
        <v>457</v>
      </c>
      <c r="D21" s="151" t="s">
        <v>458</v>
      </c>
      <c r="E21" s="154">
        <v>17</v>
      </c>
      <c r="F21" s="152" t="s">
        <v>486</v>
      </c>
      <c r="G21" s="153" t="s">
        <v>507</v>
      </c>
      <c r="H21" s="153" t="s">
        <v>887</v>
      </c>
      <c r="I21" s="56">
        <v>0.05</v>
      </c>
      <c r="J21" s="56">
        <v>0.05</v>
      </c>
      <c r="K21" s="56">
        <f t="shared" si="1"/>
        <v>1</v>
      </c>
      <c r="L21" s="146" t="s">
        <v>1</v>
      </c>
      <c r="M21" s="60" t="s">
        <v>489</v>
      </c>
      <c r="N21" s="60" t="s">
        <v>490</v>
      </c>
      <c r="O21" s="150">
        <v>0.16</v>
      </c>
      <c r="P21" s="150">
        <v>0.14000000000000001</v>
      </c>
      <c r="Q21" s="150">
        <f t="shared" si="0"/>
        <v>0.87500000000000011</v>
      </c>
      <c r="R21" s="156" t="s">
        <v>242</v>
      </c>
      <c r="S21" s="60" t="s">
        <v>491</v>
      </c>
      <c r="T21" s="60" t="s">
        <v>858</v>
      </c>
    </row>
    <row r="22" spans="1:20" ht="51" customHeight="1">
      <c r="A22" s="151" t="s">
        <v>456</v>
      </c>
      <c r="B22" s="151" t="s">
        <v>36</v>
      </c>
      <c r="C22" s="151" t="s">
        <v>457</v>
      </c>
      <c r="D22" s="151" t="s">
        <v>499</v>
      </c>
      <c r="E22" s="154">
        <v>18</v>
      </c>
      <c r="F22" s="149" t="s">
        <v>504</v>
      </c>
      <c r="G22" s="153" t="s">
        <v>507</v>
      </c>
      <c r="H22" s="153" t="s">
        <v>507</v>
      </c>
      <c r="I22" s="56">
        <v>0.28000000000000003</v>
      </c>
      <c r="J22" s="56">
        <v>0.28000000000000003</v>
      </c>
      <c r="K22" s="56">
        <f t="shared" si="1"/>
        <v>1</v>
      </c>
      <c r="L22" s="146" t="s">
        <v>1</v>
      </c>
      <c r="M22" s="176" t="s">
        <v>509</v>
      </c>
      <c r="N22" s="176" t="s">
        <v>510</v>
      </c>
      <c r="O22" s="150">
        <v>0.4</v>
      </c>
      <c r="P22" s="150">
        <v>0.37</v>
      </c>
      <c r="Q22" s="150">
        <f>+P22/O22</f>
        <v>0.92499999999999993</v>
      </c>
      <c r="R22" s="146" t="s">
        <v>1</v>
      </c>
      <c r="S22" s="79" t="s">
        <v>511</v>
      </c>
      <c r="T22" s="79" t="s">
        <v>512</v>
      </c>
    </row>
    <row r="23" spans="1:20" ht="51" customHeight="1">
      <c r="A23" s="151" t="s">
        <v>456</v>
      </c>
      <c r="B23" s="151" t="s">
        <v>36</v>
      </c>
      <c r="C23" s="151" t="s">
        <v>457</v>
      </c>
      <c r="D23" s="151" t="s">
        <v>499</v>
      </c>
      <c r="E23" s="154">
        <v>19</v>
      </c>
      <c r="F23" s="152" t="s">
        <v>531</v>
      </c>
      <c r="G23" s="153" t="s">
        <v>507</v>
      </c>
      <c r="H23" s="153" t="s">
        <v>507</v>
      </c>
      <c r="I23" s="56">
        <v>0</v>
      </c>
      <c r="J23" s="56">
        <v>0</v>
      </c>
      <c r="K23" s="56">
        <v>1</v>
      </c>
      <c r="L23" s="155" t="s">
        <v>3</v>
      </c>
      <c r="M23" s="60" t="s">
        <v>534</v>
      </c>
      <c r="N23" s="60" t="s">
        <v>152</v>
      </c>
      <c r="O23" s="56">
        <v>0.3</v>
      </c>
      <c r="P23" s="56">
        <v>0.3</v>
      </c>
      <c r="Q23" s="56">
        <f>+O23/P23</f>
        <v>1</v>
      </c>
      <c r="R23" s="146" t="s">
        <v>1</v>
      </c>
      <c r="S23" s="60" t="s">
        <v>535</v>
      </c>
      <c r="T23" s="60" t="s">
        <v>536</v>
      </c>
    </row>
    <row r="24" spans="1:20" ht="51" customHeight="1">
      <c r="A24" s="151" t="s">
        <v>456</v>
      </c>
      <c r="B24" s="151" t="s">
        <v>36</v>
      </c>
      <c r="C24" s="151" t="s">
        <v>457</v>
      </c>
      <c r="D24" s="151" t="s">
        <v>499</v>
      </c>
      <c r="E24" s="154">
        <v>20</v>
      </c>
      <c r="F24" s="152" t="s">
        <v>551</v>
      </c>
      <c r="G24" s="153" t="s">
        <v>728</v>
      </c>
      <c r="H24" s="143" t="s">
        <v>888</v>
      </c>
      <c r="I24" s="56">
        <v>0.23</v>
      </c>
      <c r="J24" s="56">
        <v>0.22</v>
      </c>
      <c r="K24" s="56">
        <f>J24/I24</f>
        <v>0.9565217391304347</v>
      </c>
      <c r="L24" s="146" t="s">
        <v>1</v>
      </c>
      <c r="M24" s="60" t="s">
        <v>555</v>
      </c>
      <c r="N24" s="60" t="s">
        <v>556</v>
      </c>
      <c r="O24" s="56">
        <v>0.42</v>
      </c>
      <c r="P24" s="56">
        <v>0.23</v>
      </c>
      <c r="Q24" s="56">
        <f>+P24/O24</f>
        <v>0.54761904761904767</v>
      </c>
      <c r="R24" s="177" t="s">
        <v>860</v>
      </c>
      <c r="S24" s="60" t="s">
        <v>861</v>
      </c>
      <c r="T24" s="60" t="s">
        <v>872</v>
      </c>
    </row>
    <row r="25" spans="1:20" ht="51" customHeight="1">
      <c r="A25" s="151" t="s">
        <v>456</v>
      </c>
      <c r="B25" s="151" t="s">
        <v>36</v>
      </c>
      <c r="C25" s="151" t="s">
        <v>457</v>
      </c>
      <c r="D25" s="151" t="s">
        <v>499</v>
      </c>
      <c r="E25" s="141">
        <v>21</v>
      </c>
      <c r="F25" s="149" t="s">
        <v>611</v>
      </c>
      <c r="G25" s="143" t="s">
        <v>728</v>
      </c>
      <c r="H25" s="143" t="s">
        <v>889</v>
      </c>
      <c r="I25" s="172">
        <v>9.7000000000000003E-2</v>
      </c>
      <c r="J25" s="172">
        <v>7.5600000000000001E-2</v>
      </c>
      <c r="K25" s="56">
        <f>J25/I25</f>
        <v>0.77938144329896908</v>
      </c>
      <c r="L25" s="156" t="s">
        <v>2</v>
      </c>
      <c r="M25" s="60" t="s">
        <v>616</v>
      </c>
      <c r="N25" s="60" t="s">
        <v>617</v>
      </c>
      <c r="O25" s="150">
        <v>0.26400000000000001</v>
      </c>
      <c r="P25" s="150">
        <f>7.56%+16.7%</f>
        <v>0.24259999999999998</v>
      </c>
      <c r="Q25" s="150">
        <f>+P25/O25</f>
        <v>0.91893939393939383</v>
      </c>
      <c r="R25" s="178" t="s">
        <v>1</v>
      </c>
      <c r="S25" s="60" t="s">
        <v>864</v>
      </c>
      <c r="T25" s="60" t="s">
        <v>863</v>
      </c>
    </row>
    <row r="26" spans="1:20" ht="51" customHeight="1">
      <c r="A26" s="151" t="s">
        <v>456</v>
      </c>
      <c r="B26" s="151" t="s">
        <v>36</v>
      </c>
      <c r="C26" s="151" t="s">
        <v>457</v>
      </c>
      <c r="D26" s="151" t="s">
        <v>499</v>
      </c>
      <c r="E26" s="151">
        <v>22</v>
      </c>
      <c r="F26" s="152" t="s">
        <v>643</v>
      </c>
      <c r="G26" s="153" t="s">
        <v>728</v>
      </c>
      <c r="H26" s="153" t="s">
        <v>890</v>
      </c>
      <c r="I26" s="56">
        <v>0.41</v>
      </c>
      <c r="J26" s="56">
        <v>0.41</v>
      </c>
      <c r="K26" s="56">
        <f>J26/I26</f>
        <v>1</v>
      </c>
      <c r="L26" s="146" t="s">
        <v>1</v>
      </c>
      <c r="M26" s="60" t="s">
        <v>648</v>
      </c>
      <c r="N26" s="60" t="s">
        <v>649</v>
      </c>
      <c r="O26" s="56">
        <v>0.61</v>
      </c>
      <c r="P26" s="56">
        <f>41%+17.17%</f>
        <v>0.58169999999999999</v>
      </c>
      <c r="Q26" s="56">
        <f>P26/O26</f>
        <v>0.95360655737704925</v>
      </c>
      <c r="R26" s="146" t="s">
        <v>1</v>
      </c>
      <c r="S26" s="60" t="s">
        <v>650</v>
      </c>
      <c r="T26" s="60" t="s">
        <v>651</v>
      </c>
    </row>
    <row r="27" spans="1:20" ht="51" customHeight="1">
      <c r="A27" s="151" t="s">
        <v>456</v>
      </c>
      <c r="B27" s="151" t="s">
        <v>36</v>
      </c>
      <c r="C27" s="151" t="s">
        <v>457</v>
      </c>
      <c r="D27" s="151" t="s">
        <v>499</v>
      </c>
      <c r="E27" s="154">
        <v>23</v>
      </c>
      <c r="F27" s="152" t="s">
        <v>674</v>
      </c>
      <c r="G27" s="153" t="s">
        <v>728</v>
      </c>
      <c r="H27" s="153" t="s">
        <v>890</v>
      </c>
      <c r="I27" s="56">
        <v>0.3</v>
      </c>
      <c r="J27" s="56">
        <v>0.3</v>
      </c>
      <c r="K27" s="56">
        <f>J27/I27</f>
        <v>1</v>
      </c>
      <c r="L27" s="146" t="s">
        <v>1</v>
      </c>
      <c r="M27" s="60" t="s">
        <v>677</v>
      </c>
      <c r="N27" s="60" t="s">
        <v>678</v>
      </c>
      <c r="O27" s="56">
        <v>0.5</v>
      </c>
      <c r="P27" s="56">
        <v>0.5</v>
      </c>
      <c r="Q27" s="56">
        <f>+P27/O27</f>
        <v>1</v>
      </c>
      <c r="R27" s="146" t="s">
        <v>1</v>
      </c>
      <c r="S27" s="60" t="s">
        <v>679</v>
      </c>
      <c r="T27" s="60" t="s">
        <v>680</v>
      </c>
    </row>
    <row r="28" spans="1:20" ht="51" customHeight="1">
      <c r="A28" s="151" t="s">
        <v>456</v>
      </c>
      <c r="B28" s="151" t="s">
        <v>36</v>
      </c>
      <c r="C28" s="151" t="s">
        <v>457</v>
      </c>
      <c r="D28" s="151" t="s">
        <v>499</v>
      </c>
      <c r="E28" s="154">
        <v>24</v>
      </c>
      <c r="F28" s="152" t="s">
        <v>688</v>
      </c>
      <c r="G28" s="153" t="s">
        <v>728</v>
      </c>
      <c r="H28" s="153" t="s">
        <v>890</v>
      </c>
      <c r="I28" s="56">
        <v>0.31</v>
      </c>
      <c r="J28" s="56">
        <v>0.31</v>
      </c>
      <c r="K28" s="56">
        <f>J28/I28</f>
        <v>1</v>
      </c>
      <c r="L28" s="146" t="s">
        <v>1</v>
      </c>
      <c r="M28" s="60" t="s">
        <v>691</v>
      </c>
      <c r="N28" s="60" t="s">
        <v>692</v>
      </c>
      <c r="O28" s="56">
        <v>0.61</v>
      </c>
      <c r="P28" s="56">
        <v>0.61</v>
      </c>
      <c r="Q28" s="56">
        <f>+P28/O28</f>
        <v>1</v>
      </c>
      <c r="R28" s="179" t="s">
        <v>1</v>
      </c>
      <c r="S28" s="60" t="s">
        <v>865</v>
      </c>
      <c r="T28" s="60" t="s">
        <v>866</v>
      </c>
    </row>
    <row r="29" spans="1:20" ht="18.75" customHeight="1">
      <c r="A29" s="11"/>
      <c r="B29" s="11"/>
      <c r="C29" s="11"/>
      <c r="D29" s="11"/>
      <c r="E29" s="13"/>
      <c r="F29" s="14"/>
      <c r="G29" s="2"/>
      <c r="H29" s="3"/>
      <c r="I29" s="3"/>
      <c r="J29" s="3"/>
      <c r="K29" s="3"/>
      <c r="L29" s="3"/>
      <c r="M29" s="3"/>
      <c r="N29" s="3"/>
      <c r="O29" s="3"/>
      <c r="P29" s="3"/>
      <c r="Q29" s="3"/>
      <c r="R29" s="3"/>
    </row>
    <row r="30" spans="1:20" ht="30" customHeight="1">
      <c r="A30" s="226" t="s">
        <v>700</v>
      </c>
      <c r="B30" s="227"/>
      <c r="C30" s="227"/>
      <c r="D30" s="227"/>
      <c r="E30" s="227"/>
      <c r="F30" s="227"/>
      <c r="G30" s="227"/>
      <c r="H30" s="227"/>
      <c r="I30" s="3"/>
      <c r="J30" s="3"/>
      <c r="K30" s="3"/>
      <c r="L30" s="3"/>
      <c r="M30" s="3"/>
      <c r="N30" s="3"/>
      <c r="O30" s="3"/>
      <c r="P30" s="3"/>
      <c r="Q30" s="3"/>
      <c r="R30" s="3"/>
    </row>
    <row r="31" spans="1:20" ht="30" customHeight="1">
      <c r="A31" s="228"/>
      <c r="B31" s="229"/>
      <c r="C31" s="229"/>
      <c r="D31" s="229"/>
      <c r="E31" s="229"/>
      <c r="F31" s="229"/>
      <c r="G31" s="229"/>
      <c r="H31" s="229"/>
      <c r="I31" s="3"/>
      <c r="J31" s="3"/>
      <c r="K31" s="3"/>
      <c r="L31" s="3"/>
      <c r="M31" s="3"/>
      <c r="N31" s="3"/>
      <c r="O31" s="3"/>
      <c r="P31" s="3"/>
      <c r="Q31" s="3"/>
      <c r="R31" s="3"/>
    </row>
    <row r="32" spans="1:20" ht="30" customHeight="1">
      <c r="A32" s="228"/>
      <c r="B32" s="229"/>
      <c r="C32" s="229"/>
      <c r="D32" s="229"/>
      <c r="E32" s="229"/>
      <c r="F32" s="229"/>
      <c r="G32" s="229"/>
      <c r="H32" s="229"/>
      <c r="I32" s="3"/>
      <c r="J32" s="3"/>
      <c r="K32" s="3"/>
      <c r="L32" s="3"/>
      <c r="M32" s="3"/>
      <c r="N32" s="3"/>
      <c r="O32" s="3"/>
      <c r="P32" s="3"/>
      <c r="Q32" s="3"/>
      <c r="R32" s="3"/>
    </row>
    <row r="33" spans="1:18" ht="30" customHeight="1">
      <c r="A33" s="228"/>
      <c r="B33" s="229"/>
      <c r="C33" s="229"/>
      <c r="D33" s="229"/>
      <c r="E33" s="229"/>
      <c r="F33" s="229"/>
      <c r="G33" s="229"/>
      <c r="H33" s="229"/>
      <c r="I33" s="3"/>
      <c r="J33" s="3"/>
      <c r="K33" s="3"/>
      <c r="L33" s="3"/>
      <c r="M33" s="3"/>
      <c r="N33" s="3"/>
      <c r="O33" s="3"/>
      <c r="P33" s="3"/>
      <c r="Q33" s="3"/>
      <c r="R33" s="3"/>
    </row>
    <row r="34" spans="1:18" ht="30" customHeight="1">
      <c r="A34" s="228"/>
      <c r="B34" s="229"/>
      <c r="C34" s="229"/>
      <c r="D34" s="229"/>
      <c r="E34" s="229"/>
      <c r="F34" s="229"/>
      <c r="G34" s="229"/>
      <c r="H34" s="229"/>
      <c r="I34" s="3"/>
      <c r="J34" s="3"/>
      <c r="K34" s="3"/>
      <c r="L34" s="3"/>
      <c r="M34" s="3"/>
      <c r="N34" s="3"/>
      <c r="O34" s="3"/>
      <c r="P34" s="3"/>
      <c r="Q34" s="3"/>
      <c r="R34" s="3"/>
    </row>
    <row r="35" spans="1:18" ht="30" customHeight="1">
      <c r="A35" s="228"/>
      <c r="B35" s="229"/>
      <c r="C35" s="229"/>
      <c r="D35" s="229"/>
      <c r="E35" s="229"/>
      <c r="F35" s="229"/>
      <c r="G35" s="229"/>
      <c r="H35" s="229"/>
      <c r="I35" s="3"/>
      <c r="J35" s="3"/>
      <c r="K35" s="3"/>
      <c r="L35" s="3"/>
      <c r="M35" s="3"/>
      <c r="N35" s="3"/>
      <c r="O35" s="3"/>
      <c r="P35" s="3"/>
      <c r="Q35" s="3"/>
      <c r="R35" s="3"/>
    </row>
    <row r="36" spans="1:18" ht="30" customHeight="1">
      <c r="A36" s="228"/>
      <c r="B36" s="229"/>
      <c r="C36" s="229"/>
      <c r="D36" s="229"/>
      <c r="E36" s="229"/>
      <c r="F36" s="229"/>
      <c r="G36" s="229"/>
      <c r="H36" s="229"/>
      <c r="I36" s="3"/>
      <c r="J36" s="3"/>
      <c r="K36" s="3"/>
      <c r="L36" s="3"/>
      <c r="M36" s="3"/>
      <c r="N36" s="3"/>
      <c r="O36" s="3"/>
      <c r="P36" s="3"/>
      <c r="Q36" s="3"/>
      <c r="R36" s="3"/>
    </row>
    <row r="37" spans="1:18" ht="30" customHeight="1">
      <c r="A37" s="228"/>
      <c r="B37" s="229"/>
      <c r="C37" s="229"/>
      <c r="D37" s="229"/>
      <c r="E37" s="229"/>
      <c r="F37" s="229"/>
      <c r="G37" s="229"/>
      <c r="H37" s="229"/>
      <c r="I37" s="3"/>
      <c r="J37" s="3"/>
      <c r="K37" s="3"/>
      <c r="L37" s="3"/>
      <c r="M37" s="3"/>
      <c r="N37" s="3"/>
      <c r="O37" s="3"/>
      <c r="P37" s="3"/>
      <c r="Q37" s="3"/>
      <c r="R37" s="3"/>
    </row>
    <row r="38" spans="1:18" ht="30" customHeight="1">
      <c r="A38" s="228"/>
      <c r="B38" s="229"/>
      <c r="C38" s="229"/>
      <c r="D38" s="229"/>
      <c r="E38" s="229"/>
      <c r="F38" s="229"/>
      <c r="G38" s="229"/>
      <c r="H38" s="229"/>
      <c r="I38" s="3"/>
      <c r="J38" s="3"/>
      <c r="K38" s="3"/>
      <c r="L38" s="3"/>
      <c r="M38" s="3"/>
      <c r="N38" s="3"/>
      <c r="O38" s="3"/>
      <c r="P38" s="3"/>
      <c r="Q38" s="3"/>
      <c r="R38" s="3"/>
    </row>
    <row r="39" spans="1:18" ht="30" customHeight="1">
      <c r="A39" s="230"/>
      <c r="B39" s="231"/>
      <c r="C39" s="231"/>
      <c r="D39" s="231"/>
      <c r="E39" s="231"/>
      <c r="F39" s="231"/>
      <c r="G39" s="231"/>
      <c r="H39" s="231"/>
      <c r="I39" s="3"/>
      <c r="J39" s="3"/>
      <c r="K39" s="3"/>
      <c r="L39" s="3"/>
      <c r="M39" s="3"/>
      <c r="N39" s="3"/>
      <c r="O39" s="3"/>
      <c r="P39" s="3"/>
      <c r="Q39" s="3"/>
      <c r="R39" s="3"/>
    </row>
    <row r="40" spans="1:18" ht="13.5" customHeight="1">
      <c r="A40" s="11"/>
      <c r="B40" s="11"/>
      <c r="C40" s="11"/>
      <c r="D40" s="11"/>
      <c r="E40" s="13"/>
      <c r="F40" s="14"/>
      <c r="G40" s="2"/>
      <c r="H40" s="3"/>
      <c r="I40" s="3"/>
      <c r="J40" s="3"/>
      <c r="K40" s="3"/>
      <c r="L40" s="3"/>
      <c r="M40" s="3"/>
      <c r="N40" s="3"/>
      <c r="O40" s="3"/>
      <c r="P40" s="3"/>
      <c r="Q40" s="3"/>
      <c r="R40" s="3"/>
    </row>
    <row r="41" spans="1:18" ht="13.5" customHeight="1">
      <c r="A41" s="11"/>
      <c r="B41" s="11"/>
      <c r="C41" s="11"/>
      <c r="D41" s="11"/>
      <c r="E41" s="13"/>
      <c r="F41" s="14"/>
      <c r="G41" s="2"/>
      <c r="H41" s="3"/>
      <c r="I41" s="3"/>
      <c r="J41" s="3"/>
      <c r="K41" s="3"/>
      <c r="L41" s="3"/>
      <c r="M41" s="3"/>
      <c r="N41" s="3"/>
      <c r="O41" s="3"/>
      <c r="P41" s="3"/>
      <c r="Q41" s="3"/>
      <c r="R41" s="3"/>
    </row>
    <row r="42" spans="1:18" ht="13.5" customHeight="1">
      <c r="A42" s="11"/>
      <c r="B42" s="11"/>
      <c r="C42" s="11"/>
      <c r="D42" s="11"/>
      <c r="E42" s="13"/>
      <c r="F42" s="14"/>
      <c r="G42" s="2"/>
      <c r="H42" s="3"/>
      <c r="I42" s="3"/>
      <c r="J42" s="3"/>
      <c r="K42" s="3"/>
      <c r="L42" s="3"/>
      <c r="M42" s="3"/>
      <c r="N42" s="3"/>
      <c r="O42" s="3"/>
      <c r="P42" s="3"/>
      <c r="Q42" s="3"/>
      <c r="R42" s="3"/>
    </row>
    <row r="43" spans="1:18" ht="13.5" customHeight="1">
      <c r="A43" s="11"/>
      <c r="B43" s="11"/>
      <c r="C43" s="11"/>
      <c r="D43" s="11"/>
      <c r="E43" s="13"/>
      <c r="F43" s="14"/>
      <c r="G43" s="2"/>
      <c r="H43" s="3"/>
      <c r="I43" s="3"/>
      <c r="J43" s="3"/>
      <c r="K43" s="3"/>
      <c r="L43" s="3"/>
      <c r="M43" s="3"/>
      <c r="N43" s="3"/>
      <c r="O43" s="3"/>
      <c r="P43" s="3"/>
      <c r="Q43" s="3"/>
      <c r="R43" s="3"/>
    </row>
    <row r="44" spans="1:18" ht="13.5" customHeight="1">
      <c r="A44" s="11"/>
      <c r="B44" s="11"/>
      <c r="C44" s="11"/>
      <c r="D44" s="11"/>
      <c r="E44" s="13"/>
      <c r="F44" s="14"/>
      <c r="G44" s="2"/>
      <c r="H44" s="3"/>
      <c r="I44" s="3"/>
      <c r="J44" s="3"/>
      <c r="K44" s="3"/>
      <c r="L44" s="3"/>
      <c r="M44" s="3"/>
      <c r="N44" s="3"/>
      <c r="O44" s="3"/>
      <c r="P44" s="3"/>
      <c r="Q44" s="3"/>
      <c r="R44" s="3"/>
    </row>
    <row r="45" spans="1:18" ht="13.5" customHeight="1">
      <c r="A45" s="11"/>
      <c r="B45" s="11"/>
      <c r="C45" s="11"/>
      <c r="D45" s="11"/>
      <c r="E45" s="13"/>
      <c r="F45" s="14"/>
      <c r="G45" s="2"/>
      <c r="H45" s="3"/>
      <c r="I45" s="3"/>
      <c r="J45" s="3"/>
      <c r="K45" s="3"/>
      <c r="L45" s="3"/>
      <c r="M45" s="3"/>
      <c r="N45" s="3"/>
      <c r="O45" s="3"/>
      <c r="P45" s="3"/>
      <c r="Q45" s="3"/>
      <c r="R45" s="3"/>
    </row>
    <row r="46" spans="1:18" ht="13.5" customHeight="1">
      <c r="A46" s="11"/>
      <c r="B46" s="11"/>
      <c r="C46" s="11"/>
      <c r="D46" s="11"/>
      <c r="E46" s="13"/>
      <c r="F46" s="14"/>
      <c r="G46" s="2"/>
      <c r="H46" s="3"/>
      <c r="I46" s="3"/>
      <c r="J46" s="3"/>
      <c r="K46" s="3"/>
      <c r="L46" s="3"/>
      <c r="M46" s="3"/>
      <c r="N46" s="3"/>
      <c r="O46" s="3"/>
      <c r="P46" s="3"/>
      <c r="Q46" s="3"/>
      <c r="R46" s="3"/>
    </row>
    <row r="47" spans="1:18" ht="13.5" customHeight="1">
      <c r="A47" s="11"/>
      <c r="B47" s="11"/>
      <c r="C47" s="11"/>
      <c r="D47" s="11"/>
      <c r="E47" s="13"/>
      <c r="F47" s="14"/>
      <c r="G47" s="2"/>
      <c r="H47" s="3"/>
      <c r="I47" s="3"/>
      <c r="J47" s="3"/>
      <c r="K47" s="3"/>
      <c r="L47" s="3"/>
      <c r="M47" s="3"/>
      <c r="N47" s="3"/>
      <c r="O47" s="3"/>
      <c r="P47" s="3"/>
      <c r="Q47" s="3"/>
      <c r="R47" s="3"/>
    </row>
    <row r="48" spans="1:18" ht="13.5" customHeight="1">
      <c r="A48" s="11"/>
      <c r="B48" s="11"/>
      <c r="C48" s="11"/>
      <c r="D48" s="11"/>
      <c r="E48" s="13"/>
      <c r="F48" s="14"/>
      <c r="G48" s="2"/>
      <c r="H48" s="3"/>
      <c r="I48" s="3"/>
      <c r="J48" s="3"/>
      <c r="K48" s="3"/>
      <c r="L48" s="3"/>
      <c r="M48" s="3"/>
      <c r="N48" s="3"/>
      <c r="O48" s="3"/>
      <c r="P48" s="3"/>
      <c r="Q48" s="3"/>
      <c r="R48" s="3"/>
    </row>
    <row r="49" spans="1:18" ht="13.5" customHeight="1">
      <c r="A49" s="11"/>
      <c r="B49" s="11"/>
      <c r="C49" s="11"/>
      <c r="D49" s="11"/>
      <c r="E49" s="13"/>
      <c r="F49" s="14"/>
      <c r="G49" s="2"/>
      <c r="H49" s="3"/>
      <c r="I49" s="3"/>
      <c r="J49" s="3"/>
      <c r="K49" s="3"/>
      <c r="L49" s="3"/>
      <c r="M49" s="3"/>
      <c r="N49" s="3"/>
      <c r="O49" s="3"/>
      <c r="P49" s="3"/>
      <c r="Q49" s="3"/>
      <c r="R49" s="3"/>
    </row>
    <row r="50" spans="1:18" ht="13.5" customHeight="1">
      <c r="A50" s="11"/>
      <c r="B50" s="11"/>
      <c r="C50" s="11"/>
      <c r="D50" s="11"/>
      <c r="E50" s="13"/>
      <c r="F50" s="14"/>
      <c r="G50" s="2"/>
      <c r="H50" s="3"/>
      <c r="I50" s="3"/>
      <c r="J50" s="3"/>
      <c r="K50" s="3"/>
      <c r="L50" s="3"/>
      <c r="M50" s="3"/>
      <c r="N50" s="3"/>
      <c r="O50" s="3"/>
      <c r="P50" s="3"/>
      <c r="Q50" s="3"/>
      <c r="R50" s="3"/>
    </row>
    <row r="51" spans="1:18" ht="13.5" customHeight="1">
      <c r="A51" s="11"/>
      <c r="B51" s="11"/>
      <c r="C51" s="11"/>
      <c r="D51" s="11"/>
      <c r="E51" s="13"/>
      <c r="F51" s="14"/>
      <c r="G51" s="2"/>
      <c r="H51" s="3"/>
      <c r="I51" s="3"/>
      <c r="J51" s="3"/>
      <c r="K51" s="3"/>
      <c r="L51" s="3"/>
      <c r="M51" s="3"/>
      <c r="N51" s="3"/>
      <c r="O51" s="3"/>
      <c r="P51" s="3"/>
      <c r="Q51" s="3"/>
      <c r="R51" s="3"/>
    </row>
    <row r="52" spans="1:18" ht="13.5" customHeight="1">
      <c r="A52" s="11"/>
      <c r="B52" s="11"/>
      <c r="C52" s="11"/>
      <c r="D52" s="11"/>
      <c r="E52" s="13"/>
      <c r="F52" s="14"/>
      <c r="G52" s="2"/>
      <c r="H52" s="3"/>
      <c r="I52" s="3"/>
      <c r="J52" s="3"/>
      <c r="K52" s="3"/>
      <c r="L52" s="3"/>
      <c r="M52" s="3"/>
      <c r="N52" s="3"/>
      <c r="O52" s="3"/>
      <c r="P52" s="3"/>
      <c r="Q52" s="3"/>
      <c r="R52" s="3"/>
    </row>
    <row r="53" spans="1:18" ht="13.5" customHeight="1">
      <c r="A53" s="11"/>
      <c r="B53" s="11"/>
      <c r="C53" s="11"/>
      <c r="D53" s="11"/>
      <c r="E53" s="13"/>
      <c r="F53" s="14"/>
      <c r="G53" s="2"/>
      <c r="H53" s="3"/>
      <c r="I53" s="3"/>
      <c r="J53" s="3"/>
      <c r="K53" s="3"/>
      <c r="L53" s="3"/>
      <c r="M53" s="3"/>
      <c r="N53" s="3"/>
      <c r="O53" s="3"/>
      <c r="P53" s="3"/>
      <c r="Q53" s="3"/>
      <c r="R53" s="3"/>
    </row>
    <row r="54" spans="1:18" ht="13.5" customHeight="1">
      <c r="A54" s="11"/>
      <c r="B54" s="11"/>
      <c r="C54" s="11"/>
      <c r="D54" s="11"/>
      <c r="E54" s="13"/>
      <c r="F54" s="14"/>
      <c r="G54" s="2"/>
      <c r="H54" s="3"/>
      <c r="I54" s="3"/>
      <c r="J54" s="3"/>
      <c r="K54" s="3"/>
      <c r="L54" s="3"/>
      <c r="M54" s="3"/>
      <c r="N54" s="3"/>
      <c r="O54" s="3"/>
      <c r="P54" s="3"/>
      <c r="Q54" s="3"/>
      <c r="R54" s="3"/>
    </row>
    <row r="55" spans="1:18" ht="13.5" customHeight="1">
      <c r="A55" s="11"/>
      <c r="B55" s="11"/>
      <c r="C55" s="11"/>
      <c r="D55" s="11"/>
      <c r="E55" s="13"/>
      <c r="F55" s="14"/>
      <c r="G55" s="2"/>
      <c r="H55" s="3"/>
      <c r="I55" s="3"/>
      <c r="J55" s="3"/>
      <c r="K55" s="3"/>
      <c r="L55" s="3"/>
      <c r="M55" s="3"/>
      <c r="N55" s="3"/>
      <c r="O55" s="3"/>
      <c r="P55" s="3"/>
      <c r="Q55" s="3"/>
      <c r="R55" s="3"/>
    </row>
    <row r="56" spans="1:18" ht="13.5" customHeight="1">
      <c r="A56" s="11"/>
      <c r="B56" s="11"/>
      <c r="C56" s="11"/>
      <c r="D56" s="11"/>
      <c r="E56" s="13"/>
      <c r="F56" s="14"/>
      <c r="G56" s="2"/>
      <c r="H56" s="3"/>
      <c r="I56" s="3"/>
      <c r="J56" s="3"/>
      <c r="K56" s="3"/>
      <c r="L56" s="3"/>
      <c r="M56" s="3"/>
      <c r="N56" s="3"/>
      <c r="O56" s="3"/>
      <c r="P56" s="3"/>
      <c r="Q56" s="3"/>
      <c r="R56" s="3"/>
    </row>
    <row r="57" spans="1:18" ht="13.5" customHeight="1">
      <c r="A57" s="11"/>
      <c r="B57" s="11"/>
      <c r="C57" s="11"/>
      <c r="D57" s="11"/>
      <c r="E57" s="13"/>
      <c r="F57" s="14"/>
      <c r="G57" s="2"/>
      <c r="H57" s="3"/>
      <c r="I57" s="3"/>
      <c r="J57" s="3"/>
      <c r="K57" s="3"/>
      <c r="L57" s="3"/>
      <c r="M57" s="3"/>
      <c r="N57" s="3"/>
      <c r="O57" s="3"/>
      <c r="P57" s="3"/>
      <c r="Q57" s="3"/>
      <c r="R57" s="3"/>
    </row>
    <row r="58" spans="1:18" ht="13.5" customHeight="1">
      <c r="A58" s="11"/>
      <c r="B58" s="11"/>
      <c r="C58" s="11"/>
      <c r="D58" s="11"/>
      <c r="E58" s="13"/>
      <c r="F58" s="14"/>
      <c r="G58" s="2"/>
      <c r="H58" s="3"/>
      <c r="I58" s="3"/>
      <c r="J58" s="3"/>
      <c r="K58" s="3"/>
      <c r="L58" s="3"/>
      <c r="M58" s="3"/>
      <c r="N58" s="3"/>
      <c r="O58" s="3"/>
      <c r="P58" s="3"/>
      <c r="Q58" s="3"/>
      <c r="R58" s="3"/>
    </row>
    <row r="59" spans="1:18" ht="13.5" customHeight="1">
      <c r="A59" s="11"/>
      <c r="B59" s="11"/>
      <c r="C59" s="11"/>
      <c r="D59" s="11"/>
      <c r="E59" s="13"/>
      <c r="F59" s="14"/>
      <c r="G59" s="2"/>
      <c r="H59" s="3"/>
      <c r="I59" s="3"/>
      <c r="J59" s="3"/>
      <c r="K59" s="3"/>
      <c r="L59" s="3"/>
      <c r="M59" s="3"/>
      <c r="N59" s="3"/>
      <c r="O59" s="3"/>
      <c r="P59" s="3"/>
      <c r="Q59" s="3"/>
      <c r="R59" s="3"/>
    </row>
    <row r="60" spans="1:18" ht="13.5" customHeight="1">
      <c r="A60" s="11"/>
      <c r="B60" s="11"/>
      <c r="C60" s="11"/>
      <c r="D60" s="11"/>
      <c r="E60" s="13"/>
      <c r="F60" s="14"/>
      <c r="G60" s="2"/>
      <c r="H60" s="3"/>
      <c r="I60" s="3"/>
      <c r="J60" s="3"/>
      <c r="K60" s="3"/>
      <c r="L60" s="3"/>
      <c r="M60" s="3"/>
      <c r="N60" s="3"/>
      <c r="O60" s="3"/>
      <c r="P60" s="3"/>
      <c r="Q60" s="3"/>
      <c r="R60" s="3"/>
    </row>
    <row r="61" spans="1:18" ht="13.5" customHeight="1">
      <c r="A61" s="11"/>
      <c r="B61" s="11"/>
      <c r="C61" s="11"/>
      <c r="D61" s="11"/>
      <c r="E61" s="13"/>
      <c r="F61" s="14"/>
      <c r="G61" s="2"/>
      <c r="H61" s="3"/>
      <c r="I61" s="3"/>
      <c r="J61" s="3"/>
      <c r="K61" s="3"/>
      <c r="L61" s="3"/>
      <c r="M61" s="3"/>
      <c r="N61" s="3"/>
      <c r="O61" s="3"/>
      <c r="P61" s="3"/>
      <c r="Q61" s="3"/>
      <c r="R61" s="3"/>
    </row>
    <row r="62" spans="1:18" ht="13.5" customHeight="1">
      <c r="A62" s="11"/>
      <c r="B62" s="11"/>
      <c r="C62" s="11"/>
      <c r="D62" s="11"/>
      <c r="E62" s="13"/>
      <c r="F62" s="14"/>
      <c r="G62" s="2"/>
      <c r="H62" s="3"/>
      <c r="I62" s="3"/>
      <c r="J62" s="3"/>
      <c r="K62" s="3"/>
      <c r="L62" s="3"/>
      <c r="M62" s="3"/>
      <c r="N62" s="3"/>
      <c r="O62" s="3"/>
      <c r="P62" s="3"/>
      <c r="Q62" s="3"/>
      <c r="R62" s="3"/>
    </row>
    <row r="63" spans="1:18" ht="13.5" customHeight="1">
      <c r="A63" s="11"/>
      <c r="B63" s="11"/>
      <c r="C63" s="11"/>
      <c r="D63" s="11"/>
      <c r="E63" s="13"/>
      <c r="F63" s="14"/>
      <c r="G63" s="2"/>
      <c r="H63" s="3"/>
      <c r="I63" s="3"/>
      <c r="J63" s="3"/>
      <c r="K63" s="3"/>
      <c r="L63" s="3"/>
      <c r="M63" s="3"/>
      <c r="N63" s="3"/>
      <c r="O63" s="3"/>
      <c r="P63" s="3"/>
      <c r="Q63" s="3"/>
      <c r="R63" s="3"/>
    </row>
    <row r="64" spans="1:18" ht="13.5" customHeight="1">
      <c r="A64" s="11"/>
      <c r="B64" s="11"/>
      <c r="C64" s="11"/>
      <c r="D64" s="11"/>
      <c r="E64" s="13"/>
      <c r="F64" s="14"/>
      <c r="G64" s="2"/>
      <c r="H64" s="3"/>
      <c r="I64" s="3"/>
      <c r="J64" s="3"/>
      <c r="K64" s="3"/>
      <c r="L64" s="3"/>
      <c r="M64" s="3"/>
      <c r="N64" s="3"/>
      <c r="O64" s="3"/>
      <c r="P64" s="3"/>
      <c r="Q64" s="3"/>
      <c r="R64" s="3"/>
    </row>
    <row r="65" spans="1:18" ht="13.5" customHeight="1">
      <c r="A65" s="11"/>
      <c r="B65" s="11"/>
      <c r="C65" s="11"/>
      <c r="D65" s="11"/>
      <c r="E65" s="13"/>
      <c r="F65" s="14"/>
      <c r="G65" s="2"/>
      <c r="H65" s="3"/>
      <c r="I65" s="3"/>
      <c r="J65" s="3"/>
      <c r="K65" s="3"/>
      <c r="L65" s="3"/>
      <c r="M65" s="3"/>
      <c r="N65" s="3"/>
      <c r="O65" s="3"/>
      <c r="P65" s="3"/>
      <c r="Q65" s="3"/>
      <c r="R65" s="3"/>
    </row>
    <row r="66" spans="1:18" ht="13.5" customHeight="1">
      <c r="A66" s="11"/>
      <c r="B66" s="11"/>
      <c r="C66" s="11"/>
      <c r="D66" s="11"/>
      <c r="E66" s="13"/>
      <c r="F66" s="14"/>
      <c r="G66" s="2"/>
      <c r="H66" s="3"/>
      <c r="I66" s="3"/>
      <c r="J66" s="3"/>
      <c r="K66" s="3"/>
      <c r="L66" s="3"/>
      <c r="M66" s="3"/>
      <c r="N66" s="3"/>
      <c r="O66" s="3"/>
      <c r="P66" s="3"/>
      <c r="Q66" s="3"/>
      <c r="R66" s="3"/>
    </row>
    <row r="67" spans="1:18" ht="13.5" customHeight="1">
      <c r="A67" s="11"/>
      <c r="B67" s="11"/>
      <c r="C67" s="11"/>
      <c r="D67" s="11"/>
      <c r="E67" s="13"/>
      <c r="F67" s="14"/>
      <c r="G67" s="2"/>
      <c r="H67" s="3"/>
      <c r="I67" s="3"/>
      <c r="J67" s="3"/>
      <c r="K67" s="3"/>
      <c r="L67" s="3"/>
      <c r="M67" s="3"/>
      <c r="N67" s="3"/>
      <c r="O67" s="3"/>
      <c r="P67" s="3"/>
      <c r="Q67" s="3"/>
      <c r="R67" s="3"/>
    </row>
    <row r="68" spans="1:18" ht="13.5" customHeight="1">
      <c r="A68" s="11"/>
      <c r="B68" s="11"/>
      <c r="C68" s="11"/>
      <c r="D68" s="11"/>
      <c r="E68" s="13"/>
      <c r="F68" s="14"/>
      <c r="G68" s="2"/>
      <c r="H68" s="3"/>
      <c r="I68" s="3"/>
      <c r="J68" s="3"/>
      <c r="K68" s="3"/>
      <c r="L68" s="3"/>
      <c r="M68" s="3"/>
      <c r="N68" s="3"/>
      <c r="O68" s="3"/>
      <c r="P68" s="3"/>
      <c r="Q68" s="3"/>
      <c r="R68" s="3"/>
    </row>
    <row r="69" spans="1:18" ht="13.5" customHeight="1">
      <c r="A69" s="11"/>
      <c r="B69" s="11"/>
      <c r="C69" s="11"/>
      <c r="D69" s="11"/>
      <c r="E69" s="13"/>
      <c r="F69" s="14"/>
      <c r="G69" s="2"/>
      <c r="H69" s="3"/>
      <c r="I69" s="3"/>
      <c r="J69" s="3"/>
      <c r="K69" s="3"/>
      <c r="L69" s="3"/>
      <c r="M69" s="3"/>
      <c r="N69" s="3"/>
      <c r="O69" s="3"/>
      <c r="P69" s="3"/>
      <c r="Q69" s="3"/>
      <c r="R69" s="3"/>
    </row>
    <row r="70" spans="1:18" ht="13.5" customHeight="1">
      <c r="A70" s="11"/>
      <c r="B70" s="11"/>
      <c r="C70" s="11"/>
      <c r="D70" s="11"/>
      <c r="E70" s="13"/>
      <c r="F70" s="14"/>
      <c r="G70" s="2"/>
      <c r="H70" s="3"/>
      <c r="I70" s="3"/>
      <c r="J70" s="3"/>
      <c r="K70" s="3"/>
      <c r="L70" s="3"/>
      <c r="M70" s="3"/>
      <c r="N70" s="3"/>
      <c r="O70" s="3"/>
      <c r="P70" s="3"/>
      <c r="Q70" s="3"/>
      <c r="R70" s="3"/>
    </row>
    <row r="71" spans="1:18" ht="13.5" customHeight="1">
      <c r="A71" s="11"/>
      <c r="B71" s="11"/>
      <c r="C71" s="11"/>
      <c r="D71" s="11"/>
      <c r="E71" s="13"/>
      <c r="F71" s="14"/>
      <c r="G71" s="2"/>
      <c r="H71" s="3"/>
      <c r="I71" s="3"/>
      <c r="J71" s="3"/>
      <c r="K71" s="3"/>
      <c r="L71" s="3"/>
      <c r="M71" s="3"/>
      <c r="N71" s="3"/>
      <c r="O71" s="3"/>
      <c r="P71" s="3"/>
      <c r="Q71" s="3"/>
      <c r="R71" s="3"/>
    </row>
    <row r="72" spans="1:18" ht="13.5" customHeight="1">
      <c r="A72" s="11"/>
      <c r="B72" s="11"/>
      <c r="C72" s="11"/>
      <c r="D72" s="11"/>
      <c r="E72" s="13"/>
      <c r="F72" s="14"/>
      <c r="G72" s="2"/>
      <c r="H72" s="3"/>
      <c r="I72" s="3"/>
      <c r="J72" s="3"/>
      <c r="K72" s="3"/>
      <c r="L72" s="3"/>
      <c r="M72" s="3"/>
      <c r="N72" s="3"/>
      <c r="O72" s="3"/>
      <c r="P72" s="3"/>
      <c r="Q72" s="3"/>
      <c r="R72" s="3"/>
    </row>
    <row r="73" spans="1:18" ht="13.5" customHeight="1">
      <c r="A73" s="11"/>
      <c r="B73" s="11"/>
      <c r="C73" s="11"/>
      <c r="D73" s="11"/>
      <c r="E73" s="13"/>
      <c r="F73" s="14"/>
      <c r="G73" s="2"/>
      <c r="H73" s="3"/>
      <c r="I73" s="3"/>
      <c r="J73" s="3"/>
      <c r="K73" s="3"/>
      <c r="L73" s="3"/>
      <c r="M73" s="3"/>
      <c r="N73" s="3"/>
      <c r="O73" s="3"/>
      <c r="P73" s="3"/>
      <c r="Q73" s="3"/>
      <c r="R73" s="3"/>
    </row>
    <row r="74" spans="1:18" ht="13.5" customHeight="1">
      <c r="A74" s="11"/>
      <c r="B74" s="11"/>
      <c r="C74" s="11"/>
      <c r="D74" s="11"/>
      <c r="E74" s="13"/>
      <c r="F74" s="14"/>
      <c r="G74" s="2"/>
      <c r="H74" s="3"/>
      <c r="I74" s="3"/>
      <c r="J74" s="3"/>
      <c r="K74" s="3"/>
      <c r="L74" s="3"/>
      <c r="M74" s="3"/>
      <c r="N74" s="3"/>
      <c r="O74" s="3"/>
      <c r="P74" s="3"/>
      <c r="Q74" s="3"/>
      <c r="R74" s="3"/>
    </row>
    <row r="75" spans="1:18" ht="13.5" customHeight="1">
      <c r="A75" s="11"/>
      <c r="B75" s="11"/>
      <c r="C75" s="11"/>
      <c r="D75" s="11"/>
      <c r="E75" s="13"/>
      <c r="F75" s="14"/>
      <c r="G75" s="2"/>
      <c r="H75" s="3"/>
      <c r="I75" s="3"/>
      <c r="J75" s="3"/>
      <c r="K75" s="3"/>
      <c r="L75" s="3"/>
      <c r="M75" s="3"/>
      <c r="N75" s="3"/>
      <c r="O75" s="3"/>
      <c r="P75" s="3"/>
      <c r="Q75" s="3"/>
      <c r="R75" s="3"/>
    </row>
    <row r="76" spans="1:18" ht="13.5" customHeight="1">
      <c r="A76" s="11"/>
      <c r="B76" s="11"/>
      <c r="C76" s="11"/>
      <c r="D76" s="11"/>
      <c r="E76" s="13"/>
      <c r="F76" s="14"/>
      <c r="G76" s="2"/>
      <c r="H76" s="3"/>
      <c r="I76" s="3"/>
      <c r="J76" s="3"/>
      <c r="K76" s="3"/>
      <c r="L76" s="3"/>
      <c r="M76" s="3"/>
      <c r="N76" s="3"/>
      <c r="O76" s="3"/>
      <c r="P76" s="3"/>
      <c r="Q76" s="3"/>
      <c r="R76" s="3"/>
    </row>
    <row r="77" spans="1:18" ht="13.5" customHeight="1">
      <c r="A77" s="11"/>
      <c r="B77" s="11"/>
      <c r="C77" s="11"/>
      <c r="D77" s="11"/>
      <c r="E77" s="13"/>
      <c r="F77" s="14"/>
      <c r="G77" s="2"/>
      <c r="H77" s="3"/>
      <c r="I77" s="3"/>
      <c r="J77" s="3"/>
      <c r="K77" s="3"/>
      <c r="L77" s="3"/>
      <c r="M77" s="3"/>
      <c r="N77" s="3"/>
      <c r="O77" s="3"/>
      <c r="P77" s="3"/>
      <c r="Q77" s="3"/>
      <c r="R77" s="3"/>
    </row>
    <row r="78" spans="1:18" ht="13.5" customHeight="1">
      <c r="A78" s="11"/>
      <c r="B78" s="11"/>
      <c r="C78" s="11"/>
      <c r="D78" s="11"/>
      <c r="E78" s="13"/>
      <c r="F78" s="14"/>
      <c r="G78" s="2"/>
      <c r="H78" s="3"/>
      <c r="I78" s="3"/>
      <c r="J78" s="3"/>
      <c r="K78" s="3"/>
      <c r="L78" s="3"/>
      <c r="M78" s="3"/>
      <c r="N78" s="3"/>
      <c r="O78" s="3"/>
      <c r="P78" s="3"/>
      <c r="Q78" s="3"/>
      <c r="R78" s="3"/>
    </row>
    <row r="79" spans="1:18" ht="13.5" customHeight="1">
      <c r="A79" s="11"/>
      <c r="B79" s="11"/>
      <c r="C79" s="11"/>
      <c r="D79" s="11"/>
      <c r="E79" s="13">
        <v>100</v>
      </c>
      <c r="F79" s="14"/>
      <c r="G79" s="2"/>
      <c r="H79" s="3"/>
      <c r="I79" s="3"/>
      <c r="J79" s="3"/>
      <c r="K79" s="3"/>
      <c r="L79" s="3"/>
      <c r="M79" s="3"/>
      <c r="N79" s="3"/>
      <c r="O79" s="3"/>
      <c r="P79" s="3"/>
      <c r="Q79" s="3"/>
      <c r="R79" s="3"/>
    </row>
    <row r="80" spans="1:18" ht="13.5" customHeight="1">
      <c r="A80" s="11"/>
      <c r="B80" s="11"/>
      <c r="C80" s="11"/>
      <c r="D80" s="11"/>
      <c r="E80" s="13" t="e">
        <f>(#REF!*E79)/#REF!</f>
        <v>#REF!</v>
      </c>
      <c r="F80" s="14"/>
      <c r="G80" s="2"/>
      <c r="H80" s="3"/>
      <c r="I80" s="3"/>
      <c r="J80" s="3"/>
      <c r="K80" s="3"/>
      <c r="L80" s="3"/>
      <c r="M80" s="3"/>
      <c r="N80" s="3"/>
      <c r="O80" s="3"/>
      <c r="P80" s="3"/>
      <c r="Q80" s="3"/>
      <c r="R80" s="3"/>
    </row>
    <row r="81" spans="1:18" ht="13.5" customHeight="1">
      <c r="A81" s="11"/>
      <c r="B81" s="11"/>
      <c r="C81" s="11"/>
      <c r="D81" s="11"/>
      <c r="E81" s="13"/>
      <c r="F81" s="14"/>
      <c r="G81" s="2"/>
      <c r="H81" s="3"/>
      <c r="I81" s="3"/>
      <c r="J81" s="3"/>
      <c r="K81" s="3"/>
      <c r="L81" s="3"/>
      <c r="M81" s="3"/>
      <c r="N81" s="3"/>
      <c r="O81" s="3"/>
      <c r="P81" s="3"/>
      <c r="Q81" s="3"/>
      <c r="R81" s="3"/>
    </row>
    <row r="82" spans="1:18" ht="13.5" customHeight="1">
      <c r="A82" s="11"/>
      <c r="B82" s="11"/>
      <c r="C82" s="11"/>
      <c r="D82" s="11"/>
      <c r="E82" s="13"/>
      <c r="F82" s="14"/>
      <c r="G82" s="2"/>
      <c r="H82" s="3"/>
      <c r="I82" s="3"/>
      <c r="J82" s="3"/>
      <c r="K82" s="3"/>
      <c r="L82" s="3"/>
      <c r="M82" s="3"/>
      <c r="N82" s="3"/>
      <c r="O82" s="3"/>
      <c r="P82" s="3"/>
      <c r="Q82" s="3"/>
      <c r="R82" s="3"/>
    </row>
    <row r="83" spans="1:18" ht="13.5" customHeight="1">
      <c r="A83" s="11"/>
      <c r="B83" s="11"/>
      <c r="C83" s="11"/>
      <c r="D83" s="11"/>
      <c r="E83" s="13"/>
      <c r="F83" s="14"/>
      <c r="G83" s="2"/>
      <c r="H83" s="3"/>
      <c r="I83" s="3"/>
      <c r="J83" s="3"/>
      <c r="K83" s="3"/>
      <c r="L83" s="3"/>
      <c r="M83" s="3"/>
      <c r="N83" s="3"/>
      <c r="O83" s="3"/>
      <c r="P83" s="3"/>
      <c r="Q83" s="3"/>
      <c r="R83" s="3"/>
    </row>
    <row r="84" spans="1:18" ht="13.5" customHeight="1">
      <c r="A84" s="11"/>
      <c r="B84" s="11"/>
      <c r="C84" s="11"/>
      <c r="D84" s="11"/>
      <c r="E84" s="13"/>
      <c r="F84" s="14"/>
      <c r="G84" s="2"/>
      <c r="H84" s="3"/>
      <c r="I84" s="3"/>
      <c r="J84" s="3"/>
      <c r="K84" s="3"/>
      <c r="L84" s="3"/>
      <c r="M84" s="3"/>
      <c r="N84" s="3"/>
      <c r="O84" s="3"/>
      <c r="P84" s="3"/>
      <c r="Q84" s="3"/>
      <c r="R84" s="3"/>
    </row>
    <row r="85" spans="1:18" ht="13.5" customHeight="1">
      <c r="A85" s="11"/>
      <c r="B85" s="11"/>
      <c r="C85" s="11"/>
      <c r="D85" s="11"/>
      <c r="E85" s="13"/>
      <c r="F85" s="14"/>
      <c r="G85" s="2"/>
      <c r="H85" s="3"/>
      <c r="I85" s="3"/>
      <c r="J85" s="3"/>
      <c r="K85" s="3"/>
      <c r="L85" s="3"/>
      <c r="M85" s="3"/>
      <c r="N85" s="3"/>
      <c r="O85" s="3"/>
      <c r="P85" s="3"/>
      <c r="Q85" s="3"/>
      <c r="R85" s="3"/>
    </row>
    <row r="86" spans="1:18" ht="13.5" customHeight="1">
      <c r="A86" s="11"/>
      <c r="B86" s="11"/>
      <c r="C86" s="11"/>
      <c r="D86" s="11"/>
      <c r="E86" s="13"/>
      <c r="F86" s="14"/>
      <c r="G86" s="2"/>
      <c r="H86" s="3"/>
      <c r="I86" s="3"/>
      <c r="J86" s="3"/>
      <c r="K86" s="3"/>
      <c r="L86" s="3"/>
      <c r="M86" s="3"/>
      <c r="N86" s="3"/>
      <c r="O86" s="3"/>
      <c r="P86" s="3"/>
      <c r="Q86" s="3"/>
      <c r="R86" s="3"/>
    </row>
    <row r="87" spans="1:18" ht="13.5" customHeight="1">
      <c r="A87" s="11"/>
      <c r="B87" s="11"/>
      <c r="C87" s="11"/>
      <c r="D87" s="11"/>
      <c r="E87" s="13"/>
      <c r="F87" s="14"/>
      <c r="G87" s="2"/>
      <c r="H87" s="3"/>
      <c r="I87" s="3"/>
      <c r="J87" s="3"/>
      <c r="K87" s="3"/>
      <c r="L87" s="3"/>
      <c r="M87" s="3"/>
      <c r="N87" s="3"/>
      <c r="O87" s="3"/>
      <c r="P87" s="3"/>
      <c r="Q87" s="3"/>
      <c r="R87" s="3"/>
    </row>
    <row r="88" spans="1:18" ht="13.5" customHeight="1">
      <c r="A88" s="11"/>
      <c r="B88" s="11"/>
      <c r="C88" s="11"/>
      <c r="D88" s="11"/>
      <c r="E88" s="13"/>
      <c r="F88" s="14"/>
      <c r="G88" s="2"/>
      <c r="H88" s="3"/>
      <c r="I88" s="3"/>
      <c r="J88" s="3"/>
      <c r="K88" s="3"/>
      <c r="L88" s="3"/>
      <c r="M88" s="3"/>
      <c r="N88" s="3"/>
      <c r="O88" s="3"/>
      <c r="P88" s="3"/>
      <c r="Q88" s="3"/>
      <c r="R88" s="3"/>
    </row>
    <row r="89" spans="1:18" ht="13.5" customHeight="1">
      <c r="A89" s="11"/>
      <c r="B89" s="11"/>
      <c r="C89" s="11"/>
      <c r="D89" s="11"/>
      <c r="E89" s="13"/>
      <c r="F89" s="14"/>
      <c r="G89" s="2"/>
      <c r="H89" s="3"/>
      <c r="I89" s="3"/>
      <c r="J89" s="3"/>
      <c r="K89" s="3"/>
      <c r="L89" s="3"/>
      <c r="M89" s="3"/>
      <c r="N89" s="3"/>
      <c r="O89" s="3"/>
      <c r="P89" s="3"/>
      <c r="Q89" s="3"/>
      <c r="R89" s="3"/>
    </row>
    <row r="90" spans="1:18" ht="13.5" customHeight="1">
      <c r="A90" s="11"/>
      <c r="B90" s="11"/>
      <c r="C90" s="11"/>
      <c r="D90" s="11"/>
      <c r="E90" s="13"/>
      <c r="F90" s="14"/>
      <c r="G90" s="2"/>
      <c r="H90" s="3"/>
      <c r="I90" s="3"/>
      <c r="J90" s="3"/>
      <c r="K90" s="3"/>
      <c r="L90" s="3"/>
      <c r="M90" s="3"/>
      <c r="N90" s="3"/>
      <c r="O90" s="3"/>
      <c r="P90" s="3"/>
      <c r="Q90" s="3"/>
      <c r="R90" s="3"/>
    </row>
    <row r="91" spans="1:18" ht="13.5" customHeight="1">
      <c r="A91" s="11"/>
      <c r="B91" s="11"/>
      <c r="C91" s="11"/>
      <c r="D91" s="11"/>
      <c r="E91" s="13"/>
      <c r="F91" s="14"/>
      <c r="G91" s="2"/>
      <c r="H91" s="3"/>
      <c r="I91" s="3"/>
      <c r="J91" s="3"/>
      <c r="K91" s="3"/>
      <c r="L91" s="3"/>
      <c r="M91" s="3"/>
      <c r="N91" s="3"/>
      <c r="O91" s="3"/>
      <c r="P91" s="3"/>
      <c r="Q91" s="3"/>
      <c r="R91" s="3"/>
    </row>
    <row r="92" spans="1:18" ht="13.5" customHeight="1">
      <c r="A92" s="11"/>
      <c r="B92" s="11"/>
      <c r="C92" s="11"/>
      <c r="D92" s="11"/>
      <c r="E92" s="13"/>
      <c r="F92" s="14"/>
      <c r="G92" s="2"/>
      <c r="H92" s="3"/>
      <c r="I92" s="3"/>
      <c r="J92" s="3"/>
      <c r="K92" s="3"/>
      <c r="L92" s="3"/>
      <c r="M92" s="3"/>
      <c r="N92" s="3"/>
      <c r="O92" s="3"/>
      <c r="P92" s="3"/>
      <c r="Q92" s="3"/>
      <c r="R92" s="3"/>
    </row>
    <row r="93" spans="1:18" ht="13.5" customHeight="1">
      <c r="A93" s="11"/>
      <c r="B93" s="11"/>
      <c r="C93" s="11"/>
      <c r="D93" s="11"/>
      <c r="E93" s="13"/>
      <c r="F93" s="14"/>
      <c r="G93" s="2"/>
      <c r="H93" s="3"/>
      <c r="I93" s="3"/>
      <c r="J93" s="3"/>
      <c r="K93" s="3"/>
      <c r="L93" s="3"/>
      <c r="M93" s="3"/>
      <c r="N93" s="3"/>
      <c r="O93" s="3"/>
      <c r="P93" s="3"/>
      <c r="Q93" s="3"/>
      <c r="R93" s="3"/>
    </row>
    <row r="94" spans="1:18" ht="13.5" customHeight="1">
      <c r="A94" s="11"/>
      <c r="B94" s="11"/>
      <c r="C94" s="11"/>
      <c r="D94" s="11"/>
      <c r="E94" s="13"/>
      <c r="F94" s="14"/>
      <c r="G94" s="2"/>
      <c r="H94" s="3"/>
      <c r="I94" s="3"/>
      <c r="J94" s="3"/>
      <c r="K94" s="3"/>
      <c r="L94" s="3"/>
      <c r="M94" s="3"/>
      <c r="N94" s="3"/>
      <c r="O94" s="3"/>
      <c r="P94" s="3"/>
      <c r="Q94" s="3"/>
      <c r="R94" s="3"/>
    </row>
    <row r="95" spans="1:18" ht="13.5" customHeight="1">
      <c r="A95" s="11"/>
      <c r="B95" s="11"/>
      <c r="C95" s="11"/>
      <c r="D95" s="11"/>
      <c r="E95" s="13"/>
      <c r="F95" s="14"/>
      <c r="G95" s="2"/>
      <c r="H95" s="3"/>
      <c r="I95" s="3"/>
      <c r="J95" s="3"/>
      <c r="K95" s="3"/>
      <c r="L95" s="3"/>
      <c r="M95" s="3"/>
      <c r="N95" s="3"/>
      <c r="O95" s="3"/>
      <c r="P95" s="3"/>
      <c r="Q95" s="3"/>
      <c r="R95" s="3"/>
    </row>
    <row r="96" spans="1:18" ht="13.5" customHeight="1">
      <c r="A96" s="11"/>
      <c r="B96" s="11"/>
      <c r="C96" s="11"/>
      <c r="D96" s="11"/>
      <c r="E96" s="13"/>
      <c r="F96" s="14"/>
      <c r="G96" s="2"/>
      <c r="H96" s="3"/>
      <c r="I96" s="3"/>
      <c r="J96" s="3"/>
      <c r="K96" s="3"/>
      <c r="L96" s="3"/>
      <c r="M96" s="3"/>
      <c r="N96" s="3"/>
      <c r="O96" s="3"/>
      <c r="P96" s="3"/>
      <c r="Q96" s="3"/>
      <c r="R96" s="3"/>
    </row>
    <row r="97" spans="1:18" ht="13.5" customHeight="1">
      <c r="A97" s="11"/>
      <c r="B97" s="11"/>
      <c r="C97" s="11"/>
      <c r="D97" s="11"/>
      <c r="E97" s="13"/>
      <c r="F97" s="14"/>
      <c r="G97" s="2"/>
      <c r="H97" s="3"/>
      <c r="I97" s="3"/>
      <c r="J97" s="3"/>
      <c r="K97" s="3"/>
      <c r="L97" s="3"/>
      <c r="M97" s="3"/>
      <c r="N97" s="3"/>
      <c r="O97" s="3"/>
      <c r="P97" s="3"/>
      <c r="Q97" s="3"/>
      <c r="R97" s="3"/>
    </row>
    <row r="98" spans="1:18" ht="13.5" customHeight="1">
      <c r="A98" s="11"/>
      <c r="B98" s="11"/>
      <c r="C98" s="11"/>
      <c r="D98" s="11"/>
      <c r="E98" s="13"/>
      <c r="F98" s="14"/>
      <c r="G98" s="2"/>
      <c r="H98" s="3"/>
      <c r="I98" s="3"/>
      <c r="J98" s="3"/>
      <c r="K98" s="3"/>
      <c r="L98" s="3"/>
      <c r="M98" s="3"/>
      <c r="N98" s="3"/>
      <c r="O98" s="3"/>
      <c r="P98" s="3"/>
      <c r="Q98" s="3"/>
      <c r="R98" s="3"/>
    </row>
    <row r="99" spans="1:18" ht="13.5" customHeight="1">
      <c r="A99" s="11"/>
      <c r="B99" s="11"/>
      <c r="C99" s="11"/>
      <c r="D99" s="11"/>
      <c r="E99" s="13"/>
      <c r="F99" s="14"/>
      <c r="G99" s="2"/>
      <c r="H99" s="3"/>
      <c r="I99" s="3"/>
      <c r="J99" s="3"/>
      <c r="K99" s="3"/>
      <c r="L99" s="3"/>
      <c r="M99" s="3"/>
      <c r="N99" s="3"/>
      <c r="O99" s="3"/>
      <c r="P99" s="3"/>
      <c r="Q99" s="3"/>
      <c r="R99" s="3"/>
    </row>
    <row r="100" spans="1:18" ht="13.5" customHeight="1">
      <c r="A100" s="11"/>
      <c r="B100" s="11"/>
      <c r="C100" s="11"/>
      <c r="D100" s="11"/>
      <c r="E100" s="13"/>
      <c r="F100" s="14"/>
      <c r="G100" s="2"/>
      <c r="H100" s="3"/>
      <c r="I100" s="3"/>
      <c r="J100" s="3"/>
      <c r="K100" s="3"/>
      <c r="L100" s="3"/>
      <c r="M100" s="3"/>
      <c r="N100" s="3"/>
      <c r="O100" s="3"/>
      <c r="P100" s="3"/>
      <c r="Q100" s="3"/>
      <c r="R100" s="3"/>
    </row>
    <row r="101" spans="1:18" ht="13.5" customHeight="1">
      <c r="A101" s="11"/>
      <c r="B101" s="11"/>
      <c r="C101" s="11"/>
      <c r="D101" s="11"/>
      <c r="E101" s="13"/>
      <c r="F101" s="14"/>
      <c r="G101" s="2"/>
      <c r="H101" s="3"/>
      <c r="I101" s="3"/>
      <c r="J101" s="3"/>
      <c r="K101" s="3"/>
      <c r="L101" s="3"/>
      <c r="M101" s="3"/>
      <c r="N101" s="3"/>
      <c r="O101" s="3"/>
      <c r="P101" s="3"/>
      <c r="Q101" s="3"/>
      <c r="R101" s="3"/>
    </row>
    <row r="102" spans="1:18" ht="13.5" customHeight="1">
      <c r="A102" s="11"/>
      <c r="B102" s="11"/>
      <c r="C102" s="11"/>
      <c r="D102" s="11"/>
      <c r="E102" s="13"/>
      <c r="F102" s="14"/>
      <c r="G102" s="2"/>
      <c r="H102" s="3"/>
      <c r="I102" s="3"/>
      <c r="J102" s="3"/>
      <c r="K102" s="3"/>
      <c r="L102" s="3"/>
      <c r="M102" s="3"/>
      <c r="N102" s="3"/>
      <c r="O102" s="3"/>
      <c r="P102" s="3"/>
      <c r="Q102" s="3"/>
      <c r="R102" s="3"/>
    </row>
    <row r="103" spans="1:18" ht="13.5" customHeight="1">
      <c r="A103" s="11"/>
      <c r="B103" s="11"/>
      <c r="C103" s="11"/>
      <c r="D103" s="11"/>
      <c r="E103" s="13"/>
      <c r="F103" s="14"/>
      <c r="G103" s="2"/>
      <c r="H103" s="3"/>
      <c r="I103" s="3"/>
      <c r="J103" s="3"/>
      <c r="K103" s="3"/>
      <c r="L103" s="3"/>
      <c r="M103" s="3"/>
      <c r="N103" s="3"/>
      <c r="O103" s="3"/>
      <c r="P103" s="3"/>
      <c r="Q103" s="3"/>
      <c r="R103" s="3"/>
    </row>
    <row r="104" spans="1:18" ht="13.5" customHeight="1">
      <c r="A104" s="11"/>
      <c r="B104" s="11"/>
      <c r="C104" s="11"/>
      <c r="D104" s="11"/>
      <c r="E104" s="13"/>
      <c r="F104" s="14"/>
      <c r="G104" s="2"/>
      <c r="H104" s="3"/>
      <c r="I104" s="3"/>
      <c r="J104" s="3"/>
      <c r="K104" s="3"/>
      <c r="L104" s="3"/>
      <c r="M104" s="3"/>
      <c r="N104" s="3"/>
      <c r="O104" s="3"/>
      <c r="P104" s="3"/>
      <c r="Q104" s="3"/>
      <c r="R104" s="3"/>
    </row>
    <row r="105" spans="1:18" ht="13.5" customHeight="1">
      <c r="A105" s="11"/>
      <c r="B105" s="11"/>
      <c r="C105" s="11"/>
      <c r="D105" s="11"/>
      <c r="E105" s="13"/>
      <c r="F105" s="14"/>
      <c r="G105" s="2"/>
      <c r="H105" s="3"/>
      <c r="I105" s="3"/>
      <c r="J105" s="3"/>
      <c r="K105" s="3"/>
      <c r="L105" s="3"/>
      <c r="M105" s="3"/>
      <c r="N105" s="3"/>
      <c r="O105" s="3"/>
      <c r="P105" s="3"/>
      <c r="Q105" s="3"/>
      <c r="R105" s="3"/>
    </row>
    <row r="106" spans="1:18" ht="13.5" customHeight="1">
      <c r="A106" s="11"/>
      <c r="B106" s="11"/>
      <c r="C106" s="11"/>
      <c r="D106" s="11"/>
      <c r="E106" s="13"/>
      <c r="F106" s="14"/>
      <c r="G106" s="2"/>
      <c r="H106" s="3"/>
      <c r="I106" s="3"/>
      <c r="J106" s="3"/>
      <c r="K106" s="3"/>
      <c r="L106" s="3"/>
      <c r="M106" s="3"/>
      <c r="N106" s="3"/>
      <c r="O106" s="3"/>
      <c r="P106" s="3"/>
      <c r="Q106" s="3"/>
      <c r="R106" s="3"/>
    </row>
    <row r="107" spans="1:18" ht="13.5" customHeight="1">
      <c r="A107" s="11"/>
      <c r="B107" s="11"/>
      <c r="C107" s="11"/>
      <c r="D107" s="11"/>
      <c r="E107" s="13"/>
      <c r="F107" s="14"/>
      <c r="G107" s="2"/>
      <c r="H107" s="3"/>
      <c r="I107" s="3"/>
      <c r="J107" s="3"/>
      <c r="K107" s="3"/>
      <c r="L107" s="3"/>
      <c r="M107" s="3"/>
      <c r="N107" s="3"/>
      <c r="O107" s="3"/>
      <c r="P107" s="3"/>
      <c r="Q107" s="3"/>
      <c r="R107" s="3"/>
    </row>
    <row r="108" spans="1:18" ht="13.5" customHeight="1">
      <c r="A108" s="11"/>
      <c r="B108" s="11"/>
      <c r="C108" s="11"/>
      <c r="D108" s="11"/>
      <c r="E108" s="13"/>
      <c r="F108" s="14"/>
      <c r="G108" s="2"/>
      <c r="H108" s="3"/>
      <c r="I108" s="3"/>
      <c r="J108" s="3"/>
      <c r="K108" s="3"/>
      <c r="L108" s="3"/>
      <c r="M108" s="3"/>
      <c r="N108" s="3"/>
      <c r="O108" s="3"/>
      <c r="P108" s="3"/>
      <c r="Q108" s="3"/>
      <c r="R108" s="3"/>
    </row>
    <row r="109" spans="1:18" ht="13.5" customHeight="1">
      <c r="A109" s="11"/>
      <c r="B109" s="11"/>
      <c r="C109" s="11"/>
      <c r="D109" s="11"/>
      <c r="E109" s="13"/>
      <c r="F109" s="14"/>
      <c r="G109" s="2"/>
      <c r="H109" s="3"/>
      <c r="I109" s="3"/>
      <c r="J109" s="3"/>
      <c r="K109" s="3"/>
      <c r="L109" s="3"/>
      <c r="M109" s="3"/>
      <c r="N109" s="3"/>
      <c r="O109" s="3"/>
      <c r="P109" s="3"/>
      <c r="Q109" s="3"/>
      <c r="R109" s="3"/>
    </row>
    <row r="110" spans="1:18" ht="13.5" customHeight="1">
      <c r="A110" s="11"/>
      <c r="B110" s="11"/>
      <c r="C110" s="11"/>
      <c r="D110" s="11"/>
      <c r="E110" s="13"/>
      <c r="F110" s="14"/>
      <c r="G110" s="2"/>
      <c r="H110" s="3"/>
      <c r="I110" s="3"/>
      <c r="J110" s="3"/>
      <c r="K110" s="3"/>
      <c r="L110" s="3"/>
      <c r="M110" s="3"/>
      <c r="N110" s="3"/>
      <c r="O110" s="3"/>
      <c r="P110" s="3"/>
      <c r="Q110" s="3"/>
      <c r="R110" s="3"/>
    </row>
    <row r="111" spans="1:18" ht="13.5" customHeight="1">
      <c r="A111" s="11"/>
      <c r="B111" s="11"/>
      <c r="C111" s="11"/>
      <c r="D111" s="11"/>
      <c r="E111" s="13"/>
      <c r="F111" s="14"/>
      <c r="G111" s="2"/>
      <c r="H111" s="3"/>
      <c r="I111" s="3"/>
      <c r="J111" s="3"/>
      <c r="K111" s="3"/>
      <c r="L111" s="3"/>
      <c r="M111" s="3"/>
      <c r="N111" s="3"/>
      <c r="O111" s="3"/>
      <c r="P111" s="3"/>
      <c r="Q111" s="3"/>
      <c r="R111" s="3"/>
    </row>
    <row r="112" spans="1:18" ht="13.5" customHeight="1">
      <c r="A112" s="11"/>
      <c r="B112" s="11"/>
      <c r="C112" s="11"/>
      <c r="D112" s="11"/>
      <c r="E112" s="13"/>
      <c r="F112" s="14"/>
      <c r="G112" s="2"/>
      <c r="H112" s="3"/>
      <c r="I112" s="3"/>
      <c r="J112" s="3"/>
      <c r="K112" s="3"/>
      <c r="L112" s="3"/>
      <c r="M112" s="3"/>
      <c r="N112" s="3"/>
      <c r="O112" s="3"/>
      <c r="P112" s="3"/>
      <c r="Q112" s="3"/>
      <c r="R112" s="3"/>
    </row>
    <row r="113" spans="1:18" ht="13.5" customHeight="1">
      <c r="A113" s="11"/>
      <c r="B113" s="11"/>
      <c r="C113" s="11"/>
      <c r="D113" s="11"/>
      <c r="E113" s="13"/>
      <c r="F113" s="14"/>
      <c r="G113" s="2"/>
      <c r="H113" s="3"/>
      <c r="I113" s="3"/>
      <c r="J113" s="3"/>
      <c r="K113" s="3"/>
      <c r="L113" s="3"/>
      <c r="M113" s="3"/>
      <c r="N113" s="3"/>
      <c r="O113" s="3"/>
      <c r="P113" s="3"/>
      <c r="Q113" s="3"/>
      <c r="R113" s="3"/>
    </row>
    <row r="114" spans="1:18" ht="13.5" customHeight="1">
      <c r="A114" s="11"/>
      <c r="B114" s="11"/>
      <c r="C114" s="11"/>
      <c r="D114" s="11"/>
      <c r="E114" s="13"/>
      <c r="F114" s="14"/>
      <c r="G114" s="2"/>
      <c r="H114" s="3"/>
      <c r="I114" s="3"/>
      <c r="J114" s="3"/>
      <c r="K114" s="3"/>
      <c r="L114" s="3"/>
      <c r="M114" s="3"/>
      <c r="N114" s="3"/>
      <c r="O114" s="3"/>
      <c r="P114" s="3"/>
      <c r="Q114" s="3"/>
      <c r="R114" s="3"/>
    </row>
    <row r="115" spans="1:18" ht="13.5" customHeight="1">
      <c r="A115" s="11"/>
      <c r="B115" s="11"/>
      <c r="C115" s="11"/>
      <c r="D115" s="11"/>
      <c r="E115" s="13"/>
      <c r="F115" s="14"/>
      <c r="G115" s="2"/>
      <c r="H115" s="3"/>
      <c r="I115" s="3"/>
      <c r="J115" s="3"/>
      <c r="K115" s="3"/>
      <c r="L115" s="3"/>
      <c r="M115" s="3"/>
      <c r="N115" s="3"/>
      <c r="O115" s="3"/>
      <c r="P115" s="3"/>
      <c r="Q115" s="3"/>
      <c r="R115" s="3"/>
    </row>
    <row r="116" spans="1:18" ht="13.5" customHeight="1">
      <c r="A116" s="11"/>
      <c r="B116" s="11"/>
      <c r="C116" s="11"/>
      <c r="D116" s="11"/>
      <c r="E116" s="13"/>
      <c r="F116" s="14"/>
      <c r="G116" s="2"/>
      <c r="H116" s="3"/>
      <c r="I116" s="3"/>
      <c r="J116" s="3"/>
      <c r="K116" s="3"/>
      <c r="L116" s="3"/>
      <c r="M116" s="3"/>
      <c r="N116" s="3"/>
      <c r="O116" s="3"/>
      <c r="P116" s="3"/>
      <c r="Q116" s="3"/>
      <c r="R116" s="3"/>
    </row>
    <row r="117" spans="1:18" ht="13.5" customHeight="1">
      <c r="A117" s="11"/>
      <c r="B117" s="11"/>
      <c r="C117" s="11"/>
      <c r="D117" s="11"/>
      <c r="E117" s="13"/>
      <c r="F117" s="14"/>
      <c r="G117" s="2"/>
      <c r="H117" s="3"/>
      <c r="I117" s="3"/>
      <c r="J117" s="3"/>
      <c r="K117" s="3"/>
      <c r="L117" s="3"/>
      <c r="M117" s="3"/>
      <c r="N117" s="3"/>
      <c r="O117" s="3"/>
      <c r="P117" s="3"/>
      <c r="Q117" s="3"/>
      <c r="R117" s="3"/>
    </row>
    <row r="118" spans="1:18" ht="13.5" customHeight="1">
      <c r="A118" s="11"/>
      <c r="B118" s="11"/>
      <c r="C118" s="11"/>
      <c r="D118" s="11"/>
      <c r="E118" s="13"/>
      <c r="F118" s="14"/>
      <c r="G118" s="2"/>
      <c r="H118" s="3"/>
      <c r="I118" s="3"/>
      <c r="J118" s="3"/>
      <c r="K118" s="3"/>
      <c r="L118" s="3"/>
      <c r="M118" s="3"/>
      <c r="N118" s="3"/>
      <c r="O118" s="3"/>
      <c r="P118" s="3"/>
      <c r="Q118" s="3"/>
      <c r="R118" s="3"/>
    </row>
    <row r="119" spans="1:18" ht="13.5" customHeight="1">
      <c r="A119" s="11"/>
      <c r="B119" s="11"/>
      <c r="C119" s="11"/>
      <c r="D119" s="11"/>
      <c r="E119" s="13"/>
      <c r="F119" s="14"/>
      <c r="G119" s="2"/>
      <c r="H119" s="3"/>
      <c r="I119" s="3"/>
      <c r="J119" s="3"/>
      <c r="K119" s="3"/>
      <c r="L119" s="3"/>
      <c r="M119" s="3"/>
      <c r="N119" s="3"/>
      <c r="O119" s="3"/>
      <c r="P119" s="3"/>
      <c r="Q119" s="3"/>
      <c r="R119" s="3"/>
    </row>
    <row r="120" spans="1:18" ht="13.5" customHeight="1">
      <c r="A120" s="11"/>
      <c r="B120" s="11"/>
      <c r="C120" s="11"/>
      <c r="D120" s="11"/>
      <c r="E120" s="13"/>
      <c r="F120" s="14"/>
      <c r="G120" s="2"/>
      <c r="H120" s="3"/>
      <c r="I120" s="3"/>
      <c r="J120" s="3"/>
      <c r="K120" s="3"/>
      <c r="L120" s="3"/>
      <c r="M120" s="3"/>
      <c r="N120" s="3"/>
      <c r="O120" s="3"/>
      <c r="P120" s="3"/>
      <c r="Q120" s="3"/>
      <c r="R120" s="3"/>
    </row>
    <row r="121" spans="1:18" ht="13.5" customHeight="1">
      <c r="A121" s="11"/>
      <c r="B121" s="11"/>
      <c r="C121" s="11"/>
      <c r="D121" s="11"/>
      <c r="E121" s="13"/>
      <c r="F121" s="14"/>
      <c r="G121" s="2"/>
      <c r="H121" s="3"/>
      <c r="I121" s="3"/>
      <c r="J121" s="3"/>
      <c r="K121" s="3"/>
      <c r="L121" s="3"/>
      <c r="M121" s="3"/>
      <c r="N121" s="3"/>
      <c r="O121" s="3"/>
      <c r="P121" s="3"/>
      <c r="Q121" s="3"/>
      <c r="R121" s="3"/>
    </row>
    <row r="122" spans="1:18" ht="13.5" customHeight="1">
      <c r="A122" s="11"/>
      <c r="B122" s="11"/>
      <c r="C122" s="11"/>
      <c r="D122" s="11"/>
      <c r="E122" s="13"/>
      <c r="F122" s="14"/>
      <c r="G122" s="2"/>
      <c r="H122" s="3"/>
      <c r="I122" s="3"/>
      <c r="J122" s="3"/>
      <c r="K122" s="3"/>
      <c r="L122" s="3"/>
      <c r="M122" s="3"/>
      <c r="N122" s="3"/>
      <c r="O122" s="3"/>
      <c r="P122" s="3"/>
      <c r="Q122" s="3"/>
      <c r="R122" s="3"/>
    </row>
    <row r="123" spans="1:18" ht="13.5" customHeight="1">
      <c r="A123" s="11"/>
      <c r="B123" s="11"/>
      <c r="C123" s="11"/>
      <c r="D123" s="11"/>
      <c r="E123" s="13"/>
      <c r="F123" s="14"/>
      <c r="G123" s="2"/>
      <c r="H123" s="3"/>
      <c r="I123" s="3"/>
      <c r="J123" s="3"/>
      <c r="K123" s="3"/>
      <c r="L123" s="3"/>
      <c r="M123" s="3"/>
      <c r="N123" s="3"/>
      <c r="O123" s="3"/>
      <c r="P123" s="3"/>
      <c r="Q123" s="3"/>
      <c r="R123" s="3"/>
    </row>
    <row r="124" spans="1:18" ht="13.5" customHeight="1">
      <c r="A124" s="11"/>
      <c r="B124" s="11"/>
      <c r="C124" s="11"/>
      <c r="D124" s="11"/>
      <c r="E124" s="13"/>
      <c r="F124" s="14"/>
      <c r="G124" s="2"/>
      <c r="H124" s="3"/>
      <c r="I124" s="3"/>
      <c r="J124" s="3"/>
      <c r="K124" s="3"/>
      <c r="L124" s="3"/>
      <c r="M124" s="3"/>
      <c r="N124" s="3"/>
      <c r="O124" s="3"/>
      <c r="P124" s="3"/>
      <c r="Q124" s="3"/>
      <c r="R124" s="3"/>
    </row>
    <row r="125" spans="1:18" ht="13.5" customHeight="1">
      <c r="A125" s="11"/>
      <c r="B125" s="11"/>
      <c r="C125" s="11"/>
      <c r="D125" s="11"/>
      <c r="E125" s="13"/>
      <c r="F125" s="14"/>
      <c r="G125" s="2"/>
      <c r="H125" s="3"/>
      <c r="I125" s="3"/>
      <c r="J125" s="3"/>
      <c r="K125" s="3"/>
      <c r="L125" s="3"/>
      <c r="M125" s="3"/>
      <c r="N125" s="3"/>
      <c r="O125" s="3"/>
      <c r="P125" s="3"/>
      <c r="Q125" s="3"/>
      <c r="R125" s="3"/>
    </row>
    <row r="126" spans="1:18" ht="13.5" customHeight="1">
      <c r="A126" s="11"/>
      <c r="B126" s="11"/>
      <c r="C126" s="11"/>
      <c r="D126" s="11"/>
      <c r="E126" s="13"/>
      <c r="F126" s="14"/>
      <c r="G126" s="2"/>
      <c r="H126" s="3"/>
      <c r="I126" s="3"/>
      <c r="J126" s="3"/>
      <c r="K126" s="3"/>
      <c r="L126" s="3"/>
      <c r="M126" s="3"/>
      <c r="N126" s="3"/>
      <c r="O126" s="3"/>
      <c r="P126" s="3"/>
      <c r="Q126" s="3"/>
      <c r="R126" s="3"/>
    </row>
    <row r="127" spans="1:18" ht="13.5" customHeight="1">
      <c r="A127" s="11"/>
      <c r="B127" s="11"/>
      <c r="C127" s="11"/>
      <c r="D127" s="11"/>
      <c r="E127" s="13"/>
      <c r="F127" s="14"/>
      <c r="G127" s="2"/>
      <c r="H127" s="3"/>
      <c r="I127" s="3"/>
      <c r="J127" s="3"/>
      <c r="K127" s="3"/>
      <c r="L127" s="3"/>
      <c r="M127" s="3"/>
      <c r="N127" s="3"/>
      <c r="O127" s="3"/>
      <c r="P127" s="3"/>
      <c r="Q127" s="3"/>
      <c r="R127" s="3"/>
    </row>
    <row r="128" spans="1:18" ht="13.5" customHeight="1">
      <c r="A128" s="11"/>
      <c r="B128" s="11"/>
      <c r="C128" s="11"/>
      <c r="D128" s="11"/>
      <c r="E128" s="13"/>
      <c r="F128" s="14"/>
      <c r="G128" s="2"/>
      <c r="H128" s="3"/>
      <c r="I128" s="3"/>
      <c r="J128" s="3"/>
      <c r="K128" s="3"/>
      <c r="L128" s="3"/>
      <c r="M128" s="3"/>
      <c r="N128" s="3"/>
      <c r="O128" s="3"/>
      <c r="P128" s="3"/>
      <c r="Q128" s="3"/>
      <c r="R128" s="3"/>
    </row>
    <row r="129" spans="1:18" ht="13.5" customHeight="1">
      <c r="A129" s="11"/>
      <c r="B129" s="11"/>
      <c r="C129" s="11"/>
      <c r="D129" s="11"/>
      <c r="E129" s="13"/>
      <c r="F129" s="14"/>
      <c r="G129" s="2"/>
      <c r="H129" s="3"/>
      <c r="I129" s="3"/>
      <c r="J129" s="3"/>
      <c r="K129" s="3"/>
      <c r="L129" s="3"/>
      <c r="M129" s="3"/>
      <c r="N129" s="3"/>
      <c r="O129" s="3"/>
      <c r="P129" s="3"/>
      <c r="Q129" s="3"/>
      <c r="R129" s="3"/>
    </row>
    <row r="130" spans="1:18" ht="13.5" customHeight="1">
      <c r="A130" s="11"/>
      <c r="B130" s="11"/>
      <c r="C130" s="11"/>
      <c r="D130" s="11"/>
      <c r="E130" s="13"/>
      <c r="F130" s="14"/>
      <c r="G130" s="2"/>
      <c r="H130" s="3"/>
      <c r="I130" s="3"/>
      <c r="J130" s="3"/>
      <c r="K130" s="3"/>
      <c r="L130" s="3"/>
      <c r="M130" s="3"/>
      <c r="N130" s="3"/>
      <c r="O130" s="3"/>
      <c r="P130" s="3"/>
      <c r="Q130" s="3"/>
      <c r="R130" s="3"/>
    </row>
    <row r="131" spans="1:18" ht="13.5" customHeight="1">
      <c r="A131" s="11"/>
      <c r="B131" s="11"/>
      <c r="C131" s="11"/>
      <c r="D131" s="11"/>
      <c r="E131" s="13"/>
      <c r="F131" s="14"/>
      <c r="G131" s="2"/>
      <c r="H131" s="3"/>
      <c r="I131" s="3"/>
      <c r="J131" s="3"/>
      <c r="K131" s="3"/>
      <c r="L131" s="3"/>
      <c r="M131" s="3"/>
      <c r="N131" s="3"/>
      <c r="O131" s="3"/>
      <c r="P131" s="3"/>
      <c r="Q131" s="3"/>
      <c r="R131" s="3"/>
    </row>
    <row r="132" spans="1:18" ht="13.5" customHeight="1">
      <c r="A132" s="11"/>
      <c r="B132" s="11"/>
      <c r="C132" s="11"/>
      <c r="D132" s="11"/>
      <c r="E132" s="13"/>
      <c r="F132" s="14"/>
      <c r="G132" s="2"/>
      <c r="H132" s="3"/>
      <c r="I132" s="3"/>
      <c r="J132" s="3"/>
      <c r="K132" s="3"/>
      <c r="L132" s="3"/>
      <c r="M132" s="3"/>
      <c r="N132" s="3"/>
      <c r="O132" s="3"/>
      <c r="P132" s="3"/>
      <c r="Q132" s="3"/>
      <c r="R132" s="3"/>
    </row>
    <row r="133" spans="1:18" ht="13.5" customHeight="1">
      <c r="A133" s="11"/>
      <c r="B133" s="11"/>
      <c r="C133" s="11"/>
      <c r="D133" s="11"/>
      <c r="E133" s="13"/>
      <c r="F133" s="14"/>
      <c r="G133" s="2"/>
      <c r="H133" s="3"/>
      <c r="I133" s="3"/>
      <c r="J133" s="3"/>
      <c r="K133" s="3"/>
      <c r="L133" s="3"/>
      <c r="M133" s="3"/>
      <c r="N133" s="3"/>
      <c r="O133" s="3"/>
      <c r="P133" s="3"/>
      <c r="Q133" s="3"/>
      <c r="R133" s="3"/>
    </row>
    <row r="134" spans="1:18" ht="13.5" customHeight="1">
      <c r="A134" s="11"/>
      <c r="B134" s="11"/>
      <c r="C134" s="11"/>
      <c r="D134" s="11"/>
      <c r="E134" s="13"/>
      <c r="F134" s="14"/>
      <c r="G134" s="2"/>
      <c r="H134" s="3"/>
      <c r="I134" s="3"/>
      <c r="J134" s="3"/>
      <c r="K134" s="3"/>
      <c r="L134" s="3"/>
      <c r="M134" s="3"/>
      <c r="N134" s="3"/>
      <c r="O134" s="3"/>
      <c r="P134" s="3"/>
      <c r="Q134" s="3"/>
      <c r="R134" s="3"/>
    </row>
    <row r="135" spans="1:18" ht="13.5" customHeight="1">
      <c r="A135" s="11"/>
      <c r="B135" s="11"/>
      <c r="C135" s="11"/>
      <c r="D135" s="11"/>
      <c r="E135" s="13"/>
      <c r="F135" s="14"/>
      <c r="G135" s="2"/>
      <c r="H135" s="3"/>
      <c r="I135" s="3"/>
      <c r="J135" s="3"/>
      <c r="K135" s="3"/>
      <c r="L135" s="3"/>
      <c r="M135" s="3"/>
      <c r="N135" s="3"/>
      <c r="O135" s="3"/>
      <c r="P135" s="3"/>
      <c r="Q135" s="3"/>
      <c r="R135" s="3"/>
    </row>
    <row r="136" spans="1:18" ht="13.5" customHeight="1">
      <c r="A136" s="11"/>
      <c r="B136" s="11"/>
      <c r="C136" s="11"/>
      <c r="D136" s="11"/>
      <c r="E136" s="13"/>
      <c r="F136" s="14"/>
      <c r="G136" s="2"/>
      <c r="H136" s="3"/>
      <c r="I136" s="3"/>
      <c r="J136" s="3"/>
      <c r="K136" s="3"/>
      <c r="L136" s="3"/>
      <c r="M136" s="3"/>
      <c r="N136" s="3"/>
      <c r="O136" s="3"/>
      <c r="P136" s="3"/>
      <c r="Q136" s="3"/>
      <c r="R136" s="3"/>
    </row>
    <row r="137" spans="1:18" ht="13.5" customHeight="1">
      <c r="A137" s="11"/>
      <c r="B137" s="11"/>
      <c r="C137" s="11"/>
      <c r="D137" s="11"/>
      <c r="E137" s="13"/>
      <c r="F137" s="14"/>
      <c r="G137" s="2"/>
      <c r="H137" s="3"/>
      <c r="I137" s="3"/>
      <c r="J137" s="3"/>
      <c r="K137" s="3"/>
      <c r="L137" s="3"/>
      <c r="M137" s="3"/>
      <c r="N137" s="3"/>
      <c r="O137" s="3"/>
      <c r="P137" s="3"/>
      <c r="Q137" s="3"/>
      <c r="R137" s="3"/>
    </row>
    <row r="138" spans="1:18" ht="13.5" customHeight="1">
      <c r="A138" s="11"/>
      <c r="B138" s="11"/>
      <c r="C138" s="11"/>
      <c r="D138" s="11"/>
      <c r="E138" s="13"/>
      <c r="F138" s="14"/>
      <c r="G138" s="2"/>
      <c r="H138" s="3"/>
      <c r="I138" s="3"/>
      <c r="J138" s="3"/>
      <c r="K138" s="3"/>
      <c r="L138" s="3"/>
      <c r="M138" s="3"/>
      <c r="N138" s="3"/>
      <c r="O138" s="3"/>
      <c r="P138" s="3"/>
      <c r="Q138" s="3"/>
      <c r="R138" s="3"/>
    </row>
    <row r="139" spans="1:18" ht="13.5" customHeight="1">
      <c r="A139" s="11"/>
      <c r="B139" s="11"/>
      <c r="C139" s="11"/>
      <c r="D139" s="11"/>
      <c r="E139" s="13"/>
      <c r="F139" s="14"/>
      <c r="G139" s="2"/>
      <c r="H139" s="3"/>
      <c r="I139" s="3"/>
      <c r="J139" s="3"/>
      <c r="K139" s="3"/>
      <c r="L139" s="3"/>
      <c r="M139" s="3"/>
      <c r="N139" s="3"/>
      <c r="O139" s="3"/>
      <c r="P139" s="3"/>
      <c r="Q139" s="3"/>
      <c r="R139" s="3"/>
    </row>
    <row r="140" spans="1:18" ht="13.5" customHeight="1">
      <c r="A140" s="11"/>
      <c r="B140" s="11"/>
      <c r="C140" s="11"/>
      <c r="D140" s="11"/>
      <c r="E140" s="13"/>
      <c r="F140" s="14"/>
      <c r="G140" s="2"/>
      <c r="H140" s="3"/>
      <c r="I140" s="3"/>
      <c r="J140" s="3"/>
      <c r="K140" s="3"/>
      <c r="L140" s="3"/>
      <c r="M140" s="3"/>
      <c r="N140" s="3"/>
      <c r="O140" s="3"/>
      <c r="P140" s="3"/>
      <c r="Q140" s="3"/>
      <c r="R140" s="3"/>
    </row>
    <row r="141" spans="1:18" ht="13.5" customHeight="1">
      <c r="A141" s="11"/>
      <c r="B141" s="11"/>
      <c r="C141" s="11"/>
      <c r="D141" s="11"/>
      <c r="E141" s="13"/>
      <c r="F141" s="14"/>
      <c r="G141" s="2"/>
      <c r="H141" s="3"/>
      <c r="I141" s="3"/>
      <c r="J141" s="3"/>
      <c r="K141" s="3"/>
      <c r="L141" s="3"/>
      <c r="M141" s="3"/>
      <c r="N141" s="3"/>
      <c r="O141" s="3"/>
      <c r="P141" s="3"/>
      <c r="Q141" s="3"/>
      <c r="R141" s="3"/>
    </row>
    <row r="142" spans="1:18" ht="13.5" customHeight="1">
      <c r="A142" s="11"/>
      <c r="B142" s="11"/>
      <c r="C142" s="11"/>
      <c r="D142" s="11"/>
      <c r="E142" s="13"/>
      <c r="F142" s="14"/>
      <c r="G142" s="2"/>
      <c r="H142" s="3"/>
      <c r="I142" s="3"/>
      <c r="J142" s="3"/>
      <c r="K142" s="3"/>
      <c r="L142" s="3"/>
      <c r="M142" s="3"/>
      <c r="N142" s="3"/>
      <c r="O142" s="3"/>
      <c r="P142" s="3"/>
      <c r="Q142" s="3"/>
      <c r="R142" s="3"/>
    </row>
    <row r="143" spans="1:18" ht="13.5" customHeight="1">
      <c r="A143" s="11"/>
      <c r="B143" s="11"/>
      <c r="C143" s="11"/>
      <c r="D143" s="11"/>
      <c r="E143" s="13"/>
      <c r="F143" s="14"/>
      <c r="G143" s="2"/>
      <c r="H143" s="3"/>
      <c r="I143" s="3"/>
      <c r="J143" s="3"/>
      <c r="K143" s="3"/>
      <c r="L143" s="3"/>
      <c r="M143" s="3"/>
      <c r="N143" s="3"/>
      <c r="O143" s="3"/>
      <c r="P143" s="3"/>
      <c r="Q143" s="3"/>
      <c r="R143" s="3"/>
    </row>
    <row r="144" spans="1:18" ht="13.5" customHeight="1">
      <c r="A144" s="11"/>
      <c r="B144" s="11"/>
      <c r="C144" s="11"/>
      <c r="D144" s="11"/>
      <c r="E144" s="13"/>
      <c r="F144" s="14"/>
      <c r="G144" s="2"/>
      <c r="H144" s="3"/>
      <c r="I144" s="3"/>
      <c r="J144" s="3"/>
      <c r="K144" s="3"/>
      <c r="L144" s="3"/>
      <c r="M144" s="3"/>
      <c r="N144" s="3"/>
      <c r="O144" s="3"/>
      <c r="P144" s="3"/>
      <c r="Q144" s="3"/>
      <c r="R144" s="3"/>
    </row>
    <row r="145" spans="1:18" ht="13.5" customHeight="1">
      <c r="A145" s="11"/>
      <c r="B145" s="11"/>
      <c r="C145" s="11"/>
      <c r="D145" s="11"/>
      <c r="E145" s="13"/>
      <c r="F145" s="14"/>
      <c r="G145" s="2"/>
      <c r="H145" s="3"/>
      <c r="I145" s="3"/>
      <c r="J145" s="3"/>
      <c r="K145" s="3"/>
      <c r="L145" s="3"/>
      <c r="M145" s="3"/>
      <c r="N145" s="3"/>
      <c r="O145" s="3"/>
      <c r="P145" s="3"/>
      <c r="Q145" s="3"/>
      <c r="R145" s="3"/>
    </row>
    <row r="146" spans="1:18" ht="13.5" customHeight="1">
      <c r="A146" s="11"/>
      <c r="B146" s="11"/>
      <c r="C146" s="11"/>
      <c r="D146" s="11"/>
      <c r="E146" s="13"/>
      <c r="F146" s="14"/>
      <c r="G146" s="2"/>
      <c r="H146" s="3"/>
      <c r="I146" s="3"/>
      <c r="J146" s="3"/>
      <c r="K146" s="3"/>
      <c r="L146" s="3"/>
      <c r="M146" s="3"/>
      <c r="N146" s="3"/>
      <c r="O146" s="3"/>
      <c r="P146" s="3"/>
      <c r="Q146" s="3"/>
      <c r="R146" s="3"/>
    </row>
    <row r="147" spans="1:18" ht="13.5" customHeight="1">
      <c r="A147" s="11"/>
      <c r="B147" s="11"/>
      <c r="C147" s="11"/>
      <c r="D147" s="11"/>
      <c r="E147" s="13"/>
      <c r="F147" s="14"/>
      <c r="G147" s="2"/>
      <c r="H147" s="3"/>
      <c r="I147" s="3"/>
      <c r="J147" s="3"/>
      <c r="K147" s="3"/>
      <c r="L147" s="3"/>
      <c r="M147" s="3"/>
      <c r="N147" s="3"/>
      <c r="O147" s="3"/>
      <c r="P147" s="3"/>
      <c r="Q147" s="3"/>
      <c r="R147" s="3"/>
    </row>
    <row r="148" spans="1:18" ht="13.5" customHeight="1">
      <c r="A148" s="11"/>
      <c r="B148" s="11"/>
      <c r="C148" s="11"/>
      <c r="D148" s="11"/>
      <c r="E148" s="13"/>
      <c r="F148" s="14"/>
      <c r="G148" s="2"/>
      <c r="H148" s="3"/>
      <c r="I148" s="3"/>
      <c r="J148" s="3"/>
      <c r="K148" s="3"/>
      <c r="L148" s="3"/>
      <c r="M148" s="3"/>
      <c r="N148" s="3"/>
      <c r="O148" s="3"/>
      <c r="P148" s="3"/>
      <c r="Q148" s="3"/>
      <c r="R148" s="3"/>
    </row>
    <row r="149" spans="1:18" ht="13.5" customHeight="1">
      <c r="A149" s="11"/>
      <c r="B149" s="11"/>
      <c r="C149" s="11"/>
      <c r="D149" s="11"/>
      <c r="E149" s="13"/>
      <c r="F149" s="14"/>
      <c r="G149" s="2"/>
      <c r="H149" s="3"/>
      <c r="I149" s="3"/>
      <c r="J149" s="3"/>
      <c r="K149" s="3"/>
      <c r="L149" s="3"/>
      <c r="M149" s="3"/>
      <c r="N149" s="3"/>
      <c r="O149" s="3"/>
      <c r="P149" s="3"/>
      <c r="Q149" s="3"/>
      <c r="R149" s="3"/>
    </row>
    <row r="150" spans="1:18" ht="13.5" customHeight="1">
      <c r="A150" s="11"/>
      <c r="B150" s="11"/>
      <c r="C150" s="11"/>
      <c r="D150" s="11"/>
      <c r="E150" s="13"/>
      <c r="F150" s="14"/>
      <c r="G150" s="2"/>
      <c r="H150" s="3"/>
      <c r="I150" s="3"/>
      <c r="J150" s="3"/>
      <c r="K150" s="3"/>
      <c r="L150" s="3"/>
      <c r="M150" s="3"/>
      <c r="N150" s="3"/>
      <c r="O150" s="3"/>
      <c r="P150" s="3"/>
      <c r="Q150" s="3"/>
      <c r="R150" s="3"/>
    </row>
    <row r="151" spans="1:18" ht="13.5" customHeight="1">
      <c r="A151" s="11"/>
      <c r="B151" s="11"/>
      <c r="C151" s="11"/>
      <c r="D151" s="11"/>
      <c r="E151" s="13"/>
      <c r="F151" s="14"/>
      <c r="G151" s="2"/>
      <c r="H151" s="3"/>
      <c r="I151" s="3"/>
      <c r="J151" s="3"/>
      <c r="K151" s="3"/>
      <c r="L151" s="3"/>
      <c r="M151" s="3"/>
      <c r="N151" s="3"/>
      <c r="O151" s="3"/>
      <c r="P151" s="3"/>
      <c r="Q151" s="3"/>
      <c r="R151" s="3"/>
    </row>
    <row r="152" spans="1:18" ht="13.5" customHeight="1">
      <c r="A152" s="11"/>
      <c r="B152" s="11"/>
      <c r="C152" s="11"/>
      <c r="D152" s="11"/>
      <c r="E152" s="13"/>
      <c r="F152" s="14"/>
      <c r="G152" s="2"/>
      <c r="H152" s="3"/>
      <c r="I152" s="3"/>
      <c r="J152" s="3"/>
      <c r="K152" s="3"/>
      <c r="L152" s="3"/>
      <c r="M152" s="3"/>
      <c r="N152" s="3"/>
      <c r="O152" s="3"/>
      <c r="P152" s="3"/>
      <c r="Q152" s="3"/>
      <c r="R152" s="3"/>
    </row>
    <row r="153" spans="1:18" ht="13.5" customHeight="1">
      <c r="A153" s="11"/>
      <c r="B153" s="11"/>
      <c r="C153" s="11"/>
      <c r="D153" s="11"/>
      <c r="E153" s="13"/>
      <c r="F153" s="14"/>
      <c r="G153" s="2"/>
      <c r="H153" s="3"/>
      <c r="I153" s="3"/>
      <c r="J153" s="3"/>
      <c r="K153" s="3"/>
      <c r="L153" s="3"/>
      <c r="M153" s="3"/>
      <c r="N153" s="3"/>
      <c r="O153" s="3"/>
      <c r="P153" s="3"/>
      <c r="Q153" s="3"/>
      <c r="R153" s="3"/>
    </row>
    <row r="154" spans="1:18" ht="13.5" customHeight="1">
      <c r="A154" s="11"/>
      <c r="B154" s="11"/>
      <c r="C154" s="11"/>
      <c r="D154" s="11"/>
      <c r="E154" s="13"/>
      <c r="F154" s="14"/>
      <c r="G154" s="2"/>
      <c r="H154" s="3"/>
      <c r="I154" s="3"/>
      <c r="J154" s="3"/>
      <c r="K154" s="3"/>
      <c r="L154" s="3"/>
      <c r="M154" s="3"/>
      <c r="N154" s="3"/>
      <c r="O154" s="3"/>
      <c r="P154" s="3"/>
      <c r="Q154" s="3"/>
      <c r="R154" s="3"/>
    </row>
    <row r="155" spans="1:18" ht="13.5" customHeight="1">
      <c r="A155" s="11"/>
      <c r="B155" s="11"/>
      <c r="C155" s="11"/>
      <c r="D155" s="11"/>
      <c r="E155" s="13"/>
      <c r="F155" s="14"/>
      <c r="G155" s="2"/>
      <c r="H155" s="3"/>
      <c r="I155" s="3"/>
      <c r="J155" s="3"/>
      <c r="K155" s="3"/>
      <c r="L155" s="3"/>
      <c r="M155" s="3"/>
      <c r="N155" s="3"/>
      <c r="O155" s="3"/>
      <c r="P155" s="3"/>
      <c r="Q155" s="3"/>
      <c r="R155" s="3"/>
    </row>
    <row r="156" spans="1:18" ht="13.5" customHeight="1">
      <c r="A156" s="11"/>
      <c r="B156" s="11"/>
      <c r="C156" s="11"/>
      <c r="D156" s="11"/>
      <c r="E156" s="13"/>
      <c r="F156" s="14"/>
      <c r="G156" s="2"/>
      <c r="H156" s="3"/>
      <c r="I156" s="3"/>
      <c r="J156" s="3"/>
      <c r="K156" s="3"/>
      <c r="L156" s="3"/>
      <c r="M156" s="3"/>
      <c r="N156" s="3"/>
      <c r="O156" s="3"/>
      <c r="P156" s="3"/>
      <c r="Q156" s="3"/>
      <c r="R156" s="3"/>
    </row>
    <row r="157" spans="1:18" ht="13.5" customHeight="1">
      <c r="A157" s="11"/>
      <c r="B157" s="11"/>
      <c r="C157" s="11"/>
      <c r="D157" s="11"/>
      <c r="E157" s="13"/>
      <c r="F157" s="14"/>
      <c r="G157" s="2"/>
      <c r="H157" s="3"/>
      <c r="I157" s="3"/>
      <c r="J157" s="3"/>
      <c r="K157" s="3"/>
      <c r="L157" s="3"/>
      <c r="M157" s="3"/>
      <c r="N157" s="3"/>
      <c r="O157" s="3"/>
      <c r="P157" s="3"/>
      <c r="Q157" s="3"/>
      <c r="R157" s="3"/>
    </row>
    <row r="158" spans="1:18" ht="13.5" customHeight="1">
      <c r="A158" s="11"/>
      <c r="B158" s="11"/>
      <c r="C158" s="11"/>
      <c r="D158" s="11"/>
      <c r="E158" s="13"/>
      <c r="F158" s="14"/>
      <c r="G158" s="2"/>
      <c r="H158" s="3"/>
      <c r="I158" s="3"/>
      <c r="J158" s="3"/>
      <c r="K158" s="3"/>
      <c r="L158" s="3"/>
      <c r="M158" s="3"/>
      <c r="N158" s="3"/>
      <c r="O158" s="3"/>
      <c r="P158" s="3"/>
      <c r="Q158" s="3"/>
      <c r="R158" s="3"/>
    </row>
    <row r="159" spans="1:18" ht="13.5" customHeight="1">
      <c r="A159" s="11"/>
      <c r="B159" s="11"/>
      <c r="C159" s="11"/>
      <c r="D159" s="11"/>
      <c r="E159" s="13"/>
      <c r="F159" s="14"/>
      <c r="G159" s="2"/>
      <c r="H159" s="3"/>
      <c r="I159" s="3"/>
      <c r="J159" s="3"/>
      <c r="K159" s="3"/>
      <c r="L159" s="3"/>
      <c r="M159" s="3"/>
      <c r="N159" s="3"/>
      <c r="O159" s="3"/>
      <c r="P159" s="3"/>
      <c r="Q159" s="3"/>
      <c r="R159" s="3"/>
    </row>
    <row r="160" spans="1:18" ht="13.5" customHeight="1">
      <c r="A160" s="11"/>
      <c r="B160" s="11"/>
      <c r="C160" s="11"/>
      <c r="D160" s="11"/>
      <c r="E160" s="13"/>
      <c r="F160" s="14"/>
      <c r="G160" s="2"/>
      <c r="H160" s="3"/>
      <c r="I160" s="3"/>
      <c r="J160" s="3"/>
      <c r="K160" s="3"/>
      <c r="L160" s="3"/>
      <c r="M160" s="3"/>
      <c r="N160" s="3"/>
      <c r="O160" s="3"/>
      <c r="P160" s="3"/>
      <c r="Q160" s="3"/>
      <c r="R160" s="3"/>
    </row>
    <row r="161" spans="1:18" ht="13.5" customHeight="1">
      <c r="A161" s="11"/>
      <c r="B161" s="11"/>
      <c r="C161" s="11"/>
      <c r="D161" s="11"/>
      <c r="E161" s="13"/>
      <c r="F161" s="14"/>
      <c r="G161" s="2"/>
      <c r="H161" s="3"/>
      <c r="I161" s="3"/>
      <c r="J161" s="3"/>
      <c r="K161" s="3"/>
      <c r="L161" s="3"/>
      <c r="M161" s="3"/>
      <c r="N161" s="3"/>
      <c r="O161" s="3"/>
      <c r="P161" s="3"/>
      <c r="Q161" s="3"/>
      <c r="R161" s="3"/>
    </row>
    <row r="162" spans="1:18" ht="13.5" customHeight="1">
      <c r="A162" s="11"/>
      <c r="B162" s="11"/>
      <c r="C162" s="11"/>
      <c r="D162" s="11"/>
      <c r="E162" s="13"/>
      <c r="F162" s="14"/>
      <c r="G162" s="2"/>
      <c r="H162" s="3"/>
      <c r="I162" s="3"/>
      <c r="J162" s="3"/>
      <c r="K162" s="3"/>
      <c r="L162" s="3"/>
      <c r="M162" s="3"/>
      <c r="N162" s="3"/>
      <c r="O162" s="3"/>
      <c r="P162" s="3"/>
      <c r="Q162" s="3"/>
      <c r="R162" s="3"/>
    </row>
    <row r="163" spans="1:18" ht="13.5" customHeight="1">
      <c r="A163" s="11"/>
      <c r="B163" s="11"/>
      <c r="C163" s="11"/>
      <c r="D163" s="11"/>
      <c r="E163" s="13"/>
      <c r="F163" s="14"/>
      <c r="G163" s="2"/>
      <c r="H163" s="3"/>
      <c r="I163" s="3"/>
      <c r="J163" s="3"/>
      <c r="K163" s="3"/>
      <c r="L163" s="3"/>
      <c r="M163" s="3"/>
      <c r="N163" s="3"/>
      <c r="O163" s="3"/>
      <c r="P163" s="3"/>
      <c r="Q163" s="3"/>
      <c r="R163" s="3"/>
    </row>
    <row r="164" spans="1:18" ht="13.5" customHeight="1">
      <c r="A164" s="11"/>
      <c r="B164" s="11"/>
      <c r="C164" s="11"/>
      <c r="D164" s="11"/>
      <c r="E164" s="13"/>
      <c r="F164" s="14"/>
      <c r="G164" s="2"/>
      <c r="H164" s="3"/>
      <c r="I164" s="3"/>
      <c r="J164" s="3"/>
      <c r="K164" s="3"/>
      <c r="L164" s="3"/>
      <c r="M164" s="3"/>
      <c r="N164" s="3"/>
      <c r="O164" s="3"/>
      <c r="P164" s="3"/>
      <c r="Q164" s="3"/>
      <c r="R164" s="3"/>
    </row>
    <row r="165" spans="1:18" ht="13.5" customHeight="1">
      <c r="A165" s="11"/>
      <c r="B165" s="11"/>
      <c r="C165" s="11"/>
      <c r="D165" s="11"/>
      <c r="E165" s="13"/>
      <c r="F165" s="14"/>
      <c r="G165" s="2"/>
      <c r="H165" s="3"/>
      <c r="I165" s="3"/>
      <c r="J165" s="3"/>
      <c r="K165" s="3"/>
      <c r="L165" s="3"/>
      <c r="M165" s="3"/>
      <c r="N165" s="3"/>
      <c r="O165" s="3"/>
      <c r="P165" s="3"/>
      <c r="Q165" s="3"/>
      <c r="R165" s="3"/>
    </row>
    <row r="166" spans="1:18" ht="13.5" customHeight="1">
      <c r="A166" s="11"/>
      <c r="B166" s="11"/>
      <c r="C166" s="11"/>
      <c r="D166" s="11"/>
      <c r="E166" s="13"/>
      <c r="F166" s="14"/>
      <c r="G166" s="2"/>
      <c r="H166" s="3"/>
      <c r="I166" s="3"/>
      <c r="J166" s="3"/>
      <c r="K166" s="3"/>
      <c r="L166" s="3"/>
      <c r="M166" s="3"/>
      <c r="N166" s="3"/>
      <c r="O166" s="3"/>
      <c r="P166" s="3"/>
      <c r="Q166" s="3"/>
      <c r="R166" s="3"/>
    </row>
    <row r="167" spans="1:18" ht="13.5" customHeight="1">
      <c r="A167" s="11"/>
      <c r="B167" s="11"/>
      <c r="C167" s="11"/>
      <c r="D167" s="11"/>
      <c r="E167" s="13"/>
      <c r="F167" s="14"/>
      <c r="G167" s="2"/>
      <c r="H167" s="3"/>
      <c r="I167" s="3"/>
      <c r="J167" s="3"/>
      <c r="K167" s="3"/>
      <c r="L167" s="3"/>
      <c r="M167" s="3"/>
      <c r="N167" s="3"/>
      <c r="O167" s="3"/>
      <c r="P167" s="3"/>
      <c r="Q167" s="3"/>
      <c r="R167" s="3"/>
    </row>
    <row r="168" spans="1:18" ht="13.5" customHeight="1">
      <c r="A168" s="11"/>
      <c r="B168" s="11"/>
      <c r="C168" s="11"/>
      <c r="D168" s="11"/>
      <c r="E168" s="13"/>
      <c r="F168" s="14"/>
      <c r="G168" s="2"/>
      <c r="H168" s="3"/>
      <c r="I168" s="3"/>
      <c r="J168" s="3"/>
      <c r="K168" s="3"/>
      <c r="L168" s="3"/>
      <c r="M168" s="3"/>
      <c r="N168" s="3"/>
      <c r="O168" s="3"/>
      <c r="P168" s="3"/>
      <c r="Q168" s="3"/>
      <c r="R168" s="3"/>
    </row>
    <row r="169" spans="1:18" ht="13.5" customHeight="1">
      <c r="A169" s="11"/>
      <c r="B169" s="11"/>
      <c r="C169" s="11"/>
      <c r="D169" s="11"/>
      <c r="E169" s="13"/>
      <c r="F169" s="14"/>
      <c r="G169" s="2"/>
      <c r="H169" s="3"/>
      <c r="I169" s="3"/>
      <c r="J169" s="3"/>
      <c r="K169" s="3"/>
      <c r="L169" s="3"/>
      <c r="M169" s="3"/>
      <c r="N169" s="3"/>
      <c r="O169" s="3"/>
      <c r="P169" s="3"/>
      <c r="Q169" s="3"/>
      <c r="R169" s="3"/>
    </row>
    <row r="170" spans="1:18" ht="13.5" customHeight="1">
      <c r="A170" s="11"/>
      <c r="B170" s="11"/>
      <c r="C170" s="11"/>
      <c r="D170" s="11"/>
      <c r="E170" s="13"/>
      <c r="F170" s="14"/>
      <c r="G170" s="2"/>
      <c r="H170" s="3"/>
      <c r="I170" s="3"/>
      <c r="J170" s="3"/>
      <c r="K170" s="3"/>
      <c r="L170" s="3"/>
      <c r="M170" s="3"/>
      <c r="N170" s="3"/>
      <c r="O170" s="3"/>
      <c r="P170" s="3"/>
      <c r="Q170" s="3"/>
      <c r="R170" s="3"/>
    </row>
    <row r="171" spans="1:18" ht="13.5" customHeight="1">
      <c r="A171" s="11"/>
      <c r="B171" s="11"/>
      <c r="C171" s="11"/>
      <c r="D171" s="11"/>
      <c r="E171" s="13"/>
      <c r="F171" s="14"/>
      <c r="G171" s="2"/>
      <c r="H171" s="3"/>
      <c r="I171" s="3"/>
      <c r="J171" s="3"/>
      <c r="K171" s="3"/>
      <c r="L171" s="3"/>
      <c r="M171" s="3"/>
      <c r="N171" s="3"/>
      <c r="O171" s="3"/>
      <c r="P171" s="3"/>
      <c r="Q171" s="3"/>
      <c r="R171" s="3"/>
    </row>
    <row r="172" spans="1:18" ht="13.5" customHeight="1">
      <c r="A172" s="11"/>
      <c r="B172" s="11"/>
      <c r="C172" s="11"/>
      <c r="D172" s="11"/>
      <c r="E172" s="13"/>
      <c r="F172" s="14"/>
      <c r="G172" s="2"/>
      <c r="H172" s="3"/>
      <c r="I172" s="3"/>
      <c r="J172" s="3"/>
      <c r="K172" s="3"/>
      <c r="L172" s="3"/>
      <c r="M172" s="3"/>
      <c r="N172" s="3"/>
      <c r="O172" s="3"/>
      <c r="P172" s="3"/>
      <c r="Q172" s="3"/>
      <c r="R172" s="3"/>
    </row>
    <row r="173" spans="1:18" ht="13.5" customHeight="1">
      <c r="A173" s="11"/>
      <c r="B173" s="11"/>
      <c r="C173" s="11"/>
      <c r="D173" s="11"/>
      <c r="E173" s="13"/>
      <c r="F173" s="14"/>
      <c r="G173" s="2"/>
      <c r="H173" s="3"/>
      <c r="I173" s="3"/>
      <c r="J173" s="3"/>
      <c r="K173" s="3"/>
      <c r="L173" s="3"/>
      <c r="M173" s="3"/>
      <c r="N173" s="3"/>
      <c r="O173" s="3"/>
      <c r="P173" s="3"/>
      <c r="Q173" s="3"/>
      <c r="R173" s="3"/>
    </row>
    <row r="174" spans="1:18" ht="13.5" customHeight="1">
      <c r="A174" s="11"/>
      <c r="B174" s="11"/>
      <c r="C174" s="11"/>
      <c r="D174" s="11"/>
      <c r="E174" s="13"/>
      <c r="F174" s="14"/>
      <c r="G174" s="2"/>
      <c r="H174" s="3"/>
      <c r="I174" s="3"/>
      <c r="J174" s="3"/>
      <c r="K174" s="3"/>
      <c r="L174" s="3"/>
      <c r="M174" s="3"/>
      <c r="N174" s="3"/>
      <c r="O174" s="3"/>
      <c r="P174" s="3"/>
      <c r="Q174" s="3"/>
      <c r="R174" s="3"/>
    </row>
    <row r="175" spans="1:18" ht="13.5" customHeight="1">
      <c r="A175" s="11"/>
      <c r="B175" s="11"/>
      <c r="C175" s="11"/>
      <c r="D175" s="11"/>
      <c r="E175" s="13"/>
      <c r="F175" s="14"/>
      <c r="G175" s="2"/>
      <c r="H175" s="3"/>
      <c r="I175" s="3"/>
      <c r="J175" s="3"/>
      <c r="K175" s="3"/>
      <c r="L175" s="3"/>
      <c r="M175" s="3"/>
      <c r="N175" s="3"/>
      <c r="O175" s="3"/>
      <c r="P175" s="3"/>
      <c r="Q175" s="3"/>
      <c r="R175" s="3"/>
    </row>
    <row r="176" spans="1:18" ht="13.5" customHeight="1">
      <c r="A176" s="11"/>
      <c r="B176" s="11"/>
      <c r="C176" s="11"/>
      <c r="D176" s="11"/>
      <c r="E176" s="13"/>
      <c r="F176" s="14"/>
      <c r="G176" s="2"/>
      <c r="H176" s="3"/>
      <c r="I176" s="3"/>
      <c r="J176" s="3"/>
      <c r="K176" s="3"/>
      <c r="L176" s="3"/>
      <c r="M176" s="3"/>
      <c r="N176" s="3"/>
      <c r="O176" s="3"/>
      <c r="P176" s="3"/>
      <c r="Q176" s="3"/>
      <c r="R176" s="3"/>
    </row>
    <row r="177" spans="1:18" ht="13.5" customHeight="1">
      <c r="A177" s="11"/>
      <c r="B177" s="11"/>
      <c r="C177" s="11"/>
      <c r="D177" s="11"/>
      <c r="E177" s="13"/>
      <c r="F177" s="14"/>
      <c r="G177" s="2"/>
      <c r="H177" s="3"/>
      <c r="I177" s="3"/>
      <c r="J177" s="3"/>
      <c r="K177" s="3"/>
      <c r="L177" s="3"/>
      <c r="M177" s="3"/>
      <c r="N177" s="3"/>
      <c r="O177" s="3"/>
      <c r="P177" s="3"/>
      <c r="Q177" s="3"/>
      <c r="R177" s="3"/>
    </row>
    <row r="178" spans="1:18" ht="13.5" customHeight="1">
      <c r="A178" s="11"/>
      <c r="B178" s="11"/>
      <c r="C178" s="11"/>
      <c r="D178" s="11"/>
      <c r="E178" s="13"/>
      <c r="F178" s="14"/>
      <c r="G178" s="2"/>
      <c r="H178" s="3"/>
      <c r="I178" s="3"/>
      <c r="J178" s="3"/>
      <c r="K178" s="3"/>
      <c r="L178" s="3"/>
      <c r="M178" s="3"/>
      <c r="N178" s="3"/>
      <c r="O178" s="3"/>
      <c r="P178" s="3"/>
      <c r="Q178" s="3"/>
      <c r="R178" s="3"/>
    </row>
    <row r="179" spans="1:18" ht="13.5" customHeight="1">
      <c r="A179" s="11"/>
      <c r="B179" s="11"/>
      <c r="C179" s="11"/>
      <c r="D179" s="11"/>
      <c r="E179" s="13"/>
      <c r="F179" s="14"/>
      <c r="G179" s="2"/>
      <c r="H179" s="3"/>
      <c r="I179" s="3"/>
      <c r="J179" s="3"/>
      <c r="K179" s="3"/>
      <c r="L179" s="3"/>
      <c r="M179" s="3"/>
      <c r="N179" s="3"/>
      <c r="O179" s="3"/>
      <c r="P179" s="3"/>
      <c r="Q179" s="3"/>
      <c r="R179" s="3"/>
    </row>
    <row r="180" spans="1:18" ht="13.5" customHeight="1">
      <c r="A180" s="11"/>
      <c r="B180" s="11"/>
      <c r="C180" s="11"/>
      <c r="D180" s="11"/>
      <c r="E180" s="13"/>
      <c r="F180" s="14"/>
      <c r="G180" s="2"/>
      <c r="H180" s="3"/>
      <c r="I180" s="3"/>
      <c r="J180" s="3"/>
      <c r="K180" s="3"/>
      <c r="L180" s="3"/>
      <c r="M180" s="3"/>
      <c r="N180" s="3"/>
      <c r="O180" s="3"/>
      <c r="P180" s="3"/>
      <c r="Q180" s="3"/>
      <c r="R180" s="3"/>
    </row>
    <row r="181" spans="1:18" ht="13.5" customHeight="1">
      <c r="A181" s="11"/>
      <c r="B181" s="11"/>
      <c r="C181" s="11"/>
      <c r="D181" s="11"/>
      <c r="E181" s="13"/>
      <c r="F181" s="14"/>
      <c r="G181" s="2"/>
      <c r="H181" s="3"/>
      <c r="I181" s="3"/>
      <c r="J181" s="3"/>
      <c r="K181" s="3"/>
      <c r="L181" s="3"/>
      <c r="M181" s="3"/>
      <c r="N181" s="3"/>
      <c r="O181" s="3"/>
      <c r="P181" s="3"/>
      <c r="Q181" s="3"/>
      <c r="R181" s="3"/>
    </row>
    <row r="182" spans="1:18" ht="13.5" customHeight="1">
      <c r="A182" s="11"/>
      <c r="B182" s="11"/>
      <c r="C182" s="11"/>
      <c r="D182" s="11"/>
      <c r="E182" s="13"/>
      <c r="F182" s="14"/>
      <c r="G182" s="2"/>
      <c r="H182" s="3"/>
      <c r="I182" s="3"/>
      <c r="J182" s="3"/>
      <c r="K182" s="3"/>
      <c r="L182" s="3"/>
      <c r="M182" s="3"/>
      <c r="N182" s="3"/>
      <c r="O182" s="3"/>
      <c r="P182" s="3"/>
      <c r="Q182" s="3"/>
      <c r="R182" s="3"/>
    </row>
    <row r="183" spans="1:18" ht="13.5" customHeight="1">
      <c r="A183" s="11"/>
      <c r="B183" s="11"/>
      <c r="C183" s="11"/>
      <c r="D183" s="11"/>
      <c r="E183" s="13"/>
      <c r="F183" s="14"/>
      <c r="G183" s="2"/>
      <c r="H183" s="3"/>
      <c r="I183" s="3"/>
      <c r="J183" s="3"/>
      <c r="K183" s="3"/>
      <c r="L183" s="3"/>
      <c r="M183" s="3"/>
      <c r="N183" s="3"/>
      <c r="O183" s="3"/>
      <c r="P183" s="3"/>
      <c r="Q183" s="3"/>
      <c r="R183" s="3"/>
    </row>
    <row r="184" spans="1:18" ht="13.5" customHeight="1">
      <c r="A184" s="11"/>
      <c r="B184" s="11"/>
      <c r="C184" s="11"/>
      <c r="D184" s="11"/>
      <c r="E184" s="13"/>
      <c r="F184" s="14"/>
      <c r="G184" s="2"/>
      <c r="H184" s="3"/>
      <c r="I184" s="3"/>
      <c r="J184" s="3"/>
      <c r="K184" s="3"/>
      <c r="L184" s="3"/>
      <c r="M184" s="3"/>
      <c r="N184" s="3"/>
      <c r="O184" s="3"/>
      <c r="P184" s="3"/>
      <c r="Q184" s="3"/>
      <c r="R184" s="3"/>
    </row>
    <row r="185" spans="1:18" ht="13.5" customHeight="1">
      <c r="A185" s="11"/>
      <c r="B185" s="11"/>
      <c r="C185" s="11"/>
      <c r="D185" s="11"/>
      <c r="E185" s="13"/>
      <c r="F185" s="14"/>
      <c r="G185" s="2"/>
      <c r="H185" s="3"/>
      <c r="I185" s="3"/>
      <c r="J185" s="3"/>
      <c r="K185" s="3"/>
      <c r="L185" s="3"/>
      <c r="M185" s="3"/>
      <c r="N185" s="3"/>
      <c r="O185" s="3"/>
      <c r="P185" s="3"/>
      <c r="Q185" s="3"/>
      <c r="R185" s="3"/>
    </row>
    <row r="186" spans="1:18" ht="13.5" customHeight="1">
      <c r="A186" s="11"/>
      <c r="B186" s="11"/>
      <c r="C186" s="11"/>
      <c r="D186" s="11"/>
      <c r="E186" s="13"/>
      <c r="F186" s="14"/>
      <c r="G186" s="2"/>
      <c r="H186" s="3"/>
      <c r="I186" s="3"/>
      <c r="J186" s="3"/>
      <c r="K186" s="3"/>
      <c r="L186" s="3"/>
      <c r="M186" s="3"/>
      <c r="N186" s="3"/>
      <c r="O186" s="3"/>
      <c r="P186" s="3"/>
      <c r="Q186" s="3"/>
      <c r="R186" s="3"/>
    </row>
    <row r="187" spans="1:18" ht="13.5" customHeight="1">
      <c r="A187" s="11"/>
      <c r="B187" s="11"/>
      <c r="C187" s="11"/>
      <c r="D187" s="11"/>
      <c r="E187" s="13"/>
      <c r="F187" s="14"/>
      <c r="G187" s="2"/>
      <c r="H187" s="3"/>
      <c r="I187" s="3"/>
      <c r="J187" s="3"/>
      <c r="K187" s="3"/>
      <c r="L187" s="3"/>
      <c r="M187" s="3"/>
      <c r="N187" s="3"/>
      <c r="O187" s="3"/>
      <c r="P187" s="3"/>
      <c r="Q187" s="3"/>
      <c r="R187" s="3"/>
    </row>
    <row r="188" spans="1:18" ht="13.5" customHeight="1">
      <c r="A188" s="11"/>
      <c r="B188" s="11"/>
      <c r="C188" s="11"/>
      <c r="D188" s="11"/>
      <c r="E188" s="13"/>
      <c r="F188" s="14"/>
      <c r="G188" s="2"/>
      <c r="H188" s="3"/>
      <c r="I188" s="3"/>
      <c r="J188" s="3"/>
      <c r="K188" s="3"/>
      <c r="L188" s="3"/>
      <c r="M188" s="3"/>
      <c r="N188" s="3"/>
      <c r="O188" s="3"/>
      <c r="P188" s="3"/>
      <c r="Q188" s="3"/>
      <c r="R188" s="3"/>
    </row>
    <row r="189" spans="1:18" ht="13.5" customHeight="1">
      <c r="A189" s="11"/>
      <c r="B189" s="11"/>
      <c r="C189" s="11"/>
      <c r="D189" s="11"/>
      <c r="E189" s="13"/>
      <c r="F189" s="14"/>
      <c r="G189" s="2"/>
      <c r="H189" s="3"/>
      <c r="I189" s="3"/>
      <c r="J189" s="3"/>
      <c r="K189" s="3"/>
      <c r="L189" s="3"/>
      <c r="M189" s="3"/>
      <c r="N189" s="3"/>
      <c r="O189" s="3"/>
      <c r="P189" s="3"/>
      <c r="Q189" s="3"/>
      <c r="R189" s="3"/>
    </row>
    <row r="190" spans="1:18" ht="13.5" customHeight="1">
      <c r="A190" s="11"/>
      <c r="B190" s="11"/>
      <c r="C190" s="11"/>
      <c r="D190" s="11"/>
      <c r="E190" s="13"/>
      <c r="F190" s="14"/>
      <c r="G190" s="2"/>
      <c r="H190" s="3"/>
      <c r="I190" s="3"/>
      <c r="J190" s="3"/>
      <c r="K190" s="3"/>
      <c r="L190" s="3"/>
      <c r="M190" s="3"/>
      <c r="N190" s="3"/>
      <c r="O190" s="3"/>
      <c r="P190" s="3"/>
      <c r="Q190" s="3"/>
      <c r="R190" s="3"/>
    </row>
    <row r="191" spans="1:18" ht="13.5" customHeight="1">
      <c r="A191" s="11"/>
      <c r="B191" s="11"/>
      <c r="C191" s="11"/>
      <c r="D191" s="11"/>
      <c r="E191" s="13"/>
      <c r="F191" s="14"/>
      <c r="G191" s="2"/>
      <c r="H191" s="3"/>
      <c r="I191" s="3"/>
      <c r="J191" s="3"/>
      <c r="K191" s="3"/>
      <c r="L191" s="3"/>
      <c r="M191" s="3"/>
      <c r="N191" s="3"/>
      <c r="O191" s="3"/>
      <c r="P191" s="3"/>
      <c r="Q191" s="3"/>
      <c r="R191" s="3"/>
    </row>
    <row r="192" spans="1:18" ht="13.5" customHeight="1">
      <c r="A192" s="11"/>
      <c r="B192" s="11"/>
      <c r="C192" s="11"/>
      <c r="D192" s="11"/>
      <c r="E192" s="13"/>
      <c r="F192" s="14"/>
      <c r="G192" s="2"/>
      <c r="H192" s="3"/>
      <c r="I192" s="3"/>
      <c r="J192" s="3"/>
      <c r="K192" s="3"/>
      <c r="L192" s="3"/>
      <c r="M192" s="3"/>
      <c r="N192" s="3"/>
      <c r="O192" s="3"/>
      <c r="P192" s="3"/>
      <c r="Q192" s="3"/>
      <c r="R192" s="3"/>
    </row>
    <row r="193" spans="1:18" ht="13.5" customHeight="1">
      <c r="A193" s="11"/>
      <c r="B193" s="11"/>
      <c r="C193" s="11"/>
      <c r="D193" s="11"/>
      <c r="E193" s="13"/>
      <c r="F193" s="14"/>
      <c r="G193" s="2"/>
      <c r="H193" s="3"/>
      <c r="I193" s="3"/>
      <c r="J193" s="3"/>
      <c r="K193" s="3"/>
      <c r="L193" s="3"/>
      <c r="M193" s="3"/>
      <c r="N193" s="3"/>
      <c r="O193" s="3"/>
      <c r="P193" s="3"/>
      <c r="Q193" s="3"/>
      <c r="R193" s="3"/>
    </row>
    <row r="194" spans="1:18" ht="13.5" customHeight="1">
      <c r="A194" s="11"/>
      <c r="B194" s="11"/>
      <c r="C194" s="11"/>
      <c r="D194" s="11"/>
      <c r="E194" s="13"/>
      <c r="F194" s="14"/>
      <c r="G194" s="2"/>
      <c r="H194" s="3"/>
      <c r="I194" s="3"/>
      <c r="J194" s="3"/>
      <c r="K194" s="3"/>
      <c r="L194" s="3"/>
      <c r="M194" s="3"/>
      <c r="N194" s="3"/>
      <c r="O194" s="3"/>
      <c r="P194" s="3"/>
      <c r="Q194" s="3"/>
      <c r="R194" s="3"/>
    </row>
    <row r="195" spans="1:18" ht="13.5" customHeight="1">
      <c r="A195" s="11"/>
      <c r="B195" s="11"/>
      <c r="C195" s="11"/>
      <c r="D195" s="11"/>
      <c r="E195" s="13"/>
      <c r="F195" s="14"/>
      <c r="G195" s="2"/>
      <c r="H195" s="3"/>
      <c r="I195" s="3"/>
      <c r="J195" s="3"/>
      <c r="K195" s="3"/>
      <c r="L195" s="3"/>
      <c r="M195" s="3"/>
      <c r="N195" s="3"/>
      <c r="O195" s="3"/>
      <c r="P195" s="3"/>
      <c r="Q195" s="3"/>
      <c r="R195" s="3"/>
    </row>
    <row r="196" spans="1:18" ht="13.5" customHeight="1">
      <c r="A196" s="11"/>
      <c r="B196" s="11"/>
      <c r="C196" s="11"/>
      <c r="D196" s="11"/>
      <c r="E196" s="13"/>
      <c r="F196" s="14"/>
      <c r="G196" s="2"/>
      <c r="H196" s="3"/>
      <c r="I196" s="3"/>
      <c r="J196" s="3"/>
      <c r="K196" s="3"/>
      <c r="L196" s="3"/>
      <c r="M196" s="3"/>
      <c r="N196" s="3"/>
      <c r="O196" s="3"/>
      <c r="P196" s="3"/>
      <c r="Q196" s="3"/>
      <c r="R196" s="3"/>
    </row>
    <row r="197" spans="1:18" ht="13.5" customHeight="1">
      <c r="A197" s="11"/>
      <c r="B197" s="11"/>
      <c r="C197" s="11"/>
      <c r="D197" s="11"/>
      <c r="E197" s="13"/>
      <c r="F197" s="14"/>
      <c r="G197" s="2"/>
      <c r="H197" s="3"/>
      <c r="I197" s="3"/>
      <c r="J197" s="3"/>
      <c r="K197" s="3"/>
      <c r="L197" s="3"/>
      <c r="M197" s="3"/>
      <c r="N197" s="3"/>
      <c r="O197" s="3"/>
      <c r="P197" s="3"/>
      <c r="Q197" s="3"/>
      <c r="R197" s="3"/>
    </row>
    <row r="198" spans="1:18" ht="13.5" customHeight="1">
      <c r="A198" s="11"/>
      <c r="B198" s="11"/>
      <c r="C198" s="11"/>
      <c r="D198" s="11"/>
      <c r="E198" s="13"/>
      <c r="F198" s="14"/>
      <c r="G198" s="2"/>
      <c r="H198" s="3"/>
      <c r="I198" s="3"/>
      <c r="J198" s="3"/>
      <c r="K198" s="3"/>
      <c r="L198" s="3"/>
      <c r="M198" s="3"/>
      <c r="N198" s="3"/>
      <c r="O198" s="3"/>
      <c r="P198" s="3"/>
      <c r="Q198" s="3"/>
      <c r="R198" s="3"/>
    </row>
    <row r="199" spans="1:18" ht="13.5" customHeight="1">
      <c r="A199" s="11"/>
      <c r="B199" s="11"/>
      <c r="C199" s="11"/>
      <c r="D199" s="11"/>
      <c r="E199" s="13"/>
      <c r="F199" s="14"/>
      <c r="G199" s="2"/>
      <c r="H199" s="3"/>
      <c r="I199" s="3"/>
      <c r="J199" s="3"/>
      <c r="K199" s="3"/>
      <c r="L199" s="3"/>
      <c r="M199" s="3"/>
      <c r="N199" s="3"/>
      <c r="O199" s="3"/>
      <c r="P199" s="3"/>
      <c r="Q199" s="3"/>
      <c r="R199" s="3"/>
    </row>
    <row r="200" spans="1:18" ht="13.5" customHeight="1">
      <c r="A200" s="11"/>
      <c r="B200" s="11"/>
      <c r="C200" s="11"/>
      <c r="D200" s="11"/>
      <c r="E200" s="13"/>
      <c r="F200" s="14"/>
      <c r="G200" s="2"/>
      <c r="H200" s="3"/>
      <c r="I200" s="3"/>
      <c r="J200" s="3"/>
      <c r="K200" s="3"/>
      <c r="L200" s="3"/>
      <c r="M200" s="3"/>
      <c r="N200" s="3"/>
      <c r="O200" s="3"/>
      <c r="P200" s="3"/>
      <c r="Q200" s="3"/>
      <c r="R200" s="3"/>
    </row>
    <row r="201" spans="1:18" ht="13.5" customHeight="1">
      <c r="A201" s="11"/>
      <c r="B201" s="11"/>
      <c r="C201" s="11"/>
      <c r="D201" s="11"/>
      <c r="E201" s="13"/>
      <c r="F201" s="14"/>
      <c r="G201" s="2"/>
      <c r="H201" s="3"/>
      <c r="I201" s="3"/>
      <c r="J201" s="3"/>
      <c r="K201" s="3"/>
      <c r="L201" s="3"/>
      <c r="M201" s="3"/>
      <c r="N201" s="3"/>
      <c r="O201" s="3"/>
      <c r="P201" s="3"/>
      <c r="Q201" s="3"/>
      <c r="R201" s="3"/>
    </row>
    <row r="202" spans="1:18" ht="13.5" customHeight="1">
      <c r="A202" s="11"/>
      <c r="B202" s="11"/>
      <c r="C202" s="11"/>
      <c r="D202" s="11"/>
      <c r="E202" s="13"/>
      <c r="F202" s="14"/>
      <c r="G202" s="2"/>
      <c r="H202" s="3"/>
      <c r="I202" s="3"/>
      <c r="J202" s="3"/>
      <c r="K202" s="3"/>
      <c r="L202" s="3"/>
      <c r="M202" s="3"/>
      <c r="N202" s="3"/>
      <c r="O202" s="3"/>
      <c r="P202" s="3"/>
      <c r="Q202" s="3"/>
      <c r="R202" s="3"/>
    </row>
    <row r="203" spans="1:18" ht="13.5" customHeight="1">
      <c r="A203" s="11"/>
      <c r="B203" s="11"/>
      <c r="C203" s="11"/>
      <c r="D203" s="11"/>
      <c r="E203" s="13"/>
      <c r="F203" s="14"/>
      <c r="G203" s="2"/>
      <c r="H203" s="3"/>
      <c r="I203" s="3"/>
      <c r="J203" s="3"/>
      <c r="K203" s="3"/>
      <c r="L203" s="3"/>
      <c r="M203" s="3"/>
      <c r="N203" s="3"/>
      <c r="O203" s="3"/>
      <c r="P203" s="3"/>
      <c r="Q203" s="3"/>
      <c r="R203" s="3"/>
    </row>
    <row r="204" spans="1:18" ht="13.5" customHeight="1">
      <c r="A204" s="11"/>
      <c r="B204" s="11"/>
      <c r="C204" s="11"/>
      <c r="D204" s="11"/>
      <c r="E204" s="13"/>
      <c r="F204" s="14"/>
      <c r="G204" s="2"/>
      <c r="H204" s="3"/>
      <c r="I204" s="3"/>
      <c r="J204" s="3"/>
      <c r="K204" s="3"/>
      <c r="L204" s="3"/>
      <c r="M204" s="3"/>
      <c r="N204" s="3"/>
      <c r="O204" s="3"/>
      <c r="P204" s="3"/>
      <c r="Q204" s="3"/>
      <c r="R204" s="3"/>
    </row>
    <row r="205" spans="1:18" ht="13.5" customHeight="1">
      <c r="A205" s="11"/>
      <c r="B205" s="11"/>
      <c r="C205" s="11"/>
      <c r="D205" s="11"/>
      <c r="E205" s="13"/>
      <c r="F205" s="14"/>
      <c r="G205" s="2"/>
      <c r="H205" s="3"/>
      <c r="I205" s="3"/>
      <c r="J205" s="3"/>
      <c r="K205" s="3"/>
      <c r="L205" s="3"/>
      <c r="M205" s="3"/>
      <c r="N205" s="3"/>
      <c r="O205" s="3"/>
      <c r="P205" s="3"/>
      <c r="Q205" s="3"/>
      <c r="R205" s="3"/>
    </row>
    <row r="206" spans="1:18" ht="13.5" customHeight="1">
      <c r="A206" s="11"/>
      <c r="B206" s="11"/>
      <c r="C206" s="11"/>
      <c r="D206" s="11"/>
      <c r="E206" s="13"/>
      <c r="F206" s="14"/>
      <c r="G206" s="2"/>
      <c r="H206" s="3"/>
      <c r="I206" s="3"/>
      <c r="J206" s="3"/>
      <c r="K206" s="3"/>
      <c r="L206" s="3"/>
      <c r="M206" s="3"/>
      <c r="N206" s="3"/>
      <c r="O206" s="3"/>
      <c r="P206" s="3"/>
      <c r="Q206" s="3"/>
      <c r="R206" s="3"/>
    </row>
    <row r="207" spans="1:18" ht="13.5" customHeight="1">
      <c r="A207" s="11"/>
      <c r="B207" s="11"/>
      <c r="C207" s="11"/>
      <c r="D207" s="11"/>
      <c r="E207" s="13"/>
      <c r="F207" s="14"/>
      <c r="G207" s="2"/>
      <c r="H207" s="3"/>
      <c r="I207" s="3"/>
      <c r="J207" s="3"/>
      <c r="K207" s="3"/>
      <c r="L207" s="3"/>
      <c r="M207" s="3"/>
      <c r="N207" s="3"/>
      <c r="O207" s="3"/>
      <c r="P207" s="3"/>
      <c r="Q207" s="3"/>
      <c r="R207" s="3"/>
    </row>
    <row r="208" spans="1:18" ht="13.5" customHeight="1">
      <c r="A208" s="11"/>
      <c r="B208" s="11"/>
      <c r="C208" s="11"/>
      <c r="D208" s="11"/>
      <c r="E208" s="13"/>
      <c r="F208" s="14"/>
      <c r="G208" s="2"/>
      <c r="H208" s="3"/>
      <c r="I208" s="3"/>
      <c r="J208" s="3"/>
      <c r="K208" s="3"/>
      <c r="L208" s="3"/>
      <c r="M208" s="3"/>
      <c r="N208" s="3"/>
      <c r="O208" s="3"/>
      <c r="P208" s="3"/>
      <c r="Q208" s="3"/>
      <c r="R208" s="3"/>
    </row>
    <row r="209" spans="1:18" ht="13.5" customHeight="1">
      <c r="A209" s="11"/>
      <c r="B209" s="11"/>
      <c r="C209" s="11"/>
      <c r="D209" s="11"/>
      <c r="E209" s="13"/>
      <c r="F209" s="14"/>
      <c r="G209" s="2"/>
      <c r="H209" s="3"/>
      <c r="I209" s="3"/>
      <c r="J209" s="3"/>
      <c r="K209" s="3"/>
      <c r="L209" s="3"/>
      <c r="M209" s="3"/>
      <c r="N209" s="3"/>
      <c r="O209" s="3"/>
      <c r="P209" s="3"/>
      <c r="Q209" s="3"/>
      <c r="R209" s="3"/>
    </row>
    <row r="210" spans="1:18" ht="13.5" customHeight="1">
      <c r="A210" s="11"/>
      <c r="B210" s="11"/>
      <c r="C210" s="11"/>
      <c r="D210" s="11"/>
      <c r="E210" s="13"/>
      <c r="F210" s="14"/>
      <c r="G210" s="2"/>
      <c r="H210" s="3"/>
      <c r="I210" s="3"/>
      <c r="J210" s="3"/>
      <c r="K210" s="3"/>
      <c r="L210" s="3"/>
      <c r="M210" s="3"/>
      <c r="N210" s="3"/>
      <c r="O210" s="3"/>
      <c r="P210" s="3"/>
      <c r="Q210" s="3"/>
      <c r="R210" s="3"/>
    </row>
    <row r="211" spans="1:18" ht="13.5" customHeight="1">
      <c r="A211" s="11"/>
      <c r="B211" s="11"/>
      <c r="C211" s="11"/>
      <c r="D211" s="11"/>
      <c r="E211" s="13"/>
      <c r="F211" s="14"/>
      <c r="G211" s="2"/>
      <c r="H211" s="3"/>
      <c r="I211" s="3"/>
      <c r="J211" s="3"/>
      <c r="K211" s="3"/>
      <c r="L211" s="3"/>
      <c r="M211" s="3"/>
      <c r="N211" s="3"/>
      <c r="O211" s="3"/>
      <c r="P211" s="3"/>
      <c r="Q211" s="3"/>
      <c r="R211" s="3"/>
    </row>
    <row r="212" spans="1:18" ht="13.5" customHeight="1">
      <c r="A212" s="11"/>
      <c r="B212" s="11"/>
      <c r="C212" s="11"/>
      <c r="D212" s="11"/>
      <c r="E212" s="13"/>
      <c r="F212" s="14"/>
      <c r="G212" s="2"/>
      <c r="H212" s="3"/>
      <c r="I212" s="3"/>
      <c r="J212" s="3"/>
      <c r="K212" s="3"/>
      <c r="L212" s="3"/>
      <c r="M212" s="3"/>
      <c r="N212" s="3"/>
      <c r="O212" s="3"/>
      <c r="P212" s="3"/>
      <c r="Q212" s="3"/>
      <c r="R212" s="3"/>
    </row>
    <row r="213" spans="1:18" ht="13.5" customHeight="1">
      <c r="A213" s="11"/>
      <c r="B213" s="11"/>
      <c r="C213" s="11"/>
      <c r="D213" s="11"/>
      <c r="E213" s="13"/>
      <c r="F213" s="14"/>
      <c r="G213" s="2"/>
      <c r="H213" s="3"/>
      <c r="I213" s="3"/>
      <c r="J213" s="3"/>
      <c r="K213" s="3"/>
      <c r="L213" s="3"/>
      <c r="M213" s="3"/>
      <c r="N213" s="3"/>
      <c r="O213" s="3"/>
      <c r="P213" s="3"/>
      <c r="Q213" s="3"/>
      <c r="R213" s="3"/>
    </row>
    <row r="214" spans="1:18" ht="13.5" customHeight="1">
      <c r="A214" s="11"/>
      <c r="B214" s="11"/>
      <c r="C214" s="11"/>
      <c r="D214" s="11"/>
      <c r="E214" s="13"/>
      <c r="F214" s="14"/>
      <c r="G214" s="2"/>
      <c r="H214" s="3"/>
      <c r="I214" s="3"/>
      <c r="J214" s="3"/>
      <c r="K214" s="3"/>
      <c r="L214" s="3"/>
      <c r="M214" s="3"/>
      <c r="N214" s="3"/>
      <c r="O214" s="3"/>
      <c r="P214" s="3"/>
      <c r="Q214" s="3"/>
      <c r="R214" s="3"/>
    </row>
    <row r="215" spans="1:18" ht="13.5" customHeight="1">
      <c r="A215" s="11"/>
      <c r="B215" s="11"/>
      <c r="C215" s="11"/>
      <c r="D215" s="11"/>
      <c r="E215" s="13"/>
      <c r="F215" s="14"/>
      <c r="G215" s="2"/>
      <c r="H215" s="3"/>
      <c r="I215" s="3"/>
      <c r="J215" s="3"/>
      <c r="K215" s="3"/>
      <c r="L215" s="3"/>
      <c r="M215" s="3"/>
      <c r="N215" s="3"/>
      <c r="O215" s="3"/>
      <c r="P215" s="3"/>
      <c r="Q215" s="3"/>
      <c r="R215" s="3"/>
    </row>
    <row r="216" spans="1:18" ht="13.5" customHeight="1">
      <c r="A216" s="11"/>
      <c r="B216" s="11"/>
      <c r="C216" s="11"/>
      <c r="D216" s="11"/>
      <c r="E216" s="13"/>
      <c r="F216" s="14"/>
      <c r="G216" s="2"/>
      <c r="H216" s="3"/>
      <c r="I216" s="3"/>
      <c r="J216" s="3"/>
      <c r="K216" s="3"/>
      <c r="L216" s="3"/>
      <c r="M216" s="3"/>
      <c r="N216" s="3"/>
      <c r="O216" s="3"/>
      <c r="P216" s="3"/>
      <c r="Q216" s="3"/>
      <c r="R216" s="3"/>
    </row>
    <row r="217" spans="1:18" ht="13.5" customHeight="1">
      <c r="A217" s="11"/>
      <c r="B217" s="11"/>
      <c r="C217" s="11"/>
      <c r="D217" s="11"/>
      <c r="E217" s="13"/>
      <c r="F217" s="14"/>
      <c r="G217" s="2"/>
      <c r="H217" s="3"/>
      <c r="I217" s="3"/>
      <c r="J217" s="3"/>
      <c r="K217" s="3"/>
      <c r="L217" s="3"/>
      <c r="M217" s="3"/>
      <c r="N217" s="3"/>
      <c r="O217" s="3"/>
      <c r="P217" s="3"/>
      <c r="Q217" s="3"/>
      <c r="R217" s="3"/>
    </row>
    <row r="218" spans="1:18" ht="13.5" customHeight="1">
      <c r="A218" s="11"/>
      <c r="B218" s="11"/>
      <c r="C218" s="11"/>
      <c r="D218" s="11"/>
      <c r="E218" s="13"/>
      <c r="F218" s="14"/>
      <c r="G218" s="2"/>
      <c r="H218" s="3"/>
      <c r="I218" s="3"/>
      <c r="J218" s="3"/>
      <c r="K218" s="3"/>
      <c r="L218" s="3"/>
      <c r="M218" s="3"/>
      <c r="N218" s="3"/>
      <c r="O218" s="3"/>
      <c r="P218" s="3"/>
      <c r="Q218" s="3"/>
      <c r="R218" s="3"/>
    </row>
    <row r="219" spans="1:18" ht="13.5" customHeight="1">
      <c r="A219" s="11"/>
      <c r="B219" s="11"/>
      <c r="C219" s="11"/>
      <c r="D219" s="11"/>
      <c r="E219" s="13"/>
      <c r="F219" s="14"/>
      <c r="G219" s="2"/>
      <c r="H219" s="3"/>
      <c r="I219" s="3"/>
      <c r="J219" s="3"/>
      <c r="K219" s="3"/>
      <c r="L219" s="3"/>
      <c r="M219" s="3"/>
      <c r="N219" s="3"/>
      <c r="O219" s="3"/>
      <c r="P219" s="3"/>
      <c r="Q219" s="3"/>
      <c r="R219" s="3"/>
    </row>
    <row r="220" spans="1:18" ht="13.5" customHeight="1">
      <c r="A220" s="11"/>
      <c r="B220" s="11"/>
      <c r="C220" s="11"/>
      <c r="D220" s="11"/>
      <c r="E220" s="13"/>
      <c r="F220" s="14"/>
      <c r="G220" s="2"/>
      <c r="H220" s="3"/>
      <c r="I220" s="3"/>
      <c r="J220" s="3"/>
      <c r="K220" s="3"/>
      <c r="L220" s="3"/>
      <c r="M220" s="3"/>
      <c r="N220" s="3"/>
      <c r="O220" s="3"/>
      <c r="P220" s="3"/>
      <c r="Q220" s="3"/>
      <c r="R220" s="3"/>
    </row>
    <row r="221" spans="1:18" ht="13.5" customHeight="1">
      <c r="A221" s="11"/>
      <c r="B221" s="11"/>
      <c r="C221" s="11"/>
      <c r="D221" s="11"/>
      <c r="E221" s="13"/>
      <c r="F221" s="14"/>
      <c r="G221" s="2"/>
      <c r="H221" s="3"/>
      <c r="I221" s="3"/>
      <c r="J221" s="3"/>
      <c r="K221" s="3"/>
      <c r="L221" s="3"/>
      <c r="M221" s="3"/>
      <c r="N221" s="3"/>
      <c r="O221" s="3"/>
      <c r="P221" s="3"/>
      <c r="Q221" s="3"/>
      <c r="R221" s="3"/>
    </row>
    <row r="222" spans="1:18" ht="13.5" customHeight="1">
      <c r="A222" s="11"/>
      <c r="B222" s="11"/>
      <c r="C222" s="11"/>
      <c r="D222" s="11"/>
      <c r="E222" s="13"/>
      <c r="F222" s="14"/>
      <c r="G222" s="2"/>
      <c r="H222" s="3"/>
      <c r="I222" s="3"/>
      <c r="J222" s="3"/>
      <c r="K222" s="3"/>
      <c r="L222" s="3"/>
      <c r="M222" s="3"/>
      <c r="N222" s="3"/>
      <c r="O222" s="3"/>
      <c r="P222" s="3"/>
      <c r="Q222" s="3"/>
      <c r="R222" s="3"/>
    </row>
    <row r="223" spans="1:18" ht="13.5" customHeight="1">
      <c r="A223" s="11"/>
      <c r="B223" s="11"/>
      <c r="C223" s="11"/>
      <c r="D223" s="11"/>
      <c r="E223" s="13"/>
      <c r="F223" s="14"/>
      <c r="G223" s="2"/>
      <c r="H223" s="3"/>
      <c r="I223" s="3"/>
      <c r="J223" s="3"/>
      <c r="K223" s="3"/>
      <c r="L223" s="3"/>
      <c r="M223" s="3"/>
      <c r="N223" s="3"/>
      <c r="O223" s="3"/>
      <c r="P223" s="3"/>
      <c r="Q223" s="3"/>
      <c r="R223" s="3"/>
    </row>
    <row r="224" spans="1:18" ht="13.5" customHeight="1">
      <c r="A224" s="11"/>
      <c r="B224" s="11"/>
      <c r="C224" s="11"/>
      <c r="D224" s="11"/>
      <c r="E224" s="13"/>
      <c r="F224" s="14"/>
      <c r="G224" s="2"/>
      <c r="H224" s="3"/>
      <c r="I224" s="3"/>
      <c r="J224" s="3"/>
      <c r="K224" s="3"/>
      <c r="L224" s="3"/>
      <c r="M224" s="3"/>
      <c r="N224" s="3"/>
      <c r="O224" s="3"/>
      <c r="P224" s="3"/>
      <c r="Q224" s="3"/>
      <c r="R224" s="3"/>
    </row>
    <row r="225" spans="1:18" ht="13.5" customHeight="1">
      <c r="A225" s="11"/>
      <c r="B225" s="11"/>
      <c r="C225" s="11"/>
      <c r="D225" s="11"/>
      <c r="E225" s="13"/>
      <c r="F225" s="14"/>
      <c r="G225" s="2"/>
      <c r="H225" s="3"/>
      <c r="I225" s="3"/>
      <c r="J225" s="3"/>
      <c r="K225" s="3"/>
      <c r="L225" s="3"/>
      <c r="M225" s="3"/>
      <c r="N225" s="3"/>
      <c r="O225" s="3"/>
      <c r="P225" s="3"/>
      <c r="Q225" s="3"/>
      <c r="R225" s="3"/>
    </row>
    <row r="226" spans="1:18" ht="13.5" customHeight="1">
      <c r="A226" s="11"/>
      <c r="B226" s="11"/>
      <c r="C226" s="11"/>
      <c r="D226" s="11"/>
      <c r="E226" s="13"/>
      <c r="F226" s="14"/>
      <c r="G226" s="2"/>
      <c r="H226" s="3"/>
      <c r="I226" s="3"/>
      <c r="J226" s="3"/>
      <c r="K226" s="3"/>
      <c r="L226" s="3"/>
      <c r="M226" s="3"/>
      <c r="N226" s="3"/>
      <c r="O226" s="3"/>
      <c r="P226" s="3"/>
      <c r="Q226" s="3"/>
      <c r="R226" s="3"/>
    </row>
    <row r="227" spans="1:18" ht="13.5" customHeight="1">
      <c r="A227" s="11"/>
      <c r="B227" s="11"/>
      <c r="C227" s="11"/>
      <c r="D227" s="11"/>
      <c r="E227" s="13"/>
      <c r="F227" s="14"/>
      <c r="G227" s="2"/>
      <c r="H227" s="3"/>
      <c r="I227" s="3"/>
      <c r="J227" s="3"/>
      <c r="K227" s="3"/>
      <c r="L227" s="3"/>
      <c r="M227" s="3"/>
      <c r="N227" s="3"/>
      <c r="O227" s="3"/>
      <c r="P227" s="3"/>
      <c r="Q227" s="3"/>
      <c r="R227" s="3"/>
    </row>
    <row r="228" spans="1:18" ht="13.5" customHeight="1">
      <c r="A228" s="11"/>
      <c r="B228" s="11"/>
      <c r="C228" s="11"/>
      <c r="D228" s="11"/>
      <c r="E228" s="13"/>
      <c r="F228" s="14"/>
      <c r="G228" s="2"/>
      <c r="H228" s="3"/>
      <c r="I228" s="3"/>
      <c r="J228" s="3"/>
      <c r="K228" s="3"/>
      <c r="L228" s="3"/>
      <c r="M228" s="3"/>
      <c r="N228" s="3"/>
      <c r="O228" s="3"/>
      <c r="P228" s="3"/>
      <c r="Q228" s="3"/>
      <c r="R228" s="3"/>
    </row>
    <row r="229" spans="1:18" ht="13.5" customHeight="1">
      <c r="A229" s="11"/>
      <c r="B229" s="11"/>
      <c r="C229" s="11"/>
      <c r="D229" s="11"/>
      <c r="E229" s="13"/>
      <c r="F229" s="14"/>
      <c r="G229" s="2"/>
      <c r="H229" s="3"/>
      <c r="I229" s="3"/>
      <c r="J229" s="3"/>
      <c r="K229" s="3"/>
      <c r="L229" s="3"/>
      <c r="M229" s="3"/>
      <c r="N229" s="3"/>
      <c r="O229" s="3"/>
      <c r="P229" s="3"/>
      <c r="Q229" s="3"/>
      <c r="R229" s="3"/>
    </row>
    <row r="230" spans="1:18" ht="13.5" customHeight="1">
      <c r="A230" s="11"/>
      <c r="B230" s="11"/>
      <c r="C230" s="11"/>
      <c r="D230" s="11"/>
      <c r="E230" s="13"/>
      <c r="F230" s="14"/>
      <c r="G230" s="2"/>
      <c r="H230" s="3"/>
      <c r="I230" s="3"/>
      <c r="J230" s="3"/>
      <c r="K230" s="3"/>
      <c r="L230" s="3"/>
      <c r="M230" s="3"/>
      <c r="N230" s="3"/>
      <c r="O230" s="3"/>
      <c r="P230" s="3"/>
      <c r="Q230" s="3"/>
      <c r="R230" s="3"/>
    </row>
    <row r="231" spans="1:18" ht="13.5" customHeight="1">
      <c r="A231" s="11"/>
      <c r="B231" s="11"/>
      <c r="C231" s="11"/>
      <c r="D231" s="11"/>
      <c r="E231" s="13"/>
      <c r="F231" s="14"/>
      <c r="G231" s="2"/>
      <c r="H231" s="3"/>
      <c r="I231" s="3"/>
      <c r="J231" s="3"/>
      <c r="K231" s="3"/>
      <c r="L231" s="3"/>
      <c r="M231" s="3"/>
      <c r="N231" s="3"/>
      <c r="O231" s="3"/>
      <c r="P231" s="3"/>
      <c r="Q231" s="3"/>
      <c r="R231" s="3"/>
    </row>
    <row r="232" spans="1:18" ht="13.5" customHeight="1">
      <c r="A232" s="11"/>
      <c r="B232" s="11"/>
      <c r="C232" s="11"/>
      <c r="D232" s="11"/>
      <c r="E232" s="13"/>
      <c r="F232" s="14"/>
      <c r="G232" s="2"/>
      <c r="H232" s="3"/>
      <c r="I232" s="3"/>
      <c r="J232" s="3"/>
      <c r="K232" s="3"/>
      <c r="L232" s="3"/>
      <c r="M232" s="3"/>
      <c r="N232" s="3"/>
      <c r="O232" s="3"/>
      <c r="P232" s="3"/>
      <c r="Q232" s="3"/>
      <c r="R232" s="3"/>
    </row>
    <row r="233" spans="1:18" ht="13.5" customHeight="1">
      <c r="A233" s="11"/>
      <c r="B233" s="11"/>
      <c r="C233" s="11"/>
      <c r="D233" s="11"/>
      <c r="E233" s="13"/>
      <c r="F233" s="14"/>
      <c r="G233" s="2"/>
      <c r="H233" s="3"/>
      <c r="I233" s="3"/>
      <c r="J233" s="3"/>
      <c r="K233" s="3"/>
      <c r="L233" s="3"/>
      <c r="M233" s="3"/>
      <c r="N233" s="3"/>
      <c r="O233" s="3"/>
      <c r="P233" s="3"/>
      <c r="Q233" s="3"/>
      <c r="R233" s="3"/>
    </row>
    <row r="234" spans="1:18" ht="13.5" customHeight="1">
      <c r="A234" s="11"/>
      <c r="B234" s="11"/>
      <c r="C234" s="11"/>
      <c r="D234" s="11"/>
      <c r="E234" s="13"/>
      <c r="F234" s="14"/>
      <c r="G234" s="2"/>
      <c r="H234" s="3"/>
      <c r="I234" s="3"/>
      <c r="J234" s="3"/>
      <c r="K234" s="3"/>
      <c r="L234" s="3"/>
      <c r="M234" s="3"/>
      <c r="N234" s="3"/>
      <c r="O234" s="3"/>
      <c r="P234" s="3"/>
      <c r="Q234" s="3"/>
      <c r="R234" s="3"/>
    </row>
    <row r="235" spans="1:18" ht="13.5" customHeight="1">
      <c r="A235" s="11"/>
      <c r="B235" s="11"/>
      <c r="C235" s="11"/>
      <c r="D235" s="11"/>
      <c r="E235" s="13"/>
      <c r="F235" s="14"/>
      <c r="G235" s="2"/>
      <c r="H235" s="3"/>
      <c r="I235" s="3"/>
      <c r="J235" s="3"/>
      <c r="K235" s="3"/>
      <c r="L235" s="3"/>
      <c r="M235" s="3"/>
      <c r="N235" s="3"/>
      <c r="O235" s="3"/>
      <c r="P235" s="3"/>
      <c r="Q235" s="3"/>
      <c r="R235" s="3"/>
    </row>
    <row r="236" spans="1:18" ht="13.5" customHeight="1">
      <c r="A236" s="11"/>
      <c r="B236" s="11"/>
      <c r="C236" s="11"/>
      <c r="D236" s="11"/>
      <c r="E236" s="13"/>
      <c r="F236" s="14"/>
      <c r="G236" s="2"/>
      <c r="H236" s="3"/>
      <c r="I236" s="3"/>
      <c r="J236" s="3"/>
      <c r="K236" s="3"/>
      <c r="L236" s="3"/>
      <c r="M236" s="3"/>
      <c r="N236" s="3"/>
      <c r="O236" s="3"/>
      <c r="P236" s="3"/>
      <c r="Q236" s="3"/>
      <c r="R236" s="3"/>
    </row>
    <row r="237" spans="1:18" ht="13.5" customHeight="1">
      <c r="A237" s="11"/>
      <c r="B237" s="11"/>
      <c r="C237" s="11"/>
      <c r="D237" s="11"/>
      <c r="E237" s="13"/>
      <c r="F237" s="14"/>
      <c r="G237" s="2"/>
      <c r="H237" s="3"/>
      <c r="I237" s="3"/>
      <c r="J237" s="3"/>
      <c r="K237" s="3"/>
      <c r="L237" s="3"/>
      <c r="M237" s="3"/>
      <c r="N237" s="3"/>
      <c r="O237" s="3"/>
      <c r="P237" s="3"/>
      <c r="Q237" s="3"/>
      <c r="R237" s="3"/>
    </row>
    <row r="238" spans="1:18" ht="13.5" customHeight="1">
      <c r="A238" s="11"/>
      <c r="B238" s="11"/>
      <c r="C238" s="11"/>
      <c r="D238" s="11"/>
      <c r="E238" s="13"/>
      <c r="F238" s="14"/>
      <c r="G238" s="2"/>
      <c r="H238" s="3"/>
      <c r="I238" s="3"/>
      <c r="J238" s="3"/>
      <c r="K238" s="3"/>
      <c r="L238" s="3"/>
      <c r="M238" s="3"/>
      <c r="N238" s="3"/>
      <c r="O238" s="3"/>
      <c r="P238" s="3"/>
      <c r="Q238" s="3"/>
      <c r="R238" s="3"/>
    </row>
    <row r="239" spans="1:18" ht="13.5" customHeight="1">
      <c r="A239" s="11"/>
      <c r="B239" s="11"/>
      <c r="C239" s="11"/>
      <c r="D239" s="11"/>
      <c r="E239" s="13"/>
      <c r="F239" s="14"/>
      <c r="G239" s="2"/>
      <c r="H239" s="3"/>
      <c r="I239" s="3"/>
      <c r="J239" s="3"/>
      <c r="K239" s="3"/>
      <c r="L239" s="3"/>
      <c r="M239" s="3"/>
      <c r="N239" s="3"/>
      <c r="O239" s="3"/>
      <c r="P239" s="3"/>
      <c r="Q239" s="3"/>
      <c r="R239" s="3"/>
    </row>
    <row r="240" spans="1:18" ht="13.5" customHeight="1">
      <c r="A240" s="11"/>
      <c r="B240" s="11"/>
      <c r="C240" s="11"/>
      <c r="D240" s="11"/>
      <c r="E240" s="13"/>
      <c r="F240" s="14"/>
      <c r="G240" s="2"/>
      <c r="H240" s="3"/>
      <c r="I240" s="3"/>
      <c r="J240" s="3"/>
      <c r="K240" s="3"/>
      <c r="L240" s="3"/>
      <c r="M240" s="3"/>
      <c r="N240" s="3"/>
      <c r="O240" s="3"/>
      <c r="P240" s="3"/>
      <c r="Q240" s="3"/>
      <c r="R240" s="3"/>
    </row>
    <row r="241" spans="1:18" ht="13.5" customHeight="1">
      <c r="A241" s="11"/>
      <c r="B241" s="11"/>
      <c r="C241" s="11"/>
      <c r="D241" s="11"/>
      <c r="E241" s="13"/>
      <c r="F241" s="14"/>
      <c r="G241" s="2"/>
      <c r="H241" s="3"/>
      <c r="I241" s="3"/>
      <c r="J241" s="3"/>
      <c r="K241" s="3"/>
      <c r="L241" s="3"/>
      <c r="M241" s="3"/>
      <c r="N241" s="3"/>
      <c r="O241" s="3"/>
      <c r="P241" s="3"/>
      <c r="Q241" s="3"/>
      <c r="R241" s="3"/>
    </row>
    <row r="242" spans="1:18" ht="13.5" customHeight="1">
      <c r="A242" s="11"/>
      <c r="B242" s="11"/>
      <c r="C242" s="11"/>
      <c r="D242" s="11"/>
      <c r="E242" s="13"/>
      <c r="F242" s="14"/>
      <c r="G242" s="2"/>
      <c r="H242" s="3"/>
      <c r="I242" s="3"/>
      <c r="J242" s="3"/>
      <c r="K242" s="3"/>
      <c r="L242" s="3"/>
      <c r="M242" s="3"/>
      <c r="N242" s="3"/>
      <c r="O242" s="3"/>
      <c r="P242" s="3"/>
      <c r="Q242" s="3"/>
      <c r="R242" s="3"/>
    </row>
    <row r="243" spans="1:18" ht="13.5" customHeight="1">
      <c r="A243" s="11"/>
      <c r="B243" s="11"/>
      <c r="C243" s="11"/>
      <c r="D243" s="11"/>
      <c r="E243" s="13"/>
      <c r="F243" s="14"/>
      <c r="G243" s="2"/>
      <c r="H243" s="3"/>
      <c r="I243" s="3"/>
      <c r="J243" s="3"/>
      <c r="K243" s="3"/>
      <c r="L243" s="3"/>
      <c r="M243" s="3"/>
      <c r="N243" s="3"/>
      <c r="O243" s="3"/>
      <c r="P243" s="3"/>
      <c r="Q243" s="3"/>
      <c r="R243" s="3"/>
    </row>
    <row r="244" spans="1:18" ht="13.5" customHeight="1">
      <c r="A244" s="11"/>
      <c r="B244" s="11"/>
      <c r="C244" s="11"/>
      <c r="D244" s="11"/>
      <c r="E244" s="13"/>
      <c r="F244" s="14"/>
      <c r="G244" s="2"/>
      <c r="H244" s="3"/>
      <c r="I244" s="3"/>
      <c r="J244" s="3"/>
      <c r="K244" s="3"/>
      <c r="L244" s="3"/>
      <c r="M244" s="3"/>
      <c r="N244" s="3"/>
      <c r="O244" s="3"/>
      <c r="P244" s="3"/>
      <c r="Q244" s="3"/>
      <c r="R244" s="3"/>
    </row>
    <row r="245" spans="1:18" ht="13.5" customHeight="1">
      <c r="A245" s="11"/>
      <c r="B245" s="11"/>
      <c r="C245" s="11"/>
      <c r="D245" s="11"/>
      <c r="E245" s="13"/>
      <c r="F245" s="14"/>
      <c r="G245" s="2"/>
      <c r="H245" s="3"/>
      <c r="I245" s="3"/>
      <c r="J245" s="3"/>
      <c r="K245" s="3"/>
      <c r="L245" s="3"/>
      <c r="M245" s="3"/>
      <c r="N245" s="3"/>
      <c r="O245" s="3"/>
      <c r="P245" s="3"/>
      <c r="Q245" s="3"/>
      <c r="R245" s="3"/>
    </row>
    <row r="246" spans="1:18" ht="13.5" customHeight="1">
      <c r="A246" s="11"/>
      <c r="B246" s="11"/>
      <c r="C246" s="11"/>
      <c r="D246" s="11"/>
      <c r="E246" s="13"/>
      <c r="F246" s="14"/>
      <c r="G246" s="2"/>
      <c r="H246" s="3"/>
      <c r="I246" s="3"/>
      <c r="J246" s="3"/>
      <c r="K246" s="3"/>
      <c r="L246" s="3"/>
      <c r="M246" s="3"/>
      <c r="N246" s="3"/>
      <c r="O246" s="3"/>
      <c r="P246" s="3"/>
      <c r="Q246" s="3"/>
      <c r="R246" s="3"/>
    </row>
    <row r="247" spans="1:18" ht="13.5" customHeight="1">
      <c r="A247" s="11"/>
      <c r="B247" s="11"/>
      <c r="C247" s="11"/>
      <c r="D247" s="11"/>
      <c r="E247" s="13"/>
      <c r="F247" s="14"/>
      <c r="G247" s="2"/>
      <c r="H247" s="3"/>
      <c r="I247" s="3"/>
      <c r="J247" s="3"/>
      <c r="K247" s="3"/>
      <c r="L247" s="3"/>
      <c r="M247" s="3"/>
      <c r="N247" s="3"/>
      <c r="O247" s="3"/>
      <c r="P247" s="3"/>
      <c r="Q247" s="3"/>
      <c r="R247" s="3"/>
    </row>
    <row r="248" spans="1:18" ht="13.5" customHeight="1">
      <c r="A248" s="11"/>
      <c r="B248" s="11"/>
      <c r="C248" s="11"/>
      <c r="D248" s="11"/>
      <c r="E248" s="13"/>
      <c r="F248" s="14"/>
      <c r="G248" s="2"/>
      <c r="H248" s="3"/>
      <c r="I248" s="3"/>
      <c r="J248" s="3"/>
      <c r="K248" s="3"/>
      <c r="L248" s="3"/>
      <c r="M248" s="3"/>
      <c r="N248" s="3"/>
      <c r="O248" s="3"/>
      <c r="P248" s="3"/>
      <c r="Q248" s="3"/>
      <c r="R248" s="3"/>
    </row>
    <row r="249" spans="1:18" ht="13.5" customHeight="1">
      <c r="A249" s="11"/>
      <c r="B249" s="11"/>
      <c r="C249" s="11"/>
      <c r="D249" s="11"/>
      <c r="E249" s="13"/>
      <c r="F249" s="14"/>
      <c r="G249" s="2"/>
      <c r="H249" s="3"/>
      <c r="I249" s="3"/>
      <c r="J249" s="3"/>
      <c r="K249" s="3"/>
      <c r="L249" s="3"/>
      <c r="M249" s="3"/>
      <c r="N249" s="3"/>
      <c r="O249" s="3"/>
      <c r="P249" s="3"/>
      <c r="Q249" s="3"/>
      <c r="R249" s="3"/>
    </row>
    <row r="250" spans="1:18" ht="13.5" customHeight="1">
      <c r="A250" s="11"/>
      <c r="B250" s="11"/>
      <c r="C250" s="11"/>
      <c r="D250" s="11"/>
      <c r="E250" s="13"/>
      <c r="F250" s="14"/>
      <c r="G250" s="2"/>
      <c r="H250" s="3"/>
      <c r="I250" s="3"/>
      <c r="J250" s="3"/>
      <c r="K250" s="3"/>
      <c r="L250" s="3"/>
      <c r="M250" s="3"/>
      <c r="N250" s="3"/>
      <c r="O250" s="3"/>
      <c r="P250" s="3"/>
      <c r="Q250" s="3"/>
      <c r="R250" s="3"/>
    </row>
    <row r="251" spans="1:18" ht="13.5" customHeight="1">
      <c r="A251" s="11"/>
      <c r="B251" s="11"/>
      <c r="C251" s="11"/>
      <c r="D251" s="11"/>
      <c r="E251" s="13"/>
      <c r="F251" s="14"/>
      <c r="G251" s="2"/>
      <c r="H251" s="3"/>
      <c r="I251" s="3"/>
      <c r="J251" s="3"/>
      <c r="K251" s="3"/>
      <c r="L251" s="3"/>
      <c r="M251" s="3"/>
      <c r="N251" s="3"/>
      <c r="O251" s="3"/>
      <c r="P251" s="3"/>
      <c r="Q251" s="3"/>
      <c r="R251" s="3"/>
    </row>
    <row r="252" spans="1:18" ht="13.5" customHeight="1">
      <c r="A252" s="11"/>
      <c r="B252" s="11"/>
      <c r="C252" s="11"/>
      <c r="D252" s="11"/>
      <c r="E252" s="13"/>
      <c r="F252" s="14"/>
      <c r="G252" s="2"/>
      <c r="H252" s="3"/>
      <c r="I252" s="3"/>
      <c r="J252" s="3"/>
      <c r="K252" s="3"/>
      <c r="L252" s="3"/>
      <c r="M252" s="3"/>
      <c r="N252" s="3"/>
      <c r="O252" s="3"/>
      <c r="P252" s="3"/>
      <c r="Q252" s="3"/>
      <c r="R252" s="3"/>
    </row>
    <row r="253" spans="1:18" ht="13.5" customHeight="1">
      <c r="A253" s="11"/>
      <c r="B253" s="11"/>
      <c r="C253" s="11"/>
      <c r="D253" s="11"/>
      <c r="E253" s="13"/>
      <c r="F253" s="14"/>
      <c r="G253" s="2"/>
      <c r="H253" s="3"/>
      <c r="I253" s="3"/>
      <c r="J253" s="3"/>
      <c r="K253" s="3"/>
      <c r="L253" s="3"/>
      <c r="M253" s="3"/>
      <c r="N253" s="3"/>
      <c r="O253" s="3"/>
      <c r="P253" s="3"/>
      <c r="Q253" s="3"/>
      <c r="R253" s="3"/>
    </row>
    <row r="254" spans="1:18" ht="13.5" customHeight="1">
      <c r="A254" s="11"/>
      <c r="B254" s="11"/>
      <c r="C254" s="11"/>
      <c r="D254" s="11"/>
      <c r="E254" s="13"/>
      <c r="F254" s="14"/>
      <c r="G254" s="2"/>
      <c r="H254" s="3"/>
      <c r="I254" s="3"/>
      <c r="J254" s="3"/>
      <c r="K254" s="3"/>
      <c r="L254" s="3"/>
      <c r="M254" s="3"/>
      <c r="N254" s="3"/>
      <c r="O254" s="3"/>
      <c r="P254" s="3"/>
      <c r="Q254" s="3"/>
      <c r="R254" s="3"/>
    </row>
    <row r="255" spans="1:18" ht="13.5" customHeight="1">
      <c r="A255" s="11"/>
      <c r="B255" s="11"/>
      <c r="C255" s="11"/>
      <c r="D255" s="11"/>
      <c r="E255" s="13"/>
      <c r="F255" s="14"/>
      <c r="G255" s="2"/>
      <c r="H255" s="3"/>
      <c r="I255" s="3"/>
      <c r="J255" s="3"/>
      <c r="K255" s="3"/>
      <c r="L255" s="3"/>
      <c r="M255" s="3"/>
      <c r="N255" s="3"/>
      <c r="O255" s="3"/>
      <c r="P255" s="3"/>
      <c r="Q255" s="3"/>
      <c r="R255" s="3"/>
    </row>
    <row r="256" spans="1:18" ht="13.5" customHeight="1">
      <c r="A256" s="11"/>
      <c r="B256" s="11"/>
      <c r="C256" s="11"/>
      <c r="D256" s="11"/>
      <c r="E256" s="13"/>
      <c r="F256" s="14"/>
      <c r="G256" s="2"/>
      <c r="H256" s="3"/>
      <c r="I256" s="3"/>
      <c r="J256" s="3"/>
      <c r="K256" s="3"/>
      <c r="L256" s="3"/>
      <c r="M256" s="3"/>
      <c r="N256" s="3"/>
      <c r="O256" s="3"/>
      <c r="P256" s="3"/>
      <c r="Q256" s="3"/>
      <c r="R256" s="3"/>
    </row>
    <row r="257" spans="1:18" ht="13.5" customHeight="1">
      <c r="A257" s="11"/>
      <c r="B257" s="11"/>
      <c r="C257" s="11"/>
      <c r="D257" s="11"/>
      <c r="E257" s="13"/>
      <c r="F257" s="14"/>
      <c r="G257" s="2"/>
      <c r="H257" s="3"/>
      <c r="I257" s="3"/>
      <c r="J257" s="3"/>
      <c r="K257" s="3"/>
      <c r="L257" s="3"/>
      <c r="M257" s="3"/>
      <c r="N257" s="3"/>
      <c r="O257" s="3"/>
      <c r="P257" s="3"/>
      <c r="Q257" s="3"/>
      <c r="R257" s="3"/>
    </row>
    <row r="258" spans="1:18" ht="13.5" customHeight="1">
      <c r="A258" s="11"/>
      <c r="B258" s="11"/>
      <c r="C258" s="11"/>
      <c r="D258" s="11"/>
      <c r="E258" s="13"/>
      <c r="F258" s="14"/>
      <c r="G258" s="2"/>
      <c r="H258" s="3"/>
      <c r="I258" s="3"/>
      <c r="J258" s="3"/>
      <c r="K258" s="3"/>
      <c r="L258" s="3"/>
      <c r="M258" s="3"/>
      <c r="N258" s="3"/>
      <c r="O258" s="3"/>
      <c r="P258" s="3"/>
      <c r="Q258" s="3"/>
      <c r="R258" s="3"/>
    </row>
    <row r="259" spans="1:18" ht="13.5" customHeight="1">
      <c r="A259" s="11"/>
      <c r="B259" s="11"/>
      <c r="C259" s="11"/>
      <c r="D259" s="11"/>
      <c r="E259" s="13"/>
      <c r="F259" s="14"/>
      <c r="G259" s="2"/>
      <c r="H259" s="3"/>
      <c r="I259" s="3"/>
      <c r="J259" s="3"/>
      <c r="K259" s="3"/>
      <c r="L259" s="3"/>
      <c r="M259" s="3"/>
      <c r="N259" s="3"/>
      <c r="O259" s="3"/>
      <c r="P259" s="3"/>
      <c r="Q259" s="3"/>
      <c r="R259" s="3"/>
    </row>
    <row r="260" spans="1:18" ht="13.5" customHeight="1">
      <c r="A260" s="11"/>
      <c r="B260" s="11"/>
      <c r="C260" s="11"/>
      <c r="D260" s="11"/>
      <c r="E260" s="13"/>
      <c r="F260" s="14"/>
      <c r="G260" s="2"/>
      <c r="H260" s="3"/>
      <c r="I260" s="3"/>
      <c r="J260" s="3"/>
      <c r="K260" s="3"/>
      <c r="L260" s="3"/>
      <c r="M260" s="3"/>
      <c r="N260" s="3"/>
      <c r="O260" s="3"/>
      <c r="P260" s="3"/>
      <c r="Q260" s="3"/>
      <c r="R260" s="3"/>
    </row>
    <row r="261" spans="1:18" ht="13.5" customHeight="1">
      <c r="A261" s="11"/>
      <c r="B261" s="11"/>
      <c r="C261" s="11"/>
      <c r="D261" s="11"/>
      <c r="E261" s="13"/>
      <c r="F261" s="14"/>
      <c r="G261" s="2"/>
      <c r="H261" s="3"/>
      <c r="I261" s="3"/>
      <c r="J261" s="3"/>
      <c r="K261" s="3"/>
      <c r="L261" s="3"/>
      <c r="M261" s="3"/>
      <c r="N261" s="3"/>
      <c r="O261" s="3"/>
      <c r="P261" s="3"/>
      <c r="Q261" s="3"/>
      <c r="R261" s="3"/>
    </row>
    <row r="262" spans="1:18" ht="13.5" customHeight="1">
      <c r="A262" s="11"/>
      <c r="B262" s="11"/>
      <c r="C262" s="11"/>
      <c r="D262" s="11"/>
      <c r="E262" s="13"/>
      <c r="F262" s="14"/>
      <c r="G262" s="2"/>
      <c r="H262" s="3"/>
      <c r="I262" s="3"/>
      <c r="J262" s="3"/>
      <c r="K262" s="3"/>
      <c r="L262" s="3"/>
      <c r="M262" s="3"/>
      <c r="N262" s="3"/>
      <c r="O262" s="3"/>
      <c r="P262" s="3"/>
      <c r="Q262" s="3"/>
      <c r="R262" s="3"/>
    </row>
    <row r="263" spans="1:18" ht="13.5" customHeight="1">
      <c r="A263" s="11"/>
      <c r="B263" s="11"/>
      <c r="C263" s="11"/>
      <c r="D263" s="11"/>
      <c r="E263" s="13"/>
      <c r="F263" s="14"/>
      <c r="G263" s="2"/>
      <c r="H263" s="3"/>
      <c r="I263" s="3"/>
      <c r="J263" s="3"/>
      <c r="K263" s="3"/>
      <c r="L263" s="3"/>
      <c r="M263" s="3"/>
      <c r="N263" s="3"/>
      <c r="O263" s="3"/>
      <c r="P263" s="3"/>
      <c r="Q263" s="3"/>
      <c r="R263" s="3"/>
    </row>
    <row r="264" spans="1:18" ht="13.5" customHeight="1">
      <c r="A264" s="11"/>
      <c r="B264" s="11"/>
      <c r="C264" s="11"/>
      <c r="D264" s="11"/>
      <c r="E264" s="13"/>
      <c r="F264" s="14"/>
      <c r="G264" s="2"/>
      <c r="H264" s="3"/>
      <c r="I264" s="3"/>
      <c r="J264" s="3"/>
      <c r="K264" s="3"/>
      <c r="L264" s="3"/>
      <c r="M264" s="3"/>
      <c r="N264" s="3"/>
      <c r="O264" s="3"/>
      <c r="P264" s="3"/>
      <c r="Q264" s="3"/>
      <c r="R264" s="3"/>
    </row>
    <row r="265" spans="1:18" ht="13.5" customHeight="1">
      <c r="A265" s="11"/>
      <c r="B265" s="11"/>
      <c r="C265" s="11"/>
      <c r="D265" s="11"/>
      <c r="E265" s="13"/>
      <c r="F265" s="14"/>
      <c r="G265" s="2"/>
      <c r="H265" s="3"/>
      <c r="I265" s="3"/>
      <c r="J265" s="3"/>
      <c r="K265" s="3"/>
      <c r="L265" s="3"/>
      <c r="M265" s="3"/>
      <c r="N265" s="3"/>
      <c r="O265" s="3"/>
      <c r="P265" s="3"/>
      <c r="Q265" s="3"/>
      <c r="R265" s="3"/>
    </row>
    <row r="266" spans="1:18" ht="13.5" customHeight="1">
      <c r="A266" s="11"/>
      <c r="B266" s="11"/>
      <c r="C266" s="11"/>
      <c r="D266" s="11"/>
      <c r="E266" s="13"/>
      <c r="F266" s="14"/>
      <c r="G266" s="2"/>
      <c r="H266" s="3"/>
      <c r="I266" s="3"/>
      <c r="J266" s="3"/>
      <c r="K266" s="3"/>
      <c r="L266" s="3"/>
      <c r="M266" s="3"/>
      <c r="N266" s="3"/>
      <c r="O266" s="3"/>
      <c r="P266" s="3"/>
      <c r="Q266" s="3"/>
      <c r="R266" s="3"/>
    </row>
    <row r="267" spans="1:18" ht="13.5" customHeight="1">
      <c r="A267" s="11"/>
      <c r="B267" s="11"/>
      <c r="C267" s="11"/>
      <c r="D267" s="11"/>
      <c r="E267" s="13"/>
      <c r="F267" s="14"/>
      <c r="G267" s="2"/>
      <c r="H267" s="3"/>
      <c r="I267" s="3"/>
      <c r="J267" s="3"/>
      <c r="K267" s="3"/>
      <c r="L267" s="3"/>
      <c r="M267" s="3"/>
      <c r="N267" s="3"/>
      <c r="O267" s="3"/>
      <c r="P267" s="3"/>
      <c r="Q267" s="3"/>
      <c r="R267" s="3"/>
    </row>
    <row r="268" spans="1:18" ht="13.5" customHeight="1">
      <c r="A268" s="11"/>
      <c r="B268" s="11"/>
      <c r="C268" s="11"/>
      <c r="D268" s="11"/>
      <c r="E268" s="13"/>
      <c r="F268" s="14"/>
      <c r="G268" s="2"/>
      <c r="H268" s="3"/>
      <c r="I268" s="3"/>
      <c r="J268" s="3"/>
      <c r="K268" s="3"/>
      <c r="L268" s="3"/>
      <c r="M268" s="3"/>
      <c r="N268" s="3"/>
      <c r="O268" s="3"/>
      <c r="P268" s="3"/>
      <c r="Q268" s="3"/>
      <c r="R268" s="3"/>
    </row>
    <row r="269" spans="1:18" ht="13.5" customHeight="1">
      <c r="A269" s="11"/>
      <c r="B269" s="11"/>
      <c r="C269" s="11"/>
      <c r="D269" s="11"/>
      <c r="E269" s="13"/>
      <c r="F269" s="14"/>
      <c r="G269" s="2"/>
      <c r="H269" s="3"/>
      <c r="I269" s="3"/>
      <c r="J269" s="3"/>
      <c r="K269" s="3"/>
      <c r="L269" s="3"/>
      <c r="M269" s="3"/>
      <c r="N269" s="3"/>
      <c r="O269" s="3"/>
      <c r="P269" s="3"/>
      <c r="Q269" s="3"/>
      <c r="R269" s="3"/>
    </row>
    <row r="270" spans="1:18" ht="13.5" customHeight="1">
      <c r="A270" s="11"/>
      <c r="B270" s="11"/>
      <c r="C270" s="11"/>
      <c r="D270" s="11"/>
      <c r="E270" s="13"/>
      <c r="F270" s="14"/>
      <c r="G270" s="2"/>
      <c r="H270" s="3"/>
      <c r="I270" s="3"/>
      <c r="J270" s="3"/>
      <c r="K270" s="3"/>
      <c r="L270" s="3"/>
      <c r="M270" s="3"/>
      <c r="N270" s="3"/>
      <c r="O270" s="3"/>
      <c r="P270" s="3"/>
      <c r="Q270" s="3"/>
      <c r="R270" s="3"/>
    </row>
    <row r="271" spans="1:18" ht="13.5" customHeight="1">
      <c r="A271" s="11"/>
      <c r="B271" s="11"/>
      <c r="C271" s="11"/>
      <c r="D271" s="11"/>
      <c r="E271" s="13"/>
      <c r="F271" s="14"/>
      <c r="G271" s="2"/>
      <c r="H271" s="3"/>
      <c r="I271" s="3"/>
      <c r="J271" s="3"/>
      <c r="K271" s="3"/>
      <c r="L271" s="3"/>
      <c r="M271" s="3"/>
      <c r="N271" s="3"/>
      <c r="O271" s="3"/>
      <c r="P271" s="3"/>
      <c r="Q271" s="3"/>
      <c r="R271" s="3"/>
    </row>
    <row r="272" spans="1:18" ht="13.5" customHeight="1">
      <c r="A272" s="11"/>
      <c r="B272" s="11"/>
      <c r="C272" s="11"/>
      <c r="D272" s="11"/>
      <c r="E272" s="13"/>
      <c r="F272" s="14"/>
      <c r="G272" s="2"/>
      <c r="H272" s="3"/>
      <c r="I272" s="3"/>
      <c r="J272" s="3"/>
      <c r="K272" s="3"/>
      <c r="L272" s="3"/>
      <c r="M272" s="3"/>
      <c r="N272" s="3"/>
      <c r="O272" s="3"/>
      <c r="P272" s="3"/>
      <c r="Q272" s="3"/>
      <c r="R272" s="3"/>
    </row>
    <row r="273" spans="1:18" ht="13.5" customHeight="1">
      <c r="A273" s="11"/>
      <c r="B273" s="11"/>
      <c r="C273" s="11"/>
      <c r="D273" s="11"/>
      <c r="E273" s="13"/>
      <c r="F273" s="14"/>
      <c r="G273" s="2"/>
      <c r="H273" s="3"/>
      <c r="I273" s="3"/>
      <c r="J273" s="3"/>
      <c r="K273" s="3"/>
      <c r="L273" s="3"/>
      <c r="M273" s="3"/>
      <c r="N273" s="3"/>
      <c r="O273" s="3"/>
      <c r="P273" s="3"/>
      <c r="Q273" s="3"/>
      <c r="R273" s="3"/>
    </row>
    <row r="274" spans="1:18" ht="13.5" customHeight="1">
      <c r="A274" s="11"/>
      <c r="B274" s="11"/>
      <c r="C274" s="11"/>
      <c r="D274" s="11"/>
      <c r="E274" s="13"/>
      <c r="F274" s="14"/>
      <c r="G274" s="2"/>
      <c r="H274" s="3"/>
      <c r="I274" s="3"/>
      <c r="J274" s="3"/>
      <c r="K274" s="3"/>
      <c r="L274" s="3"/>
      <c r="M274" s="3"/>
      <c r="N274" s="3"/>
      <c r="O274" s="3"/>
      <c r="P274" s="3"/>
      <c r="Q274" s="3"/>
      <c r="R274" s="3"/>
    </row>
    <row r="275" spans="1:18" ht="13.5" customHeight="1">
      <c r="A275" s="11"/>
      <c r="B275" s="11"/>
      <c r="C275" s="11"/>
      <c r="D275" s="11"/>
      <c r="E275" s="13"/>
      <c r="F275" s="14"/>
      <c r="G275" s="2"/>
      <c r="H275" s="3"/>
      <c r="I275" s="3"/>
      <c r="J275" s="3"/>
      <c r="K275" s="3"/>
      <c r="L275" s="3"/>
      <c r="M275" s="3"/>
      <c r="N275" s="3"/>
      <c r="O275" s="3"/>
      <c r="P275" s="3"/>
      <c r="Q275" s="3"/>
      <c r="R275" s="3"/>
    </row>
    <row r="276" spans="1:18" ht="13.5" customHeight="1">
      <c r="A276" s="11"/>
      <c r="B276" s="11"/>
      <c r="C276" s="11"/>
      <c r="D276" s="11"/>
      <c r="E276" s="13"/>
      <c r="F276" s="14"/>
      <c r="G276" s="2"/>
      <c r="H276" s="3"/>
      <c r="I276" s="3"/>
      <c r="J276" s="3"/>
      <c r="K276" s="3"/>
      <c r="L276" s="3"/>
      <c r="M276" s="3"/>
      <c r="N276" s="3"/>
      <c r="O276" s="3"/>
      <c r="P276" s="3"/>
      <c r="Q276" s="3"/>
      <c r="R276" s="3"/>
    </row>
    <row r="277" spans="1:18" ht="13.5" customHeight="1">
      <c r="A277" s="11"/>
      <c r="B277" s="11"/>
      <c r="C277" s="11"/>
      <c r="D277" s="11"/>
      <c r="E277" s="13"/>
      <c r="F277" s="14"/>
      <c r="G277" s="2"/>
      <c r="H277" s="3"/>
      <c r="I277" s="3"/>
      <c r="J277" s="3"/>
      <c r="K277" s="3"/>
      <c r="L277" s="3"/>
      <c r="M277" s="3"/>
      <c r="N277" s="3"/>
      <c r="O277" s="3"/>
      <c r="P277" s="3"/>
      <c r="Q277" s="3"/>
      <c r="R277" s="3"/>
    </row>
    <row r="278" spans="1:18" ht="13.5" customHeight="1">
      <c r="A278" s="11"/>
      <c r="B278" s="11"/>
      <c r="C278" s="11"/>
      <c r="D278" s="11"/>
      <c r="E278" s="13"/>
      <c r="F278" s="14"/>
      <c r="G278" s="2"/>
      <c r="H278" s="3"/>
      <c r="I278" s="3"/>
      <c r="J278" s="3"/>
      <c r="K278" s="3"/>
      <c r="L278" s="3"/>
      <c r="M278" s="3"/>
      <c r="N278" s="3"/>
      <c r="O278" s="3"/>
      <c r="P278" s="3"/>
      <c r="Q278" s="3"/>
      <c r="R278" s="3"/>
    </row>
    <row r="279" spans="1:18" ht="13.5" customHeight="1">
      <c r="A279" s="11"/>
      <c r="B279" s="11"/>
      <c r="C279" s="11"/>
      <c r="D279" s="11"/>
      <c r="E279" s="13"/>
      <c r="F279" s="14"/>
      <c r="G279" s="2"/>
      <c r="H279" s="3"/>
      <c r="I279" s="3"/>
      <c r="J279" s="3"/>
      <c r="K279" s="3"/>
      <c r="L279" s="3"/>
      <c r="M279" s="3"/>
      <c r="N279" s="3"/>
      <c r="O279" s="3"/>
      <c r="P279" s="3"/>
      <c r="Q279" s="3"/>
      <c r="R279" s="3"/>
    </row>
    <row r="280" spans="1:18" ht="13.5" customHeight="1">
      <c r="A280" s="11"/>
      <c r="B280" s="11"/>
      <c r="C280" s="11"/>
      <c r="D280" s="11"/>
      <c r="E280" s="13"/>
      <c r="F280" s="14"/>
      <c r="G280" s="2"/>
      <c r="H280" s="3"/>
      <c r="I280" s="3"/>
      <c r="J280" s="3"/>
      <c r="K280" s="3"/>
      <c r="L280" s="3"/>
      <c r="M280" s="3"/>
      <c r="N280" s="3"/>
      <c r="O280" s="3"/>
      <c r="P280" s="3"/>
      <c r="Q280" s="3"/>
      <c r="R280" s="3"/>
    </row>
    <row r="281" spans="1:18" ht="13.5" customHeight="1">
      <c r="A281" s="11"/>
      <c r="B281" s="11"/>
      <c r="C281" s="11"/>
      <c r="D281" s="11"/>
      <c r="E281" s="13"/>
      <c r="F281" s="14"/>
      <c r="G281" s="2"/>
      <c r="H281" s="3"/>
      <c r="I281" s="3"/>
      <c r="J281" s="3"/>
      <c r="K281" s="3"/>
      <c r="L281" s="3"/>
      <c r="M281" s="3"/>
      <c r="N281" s="3"/>
      <c r="O281" s="3"/>
      <c r="P281" s="3"/>
      <c r="Q281" s="3"/>
      <c r="R281" s="3"/>
    </row>
    <row r="282" spans="1:18" ht="13.5" customHeight="1">
      <c r="A282" s="11"/>
      <c r="B282" s="11"/>
      <c r="C282" s="11"/>
      <c r="D282" s="11"/>
      <c r="E282" s="13"/>
      <c r="F282" s="14"/>
      <c r="G282" s="2"/>
      <c r="H282" s="3"/>
      <c r="I282" s="3"/>
      <c r="J282" s="3"/>
      <c r="K282" s="3"/>
      <c r="L282" s="3"/>
      <c r="M282" s="3"/>
      <c r="N282" s="3"/>
      <c r="O282" s="3"/>
      <c r="P282" s="3"/>
      <c r="Q282" s="3"/>
      <c r="R282" s="3"/>
    </row>
    <row r="283" spans="1:18" ht="13.5" customHeight="1">
      <c r="A283" s="11"/>
      <c r="B283" s="11"/>
      <c r="C283" s="11"/>
      <c r="D283" s="11"/>
      <c r="E283" s="13"/>
      <c r="F283" s="14"/>
      <c r="G283" s="2"/>
      <c r="H283" s="3"/>
      <c r="I283" s="3"/>
      <c r="J283" s="3"/>
      <c r="K283" s="3"/>
      <c r="L283" s="3"/>
      <c r="M283" s="3"/>
      <c r="N283" s="3"/>
      <c r="O283" s="3"/>
      <c r="P283" s="3"/>
      <c r="Q283" s="3"/>
      <c r="R283" s="3"/>
    </row>
    <row r="284" spans="1:18" ht="13.5" customHeight="1">
      <c r="A284" s="11"/>
      <c r="B284" s="11"/>
      <c r="C284" s="11"/>
      <c r="D284" s="11"/>
      <c r="E284" s="13"/>
      <c r="F284" s="14"/>
      <c r="G284" s="2"/>
      <c r="H284" s="3"/>
      <c r="I284" s="3"/>
      <c r="J284" s="3"/>
      <c r="K284" s="3"/>
      <c r="L284" s="3"/>
      <c r="M284" s="3"/>
      <c r="N284" s="3"/>
      <c r="O284" s="3"/>
      <c r="P284" s="3"/>
      <c r="Q284" s="3"/>
      <c r="R284" s="3"/>
    </row>
    <row r="285" spans="1:18" ht="13.5" customHeight="1">
      <c r="A285" s="11"/>
      <c r="B285" s="11"/>
      <c r="C285" s="11"/>
      <c r="D285" s="11"/>
      <c r="E285" s="13"/>
      <c r="F285" s="14"/>
      <c r="G285" s="2"/>
      <c r="H285" s="3"/>
      <c r="I285" s="3"/>
      <c r="J285" s="3"/>
      <c r="K285" s="3"/>
      <c r="L285" s="3"/>
      <c r="M285" s="3"/>
      <c r="N285" s="3"/>
      <c r="O285" s="3"/>
      <c r="P285" s="3"/>
      <c r="Q285" s="3"/>
      <c r="R285" s="3"/>
    </row>
    <row r="286" spans="1:18" ht="13.5" customHeight="1">
      <c r="A286" s="11"/>
      <c r="B286" s="11"/>
      <c r="C286" s="11"/>
      <c r="D286" s="11"/>
      <c r="E286" s="13"/>
      <c r="F286" s="14"/>
      <c r="G286" s="2"/>
      <c r="H286" s="3"/>
      <c r="I286" s="3"/>
      <c r="J286" s="3"/>
      <c r="K286" s="3"/>
      <c r="L286" s="3"/>
      <c r="M286" s="3"/>
      <c r="N286" s="3"/>
      <c r="O286" s="3"/>
      <c r="P286" s="3"/>
      <c r="Q286" s="3"/>
      <c r="R286" s="3"/>
    </row>
    <row r="287" spans="1:18" ht="13.5" customHeight="1">
      <c r="A287" s="11"/>
      <c r="B287" s="11"/>
      <c r="C287" s="11"/>
      <c r="D287" s="11"/>
      <c r="E287" s="13"/>
      <c r="F287" s="14"/>
      <c r="G287" s="2"/>
      <c r="H287" s="3"/>
      <c r="I287" s="3"/>
      <c r="J287" s="3"/>
      <c r="K287" s="3"/>
      <c r="L287" s="3"/>
      <c r="M287" s="3"/>
      <c r="N287" s="3"/>
      <c r="O287" s="3"/>
      <c r="P287" s="3"/>
      <c r="Q287" s="3"/>
      <c r="R287" s="3"/>
    </row>
    <row r="288" spans="1:18" ht="13.5" customHeight="1">
      <c r="A288" s="11"/>
      <c r="B288" s="11"/>
      <c r="C288" s="11"/>
      <c r="D288" s="11"/>
      <c r="E288" s="13"/>
      <c r="F288" s="14"/>
      <c r="G288" s="2"/>
      <c r="H288" s="3"/>
      <c r="I288" s="3"/>
      <c r="J288" s="3"/>
      <c r="K288" s="3"/>
      <c r="L288" s="3"/>
      <c r="M288" s="3"/>
      <c r="N288" s="3"/>
      <c r="O288" s="3"/>
      <c r="P288" s="3"/>
      <c r="Q288" s="3"/>
      <c r="R288" s="3"/>
    </row>
    <row r="289" spans="1:18" ht="13.5" customHeight="1">
      <c r="A289" s="11"/>
      <c r="B289" s="11"/>
      <c r="C289" s="11"/>
      <c r="D289" s="11"/>
      <c r="E289" s="13"/>
      <c r="F289" s="14"/>
      <c r="G289" s="2"/>
      <c r="H289" s="3"/>
      <c r="I289" s="3"/>
      <c r="J289" s="3"/>
      <c r="K289" s="3"/>
      <c r="L289" s="3"/>
      <c r="M289" s="3"/>
      <c r="N289" s="3"/>
      <c r="O289" s="3"/>
      <c r="P289" s="3"/>
      <c r="Q289" s="3"/>
      <c r="R289" s="3"/>
    </row>
    <row r="290" spans="1:18" ht="13.5" customHeight="1">
      <c r="A290" s="11"/>
      <c r="B290" s="11"/>
      <c r="C290" s="11"/>
      <c r="D290" s="11"/>
      <c r="E290" s="13"/>
      <c r="F290" s="14"/>
      <c r="G290" s="2"/>
      <c r="H290" s="3"/>
      <c r="I290" s="3"/>
      <c r="J290" s="3"/>
      <c r="K290" s="3"/>
      <c r="L290" s="3"/>
      <c r="M290" s="3"/>
      <c r="N290" s="3"/>
      <c r="O290" s="3"/>
      <c r="P290" s="3"/>
      <c r="Q290" s="3"/>
      <c r="R290" s="3"/>
    </row>
    <row r="291" spans="1:18" ht="13.5" customHeight="1">
      <c r="A291" s="11"/>
      <c r="B291" s="11"/>
      <c r="C291" s="11"/>
      <c r="D291" s="11"/>
      <c r="E291" s="13"/>
      <c r="F291" s="14"/>
      <c r="G291" s="2"/>
      <c r="H291" s="3"/>
      <c r="I291" s="3"/>
      <c r="J291" s="3"/>
      <c r="K291" s="3"/>
      <c r="L291" s="3"/>
      <c r="M291" s="3"/>
      <c r="N291" s="3"/>
      <c r="O291" s="3"/>
      <c r="P291" s="3"/>
      <c r="Q291" s="3"/>
      <c r="R291" s="3"/>
    </row>
    <row r="292" spans="1:18" ht="13.5" customHeight="1">
      <c r="A292" s="11"/>
      <c r="B292" s="11"/>
      <c r="C292" s="11"/>
      <c r="D292" s="11"/>
      <c r="E292" s="13"/>
      <c r="F292" s="14"/>
      <c r="G292" s="2"/>
      <c r="H292" s="3"/>
      <c r="I292" s="3"/>
      <c r="J292" s="3"/>
      <c r="K292" s="3"/>
      <c r="L292" s="3"/>
      <c r="M292" s="3"/>
      <c r="N292" s="3"/>
      <c r="O292" s="3"/>
      <c r="P292" s="3"/>
      <c r="Q292" s="3"/>
      <c r="R292" s="3"/>
    </row>
    <row r="293" spans="1:18" ht="13.5" customHeight="1">
      <c r="A293" s="11"/>
      <c r="B293" s="11"/>
      <c r="C293" s="11"/>
      <c r="D293" s="11"/>
      <c r="E293" s="13"/>
      <c r="F293" s="14"/>
      <c r="G293" s="2"/>
      <c r="H293" s="3"/>
      <c r="I293" s="3"/>
      <c r="J293" s="3"/>
      <c r="K293" s="3"/>
      <c r="L293" s="3"/>
      <c r="M293" s="3"/>
      <c r="N293" s="3"/>
      <c r="O293" s="3"/>
      <c r="P293" s="3"/>
      <c r="Q293" s="3"/>
      <c r="R293" s="3"/>
    </row>
    <row r="294" spans="1:18" ht="13.5" customHeight="1">
      <c r="A294" s="11"/>
      <c r="B294" s="11"/>
      <c r="C294" s="11"/>
      <c r="D294" s="11"/>
      <c r="E294" s="13"/>
      <c r="F294" s="14"/>
      <c r="G294" s="2"/>
      <c r="H294" s="3"/>
      <c r="I294" s="3"/>
      <c r="J294" s="3"/>
      <c r="K294" s="3"/>
      <c r="L294" s="3"/>
      <c r="M294" s="3"/>
      <c r="N294" s="3"/>
      <c r="O294" s="3"/>
      <c r="P294" s="3"/>
      <c r="Q294" s="3"/>
      <c r="R294" s="3"/>
    </row>
    <row r="295" spans="1:18" ht="13.5" customHeight="1">
      <c r="A295" s="11"/>
      <c r="B295" s="11"/>
      <c r="C295" s="11"/>
      <c r="D295" s="11"/>
      <c r="E295" s="13"/>
      <c r="F295" s="14"/>
      <c r="G295" s="2"/>
      <c r="H295" s="3"/>
      <c r="I295" s="3"/>
      <c r="J295" s="3"/>
      <c r="K295" s="3"/>
      <c r="L295" s="3"/>
      <c r="M295" s="3"/>
      <c r="N295" s="3"/>
      <c r="O295" s="3"/>
      <c r="P295" s="3"/>
      <c r="Q295" s="3"/>
      <c r="R295" s="3"/>
    </row>
    <row r="296" spans="1:18" ht="13.5" customHeight="1">
      <c r="A296" s="11"/>
      <c r="B296" s="11"/>
      <c r="C296" s="11"/>
      <c r="D296" s="11"/>
      <c r="E296" s="13"/>
      <c r="F296" s="14"/>
      <c r="G296" s="2"/>
      <c r="H296" s="3"/>
      <c r="I296" s="3"/>
      <c r="J296" s="3"/>
      <c r="K296" s="3"/>
      <c r="L296" s="3"/>
      <c r="M296" s="3"/>
      <c r="N296" s="3"/>
      <c r="O296" s="3"/>
      <c r="P296" s="3"/>
      <c r="Q296" s="3"/>
      <c r="R296" s="3"/>
    </row>
    <row r="297" spans="1:18" ht="13.5" customHeight="1">
      <c r="A297" s="11"/>
      <c r="B297" s="11"/>
      <c r="C297" s="11"/>
      <c r="D297" s="11"/>
      <c r="E297" s="13"/>
      <c r="F297" s="14"/>
      <c r="G297" s="2"/>
      <c r="H297" s="3"/>
      <c r="I297" s="3"/>
      <c r="J297" s="3"/>
      <c r="K297" s="3"/>
      <c r="L297" s="3"/>
      <c r="M297" s="3"/>
      <c r="N297" s="3"/>
      <c r="O297" s="3"/>
      <c r="P297" s="3"/>
      <c r="Q297" s="3"/>
      <c r="R297" s="3"/>
    </row>
    <row r="298" spans="1:18" ht="13.5" customHeight="1">
      <c r="A298" s="11"/>
      <c r="B298" s="11"/>
      <c r="C298" s="11"/>
      <c r="D298" s="11"/>
      <c r="E298" s="13"/>
      <c r="F298" s="14"/>
      <c r="G298" s="2"/>
      <c r="H298" s="3"/>
      <c r="I298" s="3"/>
      <c r="J298" s="3"/>
      <c r="K298" s="3"/>
      <c r="L298" s="3"/>
      <c r="M298" s="3"/>
      <c r="N298" s="3"/>
      <c r="O298" s="3"/>
      <c r="P298" s="3"/>
      <c r="Q298" s="3"/>
      <c r="R298" s="3"/>
    </row>
    <row r="299" spans="1:18" ht="13.5" customHeight="1">
      <c r="A299" s="11"/>
      <c r="B299" s="11"/>
      <c r="C299" s="11"/>
      <c r="D299" s="11"/>
      <c r="E299" s="13"/>
      <c r="F299" s="14"/>
      <c r="G299" s="2"/>
      <c r="H299" s="3"/>
      <c r="I299" s="3"/>
      <c r="J299" s="3"/>
      <c r="K299" s="3"/>
      <c r="L299" s="3"/>
      <c r="M299" s="3"/>
      <c r="N299" s="3"/>
      <c r="O299" s="3"/>
      <c r="P299" s="3"/>
      <c r="Q299" s="3"/>
      <c r="R299" s="3"/>
    </row>
    <row r="300" spans="1:18" ht="13.5" customHeight="1">
      <c r="A300" s="11"/>
      <c r="B300" s="11"/>
      <c r="C300" s="11"/>
      <c r="D300" s="11"/>
      <c r="E300" s="13"/>
      <c r="F300" s="14"/>
      <c r="G300" s="2"/>
      <c r="H300" s="3"/>
      <c r="I300" s="3"/>
      <c r="J300" s="3"/>
      <c r="K300" s="3"/>
      <c r="L300" s="3"/>
      <c r="M300" s="3"/>
      <c r="N300" s="3"/>
      <c r="O300" s="3"/>
      <c r="P300" s="3"/>
      <c r="Q300" s="3"/>
      <c r="R300" s="3"/>
    </row>
    <row r="301" spans="1:18" ht="13.5" customHeight="1">
      <c r="A301" s="11"/>
      <c r="B301" s="11"/>
      <c r="C301" s="11"/>
      <c r="D301" s="11"/>
      <c r="E301" s="13"/>
      <c r="F301" s="14"/>
      <c r="G301" s="2"/>
      <c r="H301" s="3"/>
      <c r="I301" s="3"/>
      <c r="J301" s="3"/>
      <c r="K301" s="3"/>
      <c r="L301" s="3"/>
      <c r="M301" s="3"/>
      <c r="N301" s="3"/>
      <c r="O301" s="3"/>
      <c r="P301" s="3"/>
      <c r="Q301" s="3"/>
      <c r="R301" s="3"/>
    </row>
    <row r="302" spans="1:18" ht="13.5" customHeight="1">
      <c r="A302" s="11"/>
      <c r="B302" s="11"/>
      <c r="C302" s="11"/>
      <c r="D302" s="11"/>
      <c r="E302" s="13"/>
      <c r="F302" s="14"/>
      <c r="G302" s="2"/>
      <c r="H302" s="3"/>
      <c r="I302" s="3"/>
      <c r="J302" s="3"/>
      <c r="K302" s="3"/>
      <c r="L302" s="3"/>
      <c r="M302" s="3"/>
      <c r="N302" s="3"/>
      <c r="O302" s="3"/>
      <c r="P302" s="3"/>
      <c r="Q302" s="3"/>
      <c r="R302" s="3"/>
    </row>
    <row r="303" spans="1:18" ht="13.5" customHeight="1">
      <c r="A303" s="11"/>
      <c r="B303" s="11"/>
      <c r="C303" s="11"/>
      <c r="D303" s="11"/>
      <c r="E303" s="13"/>
      <c r="F303" s="14"/>
      <c r="G303" s="2"/>
      <c r="H303" s="3"/>
      <c r="I303" s="3"/>
      <c r="J303" s="3"/>
      <c r="K303" s="3"/>
      <c r="L303" s="3"/>
      <c r="M303" s="3"/>
      <c r="N303" s="3"/>
      <c r="O303" s="3"/>
      <c r="P303" s="3"/>
      <c r="Q303" s="3"/>
      <c r="R303" s="3"/>
    </row>
    <row r="304" spans="1:18" ht="13.5" customHeight="1">
      <c r="A304" s="11"/>
      <c r="B304" s="11"/>
      <c r="C304" s="11"/>
      <c r="D304" s="11"/>
      <c r="E304" s="13"/>
      <c r="F304" s="14"/>
      <c r="G304" s="2"/>
      <c r="H304" s="3"/>
      <c r="I304" s="3"/>
      <c r="J304" s="3"/>
      <c r="K304" s="3"/>
      <c r="L304" s="3"/>
      <c r="M304" s="3"/>
      <c r="N304" s="3"/>
      <c r="O304" s="3"/>
      <c r="P304" s="3"/>
      <c r="Q304" s="3"/>
      <c r="R304" s="3"/>
    </row>
    <row r="305" spans="1:18" ht="13.5" customHeight="1">
      <c r="A305" s="11"/>
      <c r="B305" s="11"/>
      <c r="C305" s="11"/>
      <c r="D305" s="11"/>
      <c r="E305" s="13"/>
      <c r="F305" s="14"/>
      <c r="G305" s="2"/>
      <c r="H305" s="3"/>
      <c r="I305" s="3"/>
      <c r="J305" s="3"/>
      <c r="K305" s="3"/>
      <c r="L305" s="3"/>
      <c r="M305" s="3"/>
      <c r="N305" s="3"/>
      <c r="O305" s="3"/>
      <c r="P305" s="3"/>
      <c r="Q305" s="3"/>
      <c r="R305" s="3"/>
    </row>
    <row r="306" spans="1:18" ht="13.5" customHeight="1">
      <c r="A306" s="11"/>
      <c r="B306" s="11"/>
      <c r="C306" s="11"/>
      <c r="D306" s="11"/>
      <c r="E306" s="13"/>
      <c r="F306" s="14"/>
      <c r="G306" s="2"/>
      <c r="H306" s="3"/>
      <c r="I306" s="3"/>
      <c r="J306" s="3"/>
      <c r="K306" s="3"/>
      <c r="L306" s="3"/>
      <c r="M306" s="3"/>
      <c r="N306" s="3"/>
      <c r="O306" s="3"/>
      <c r="P306" s="3"/>
      <c r="Q306" s="3"/>
      <c r="R306" s="3"/>
    </row>
    <row r="307" spans="1:18" ht="13.5" customHeight="1">
      <c r="A307" s="11"/>
      <c r="B307" s="11"/>
      <c r="C307" s="11"/>
      <c r="D307" s="11"/>
      <c r="E307" s="13"/>
      <c r="F307" s="14"/>
      <c r="G307" s="2"/>
      <c r="H307" s="3"/>
      <c r="I307" s="3"/>
      <c r="J307" s="3"/>
      <c r="K307" s="3"/>
      <c r="L307" s="3"/>
      <c r="M307" s="3"/>
      <c r="N307" s="3"/>
      <c r="O307" s="3"/>
      <c r="P307" s="3"/>
      <c r="Q307" s="3"/>
      <c r="R307" s="3"/>
    </row>
    <row r="308" spans="1:18" ht="13.5" customHeight="1">
      <c r="A308" s="11"/>
      <c r="B308" s="11"/>
      <c r="C308" s="11"/>
      <c r="D308" s="11"/>
      <c r="E308" s="13"/>
      <c r="F308" s="14"/>
      <c r="G308" s="2"/>
      <c r="H308" s="3"/>
      <c r="I308" s="3"/>
      <c r="J308" s="3"/>
      <c r="K308" s="3"/>
      <c r="L308" s="3"/>
      <c r="M308" s="3"/>
      <c r="N308" s="3"/>
      <c r="O308" s="3"/>
      <c r="P308" s="3"/>
      <c r="Q308" s="3"/>
      <c r="R308" s="3"/>
    </row>
    <row r="309" spans="1:18" ht="13.5" customHeight="1">
      <c r="A309" s="11"/>
      <c r="B309" s="11"/>
      <c r="C309" s="11"/>
      <c r="D309" s="11"/>
      <c r="E309" s="13"/>
      <c r="F309" s="14"/>
      <c r="G309" s="2"/>
      <c r="H309" s="3"/>
      <c r="I309" s="3"/>
      <c r="J309" s="3"/>
      <c r="K309" s="3"/>
      <c r="L309" s="3"/>
      <c r="M309" s="3"/>
      <c r="N309" s="3"/>
      <c r="O309" s="3"/>
      <c r="P309" s="3"/>
      <c r="Q309" s="3"/>
      <c r="R309" s="3"/>
    </row>
    <row r="310" spans="1:18" ht="13.5" customHeight="1">
      <c r="A310" s="11"/>
      <c r="B310" s="11"/>
      <c r="C310" s="11"/>
      <c r="D310" s="11"/>
      <c r="E310" s="13"/>
      <c r="F310" s="14"/>
      <c r="G310" s="2"/>
      <c r="H310" s="3"/>
      <c r="I310" s="3"/>
      <c r="J310" s="3"/>
      <c r="K310" s="3"/>
      <c r="L310" s="3"/>
      <c r="M310" s="3"/>
      <c r="N310" s="3"/>
      <c r="O310" s="3"/>
      <c r="P310" s="3"/>
      <c r="Q310" s="3"/>
      <c r="R310" s="3"/>
    </row>
    <row r="311" spans="1:18" ht="13.5" customHeight="1">
      <c r="A311" s="11"/>
      <c r="B311" s="11"/>
      <c r="C311" s="11"/>
      <c r="D311" s="11"/>
      <c r="E311" s="13"/>
      <c r="F311" s="14"/>
      <c r="G311" s="2"/>
      <c r="H311" s="3"/>
      <c r="I311" s="3"/>
      <c r="J311" s="3"/>
      <c r="K311" s="3"/>
      <c r="L311" s="3"/>
      <c r="M311" s="3"/>
      <c r="N311" s="3"/>
      <c r="O311" s="3"/>
      <c r="P311" s="3"/>
      <c r="Q311" s="3"/>
      <c r="R311" s="3"/>
    </row>
    <row r="312" spans="1:18" ht="13.5" customHeight="1">
      <c r="A312" s="11"/>
      <c r="B312" s="11"/>
      <c r="C312" s="11"/>
      <c r="D312" s="11"/>
      <c r="E312" s="13"/>
      <c r="F312" s="14"/>
      <c r="G312" s="2"/>
      <c r="H312" s="3"/>
      <c r="I312" s="3"/>
      <c r="J312" s="3"/>
      <c r="K312" s="3"/>
      <c r="L312" s="3"/>
      <c r="M312" s="3"/>
      <c r="N312" s="3"/>
      <c r="O312" s="3"/>
      <c r="P312" s="3"/>
      <c r="Q312" s="3"/>
      <c r="R312" s="3"/>
    </row>
    <row r="313" spans="1:18" ht="13.5" customHeight="1">
      <c r="A313" s="11"/>
      <c r="B313" s="11"/>
      <c r="C313" s="11"/>
      <c r="D313" s="11"/>
      <c r="E313" s="13"/>
      <c r="F313" s="14"/>
      <c r="G313" s="2"/>
      <c r="H313" s="3"/>
      <c r="I313" s="3"/>
      <c r="J313" s="3"/>
      <c r="K313" s="3"/>
      <c r="L313" s="3"/>
      <c r="M313" s="3"/>
      <c r="N313" s="3"/>
      <c r="O313" s="3"/>
      <c r="P313" s="3"/>
      <c r="Q313" s="3"/>
      <c r="R313" s="3"/>
    </row>
    <row r="314" spans="1:18" ht="13.5" customHeight="1">
      <c r="A314" s="11"/>
      <c r="B314" s="11"/>
      <c r="C314" s="11"/>
      <c r="D314" s="11"/>
      <c r="E314" s="13"/>
      <c r="F314" s="14"/>
      <c r="G314" s="2"/>
      <c r="H314" s="3"/>
      <c r="I314" s="3"/>
      <c r="J314" s="3"/>
      <c r="K314" s="3"/>
      <c r="L314" s="3"/>
      <c r="M314" s="3"/>
      <c r="N314" s="3"/>
      <c r="O314" s="3"/>
      <c r="P314" s="3"/>
      <c r="Q314" s="3"/>
      <c r="R314" s="3"/>
    </row>
    <row r="315" spans="1:18" ht="13.5" customHeight="1">
      <c r="A315" s="11"/>
      <c r="B315" s="11"/>
      <c r="C315" s="11"/>
      <c r="D315" s="11"/>
      <c r="E315" s="13"/>
      <c r="F315" s="14"/>
      <c r="G315" s="2"/>
      <c r="H315" s="3"/>
      <c r="I315" s="3"/>
      <c r="J315" s="3"/>
      <c r="K315" s="3"/>
      <c r="L315" s="3"/>
      <c r="M315" s="3"/>
      <c r="N315" s="3"/>
      <c r="O315" s="3"/>
      <c r="P315" s="3"/>
      <c r="Q315" s="3"/>
      <c r="R315" s="3"/>
    </row>
    <row r="316" spans="1:18" ht="13.5" customHeight="1">
      <c r="A316" s="11"/>
      <c r="B316" s="11"/>
      <c r="C316" s="11"/>
      <c r="D316" s="11"/>
      <c r="E316" s="13"/>
      <c r="F316" s="14"/>
      <c r="G316" s="2"/>
      <c r="H316" s="3"/>
      <c r="I316" s="3"/>
      <c r="J316" s="3"/>
      <c r="K316" s="3"/>
      <c r="L316" s="3"/>
      <c r="M316" s="3"/>
      <c r="N316" s="3"/>
      <c r="O316" s="3"/>
      <c r="P316" s="3"/>
      <c r="Q316" s="3"/>
      <c r="R316" s="3"/>
    </row>
    <row r="317" spans="1:18" ht="13.5" customHeight="1">
      <c r="A317" s="11"/>
      <c r="B317" s="11"/>
      <c r="C317" s="11"/>
      <c r="D317" s="11"/>
      <c r="E317" s="13"/>
      <c r="F317" s="14"/>
      <c r="G317" s="2"/>
      <c r="H317" s="3"/>
      <c r="I317" s="3"/>
      <c r="J317" s="3"/>
      <c r="K317" s="3"/>
      <c r="L317" s="3"/>
      <c r="M317" s="3"/>
      <c r="N317" s="3"/>
      <c r="O317" s="3"/>
      <c r="P317" s="3"/>
      <c r="Q317" s="3"/>
      <c r="R317" s="3"/>
    </row>
    <row r="318" spans="1:18" ht="13.5" customHeight="1">
      <c r="A318" s="11"/>
      <c r="B318" s="11"/>
      <c r="C318" s="11"/>
      <c r="D318" s="11"/>
      <c r="E318" s="13"/>
      <c r="F318" s="14"/>
      <c r="G318" s="2"/>
      <c r="H318" s="3"/>
      <c r="I318" s="3"/>
      <c r="J318" s="3"/>
      <c r="K318" s="3"/>
      <c r="L318" s="3"/>
      <c r="M318" s="3"/>
      <c r="N318" s="3"/>
      <c r="O318" s="3"/>
      <c r="P318" s="3"/>
      <c r="Q318" s="3"/>
      <c r="R318" s="3"/>
    </row>
    <row r="319" spans="1:18" ht="13.5" customHeight="1">
      <c r="A319" s="11"/>
      <c r="B319" s="11"/>
      <c r="C319" s="11"/>
      <c r="D319" s="11"/>
      <c r="E319" s="13"/>
      <c r="F319" s="14"/>
      <c r="G319" s="2"/>
      <c r="H319" s="3"/>
      <c r="I319" s="3"/>
      <c r="J319" s="3"/>
      <c r="K319" s="3"/>
      <c r="L319" s="3"/>
      <c r="M319" s="3"/>
      <c r="N319" s="3"/>
      <c r="O319" s="3"/>
      <c r="P319" s="3"/>
      <c r="Q319" s="3"/>
      <c r="R319" s="3"/>
    </row>
    <row r="320" spans="1:18" ht="13.5" customHeight="1">
      <c r="A320" s="11"/>
      <c r="B320" s="11"/>
      <c r="C320" s="11"/>
      <c r="D320" s="11"/>
      <c r="E320" s="13"/>
      <c r="F320" s="14"/>
      <c r="G320" s="2"/>
      <c r="H320" s="3"/>
      <c r="I320" s="3"/>
      <c r="J320" s="3"/>
      <c r="K320" s="3"/>
      <c r="L320" s="3"/>
      <c r="M320" s="3"/>
      <c r="N320" s="3"/>
      <c r="O320" s="3"/>
      <c r="P320" s="3"/>
      <c r="Q320" s="3"/>
      <c r="R320" s="3"/>
    </row>
    <row r="321" spans="1:18" ht="13.5" customHeight="1">
      <c r="A321" s="11"/>
      <c r="B321" s="11"/>
      <c r="C321" s="11"/>
      <c r="D321" s="11"/>
      <c r="E321" s="13"/>
      <c r="F321" s="14"/>
      <c r="G321" s="2"/>
      <c r="H321" s="3"/>
      <c r="I321" s="3"/>
      <c r="J321" s="3"/>
      <c r="K321" s="3"/>
      <c r="L321" s="3"/>
      <c r="M321" s="3"/>
      <c r="N321" s="3"/>
      <c r="O321" s="3"/>
      <c r="P321" s="3"/>
      <c r="Q321" s="3"/>
      <c r="R321" s="3"/>
    </row>
    <row r="322" spans="1:18" ht="13.5" customHeight="1">
      <c r="A322" s="11"/>
      <c r="B322" s="11"/>
      <c r="C322" s="11"/>
      <c r="D322" s="11"/>
      <c r="E322" s="13"/>
      <c r="F322" s="14"/>
      <c r="G322" s="2"/>
      <c r="H322" s="3"/>
      <c r="I322" s="3"/>
      <c r="J322" s="3"/>
      <c r="K322" s="3"/>
      <c r="L322" s="3"/>
      <c r="M322" s="3"/>
      <c r="N322" s="3"/>
      <c r="O322" s="3"/>
      <c r="P322" s="3"/>
      <c r="Q322" s="3"/>
      <c r="R322" s="3"/>
    </row>
    <row r="323" spans="1:18" ht="13.5" customHeight="1">
      <c r="A323" s="11"/>
      <c r="B323" s="11"/>
      <c r="C323" s="11"/>
      <c r="D323" s="11"/>
      <c r="E323" s="13"/>
      <c r="F323" s="14"/>
      <c r="G323" s="2"/>
      <c r="H323" s="3"/>
      <c r="I323" s="3"/>
      <c r="J323" s="3"/>
      <c r="K323" s="3"/>
      <c r="L323" s="3"/>
      <c r="M323" s="3"/>
      <c r="N323" s="3"/>
      <c r="O323" s="3"/>
      <c r="P323" s="3"/>
      <c r="Q323" s="3"/>
      <c r="R323" s="3"/>
    </row>
    <row r="324" spans="1:18" ht="13.5" customHeight="1">
      <c r="A324" s="11"/>
      <c r="B324" s="11"/>
      <c r="C324" s="11"/>
      <c r="D324" s="11"/>
      <c r="E324" s="13"/>
      <c r="F324" s="14"/>
      <c r="G324" s="2"/>
      <c r="H324" s="3"/>
      <c r="I324" s="3"/>
      <c r="J324" s="3"/>
      <c r="K324" s="3"/>
      <c r="L324" s="3"/>
      <c r="M324" s="3"/>
      <c r="N324" s="3"/>
      <c r="O324" s="3"/>
      <c r="P324" s="3"/>
      <c r="Q324" s="3"/>
      <c r="R324" s="3"/>
    </row>
    <row r="325" spans="1:18" ht="13.5" customHeight="1">
      <c r="A325" s="11"/>
      <c r="B325" s="11"/>
      <c r="C325" s="11"/>
      <c r="D325" s="11"/>
      <c r="E325" s="13"/>
      <c r="F325" s="14"/>
      <c r="G325" s="2"/>
      <c r="H325" s="3"/>
      <c r="I325" s="3"/>
      <c r="J325" s="3"/>
      <c r="K325" s="3"/>
      <c r="L325" s="3"/>
      <c r="M325" s="3"/>
      <c r="N325" s="3"/>
      <c r="O325" s="3"/>
      <c r="P325" s="3"/>
      <c r="Q325" s="3"/>
      <c r="R325" s="3"/>
    </row>
    <row r="326" spans="1:18" ht="13.5" customHeight="1">
      <c r="A326" s="11"/>
      <c r="B326" s="11"/>
      <c r="C326" s="11"/>
      <c r="D326" s="11"/>
      <c r="E326" s="13"/>
      <c r="F326" s="14"/>
      <c r="G326" s="2"/>
      <c r="H326" s="3"/>
      <c r="I326" s="3"/>
      <c r="J326" s="3"/>
      <c r="K326" s="3"/>
      <c r="L326" s="3"/>
      <c r="M326" s="3"/>
      <c r="N326" s="3"/>
      <c r="O326" s="3"/>
      <c r="P326" s="3"/>
      <c r="Q326" s="3"/>
      <c r="R326" s="3"/>
    </row>
    <row r="327" spans="1:18" ht="13.5" customHeight="1">
      <c r="A327" s="11"/>
      <c r="B327" s="11"/>
      <c r="C327" s="11"/>
      <c r="D327" s="11"/>
      <c r="E327" s="13"/>
      <c r="F327" s="14"/>
      <c r="G327" s="2"/>
      <c r="H327" s="3"/>
      <c r="I327" s="3"/>
      <c r="J327" s="3"/>
      <c r="K327" s="3"/>
      <c r="L327" s="3"/>
      <c r="M327" s="3"/>
      <c r="N327" s="3"/>
      <c r="O327" s="3"/>
      <c r="P327" s="3"/>
      <c r="Q327" s="3"/>
      <c r="R327" s="3"/>
    </row>
    <row r="328" spans="1:18" ht="13.5" customHeight="1">
      <c r="A328" s="11"/>
      <c r="B328" s="11"/>
      <c r="C328" s="11"/>
      <c r="D328" s="11"/>
      <c r="E328" s="13"/>
      <c r="F328" s="14"/>
      <c r="G328" s="2"/>
      <c r="H328" s="3"/>
      <c r="I328" s="3"/>
      <c r="J328" s="3"/>
      <c r="K328" s="3"/>
      <c r="L328" s="3"/>
      <c r="M328" s="3"/>
      <c r="N328" s="3"/>
      <c r="O328" s="3"/>
      <c r="P328" s="3"/>
      <c r="Q328" s="3"/>
      <c r="R328" s="3"/>
    </row>
    <row r="329" spans="1:18" ht="13.5" customHeight="1">
      <c r="A329" s="11"/>
      <c r="B329" s="11"/>
      <c r="C329" s="11"/>
      <c r="D329" s="11"/>
      <c r="E329" s="13"/>
      <c r="F329" s="14"/>
      <c r="G329" s="2"/>
      <c r="H329" s="3"/>
      <c r="I329" s="3"/>
      <c r="J329" s="3"/>
      <c r="K329" s="3"/>
      <c r="L329" s="3"/>
      <c r="M329" s="3"/>
      <c r="N329" s="3"/>
      <c r="O329" s="3"/>
      <c r="P329" s="3"/>
      <c r="Q329" s="3"/>
      <c r="R329" s="3"/>
    </row>
    <row r="330" spans="1:18" ht="13.5" customHeight="1">
      <c r="A330" s="11"/>
      <c r="B330" s="11"/>
      <c r="C330" s="11"/>
      <c r="D330" s="11"/>
      <c r="E330" s="13"/>
      <c r="F330" s="14"/>
      <c r="G330" s="2"/>
      <c r="H330" s="3"/>
      <c r="I330" s="3"/>
      <c r="J330" s="3"/>
      <c r="K330" s="3"/>
      <c r="L330" s="3"/>
      <c r="M330" s="3"/>
      <c r="N330" s="3"/>
      <c r="O330" s="3"/>
      <c r="P330" s="3"/>
      <c r="Q330" s="3"/>
      <c r="R330" s="3"/>
    </row>
    <row r="331" spans="1:18" ht="13.5" customHeight="1">
      <c r="A331" s="11"/>
      <c r="B331" s="11"/>
      <c r="C331" s="11"/>
      <c r="D331" s="11"/>
      <c r="E331" s="13"/>
      <c r="F331" s="14"/>
      <c r="G331" s="2"/>
      <c r="H331" s="3"/>
      <c r="I331" s="3"/>
      <c r="J331" s="3"/>
      <c r="K331" s="3"/>
      <c r="L331" s="3"/>
      <c r="M331" s="3"/>
      <c r="N331" s="3"/>
      <c r="O331" s="3"/>
      <c r="P331" s="3"/>
      <c r="Q331" s="3"/>
      <c r="R331" s="3"/>
    </row>
    <row r="332" spans="1:18" ht="13.5" customHeight="1">
      <c r="A332" s="11"/>
      <c r="B332" s="11"/>
      <c r="C332" s="11"/>
      <c r="D332" s="11"/>
      <c r="E332" s="13"/>
      <c r="F332" s="14"/>
      <c r="G332" s="2"/>
      <c r="H332" s="3"/>
      <c r="I332" s="3"/>
      <c r="J332" s="3"/>
      <c r="K332" s="3"/>
      <c r="L332" s="3"/>
      <c r="M332" s="3"/>
      <c r="N332" s="3"/>
      <c r="O332" s="3"/>
      <c r="P332" s="3"/>
      <c r="Q332" s="3"/>
      <c r="R332" s="3"/>
    </row>
    <row r="333" spans="1:18" ht="13.5" customHeight="1">
      <c r="A333" s="11"/>
      <c r="B333" s="11"/>
      <c r="C333" s="11"/>
      <c r="D333" s="11"/>
      <c r="E333" s="13"/>
      <c r="F333" s="14"/>
      <c r="G333" s="2"/>
      <c r="H333" s="3"/>
      <c r="I333" s="3"/>
      <c r="J333" s="3"/>
      <c r="K333" s="3"/>
      <c r="L333" s="3"/>
      <c r="M333" s="3"/>
      <c r="N333" s="3"/>
      <c r="O333" s="3"/>
      <c r="P333" s="3"/>
      <c r="Q333" s="3"/>
      <c r="R333" s="3"/>
    </row>
    <row r="334" spans="1:18" ht="13.5" customHeight="1">
      <c r="A334" s="11"/>
      <c r="B334" s="11"/>
      <c r="C334" s="11"/>
      <c r="D334" s="11"/>
      <c r="E334" s="13"/>
      <c r="F334" s="14"/>
      <c r="G334" s="2"/>
      <c r="H334" s="3"/>
      <c r="I334" s="3"/>
      <c r="J334" s="3"/>
      <c r="K334" s="3"/>
      <c r="L334" s="3"/>
      <c r="M334" s="3"/>
      <c r="N334" s="3"/>
      <c r="O334" s="3"/>
      <c r="P334" s="3"/>
      <c r="Q334" s="3"/>
      <c r="R334" s="3"/>
    </row>
    <row r="335" spans="1:18" ht="13.5" customHeight="1">
      <c r="A335" s="11"/>
      <c r="B335" s="11"/>
      <c r="C335" s="11"/>
      <c r="D335" s="11"/>
      <c r="E335" s="13"/>
      <c r="F335" s="14"/>
      <c r="G335" s="2"/>
      <c r="H335" s="3"/>
      <c r="I335" s="3"/>
      <c r="J335" s="3"/>
      <c r="K335" s="3"/>
      <c r="L335" s="3"/>
      <c r="M335" s="3"/>
      <c r="N335" s="3"/>
      <c r="O335" s="3"/>
      <c r="P335" s="3"/>
      <c r="Q335" s="3"/>
      <c r="R335" s="3"/>
    </row>
    <row r="336" spans="1:18" ht="13.5" customHeight="1">
      <c r="A336" s="11"/>
      <c r="B336" s="11"/>
      <c r="C336" s="11"/>
      <c r="D336" s="11"/>
      <c r="E336" s="13"/>
      <c r="F336" s="14"/>
      <c r="G336" s="2"/>
      <c r="H336" s="3"/>
      <c r="I336" s="3"/>
      <c r="J336" s="3"/>
      <c r="K336" s="3"/>
      <c r="L336" s="3"/>
      <c r="M336" s="3"/>
      <c r="N336" s="3"/>
      <c r="O336" s="3"/>
      <c r="P336" s="3"/>
      <c r="Q336" s="3"/>
      <c r="R336" s="3"/>
    </row>
    <row r="337" spans="1:18" ht="13.5" customHeight="1">
      <c r="A337" s="11"/>
      <c r="B337" s="11"/>
      <c r="C337" s="11"/>
      <c r="D337" s="11"/>
      <c r="E337" s="13"/>
      <c r="F337" s="14"/>
      <c r="G337" s="2"/>
      <c r="H337" s="3"/>
      <c r="I337" s="3"/>
      <c r="J337" s="3"/>
      <c r="K337" s="3"/>
      <c r="L337" s="3"/>
      <c r="M337" s="3"/>
      <c r="N337" s="3"/>
      <c r="O337" s="3"/>
      <c r="P337" s="3"/>
      <c r="Q337" s="3"/>
      <c r="R337" s="3"/>
    </row>
    <row r="338" spans="1:18" ht="13.5" customHeight="1">
      <c r="A338" s="11"/>
      <c r="B338" s="11"/>
      <c r="C338" s="11"/>
      <c r="D338" s="11"/>
      <c r="E338" s="13"/>
      <c r="F338" s="14"/>
      <c r="G338" s="2"/>
      <c r="H338" s="3"/>
      <c r="I338" s="3"/>
      <c r="J338" s="3"/>
      <c r="K338" s="3"/>
      <c r="L338" s="3"/>
      <c r="M338" s="3"/>
      <c r="N338" s="3"/>
      <c r="O338" s="3"/>
      <c r="P338" s="3"/>
      <c r="Q338" s="3"/>
      <c r="R338" s="3"/>
    </row>
    <row r="339" spans="1:18" ht="13.5" customHeight="1">
      <c r="A339" s="11"/>
      <c r="B339" s="11"/>
      <c r="C339" s="11"/>
      <c r="D339" s="11"/>
      <c r="E339" s="13"/>
      <c r="F339" s="14"/>
      <c r="G339" s="2"/>
      <c r="H339" s="3"/>
      <c r="I339" s="3"/>
      <c r="J339" s="3"/>
      <c r="K339" s="3"/>
      <c r="L339" s="3"/>
      <c r="M339" s="3"/>
      <c r="N339" s="3"/>
      <c r="O339" s="3"/>
      <c r="P339" s="3"/>
      <c r="Q339" s="3"/>
      <c r="R339" s="3"/>
    </row>
    <row r="340" spans="1:18" ht="13.5" customHeight="1">
      <c r="A340" s="11"/>
      <c r="B340" s="11"/>
      <c r="C340" s="11"/>
      <c r="D340" s="11"/>
      <c r="E340" s="13"/>
      <c r="F340" s="14"/>
      <c r="G340" s="2"/>
      <c r="H340" s="3"/>
      <c r="I340" s="3"/>
      <c r="J340" s="3"/>
      <c r="K340" s="3"/>
      <c r="L340" s="3"/>
      <c r="M340" s="3"/>
      <c r="N340" s="3"/>
      <c r="O340" s="3"/>
      <c r="P340" s="3"/>
      <c r="Q340" s="3"/>
      <c r="R340" s="3"/>
    </row>
    <row r="341" spans="1:18" ht="13.5" customHeight="1">
      <c r="A341" s="11"/>
      <c r="B341" s="11"/>
      <c r="C341" s="11"/>
      <c r="D341" s="11"/>
      <c r="E341" s="13"/>
      <c r="F341" s="14"/>
      <c r="G341" s="2"/>
      <c r="H341" s="3"/>
      <c r="I341" s="3"/>
      <c r="J341" s="3"/>
      <c r="K341" s="3"/>
      <c r="L341" s="3"/>
      <c r="M341" s="3"/>
      <c r="N341" s="3"/>
      <c r="O341" s="3"/>
      <c r="P341" s="3"/>
      <c r="Q341" s="3"/>
      <c r="R341" s="3"/>
    </row>
    <row r="342" spans="1:18" ht="13.5" customHeight="1">
      <c r="A342" s="11"/>
      <c r="B342" s="11"/>
      <c r="C342" s="11"/>
      <c r="D342" s="11"/>
      <c r="E342" s="13"/>
      <c r="F342" s="14"/>
      <c r="G342" s="2"/>
      <c r="H342" s="3"/>
      <c r="I342" s="3"/>
      <c r="J342" s="3"/>
      <c r="K342" s="3"/>
      <c r="L342" s="3"/>
      <c r="M342" s="3"/>
      <c r="N342" s="3"/>
      <c r="O342" s="3"/>
      <c r="P342" s="3"/>
      <c r="Q342" s="3"/>
      <c r="R342" s="3"/>
    </row>
    <row r="343" spans="1:18" ht="13.5" customHeight="1">
      <c r="A343" s="11"/>
      <c r="B343" s="11"/>
      <c r="C343" s="11"/>
      <c r="D343" s="11"/>
      <c r="E343" s="13"/>
      <c r="F343" s="14"/>
      <c r="G343" s="2"/>
      <c r="H343" s="3"/>
      <c r="I343" s="3"/>
      <c r="J343" s="3"/>
      <c r="K343" s="3"/>
      <c r="L343" s="3"/>
      <c r="M343" s="3"/>
      <c r="N343" s="3"/>
      <c r="O343" s="3"/>
      <c r="P343" s="3"/>
      <c r="Q343" s="3"/>
      <c r="R343" s="3"/>
    </row>
    <row r="344" spans="1:18" ht="13.5" customHeight="1">
      <c r="A344" s="11"/>
      <c r="B344" s="11"/>
      <c r="C344" s="11"/>
      <c r="D344" s="11"/>
      <c r="E344" s="13"/>
      <c r="F344" s="14"/>
      <c r="G344" s="2"/>
      <c r="H344" s="3"/>
      <c r="I344" s="3"/>
      <c r="J344" s="3"/>
      <c r="K344" s="3"/>
      <c r="L344" s="3"/>
      <c r="M344" s="3"/>
      <c r="N344" s="3"/>
      <c r="O344" s="3"/>
      <c r="P344" s="3"/>
      <c r="Q344" s="3"/>
      <c r="R344" s="3"/>
    </row>
    <row r="345" spans="1:18" ht="13.5" customHeight="1">
      <c r="A345" s="11"/>
      <c r="B345" s="11"/>
      <c r="C345" s="11"/>
      <c r="D345" s="11"/>
      <c r="E345" s="13"/>
      <c r="F345" s="14"/>
      <c r="G345" s="2"/>
      <c r="H345" s="3"/>
      <c r="I345" s="3"/>
      <c r="J345" s="3"/>
      <c r="K345" s="3"/>
      <c r="L345" s="3"/>
      <c r="M345" s="3"/>
      <c r="N345" s="3"/>
      <c r="O345" s="3"/>
      <c r="P345" s="3"/>
      <c r="Q345" s="3"/>
      <c r="R345" s="3"/>
    </row>
    <row r="346" spans="1:18" ht="13.5" customHeight="1">
      <c r="A346" s="11"/>
      <c r="B346" s="11"/>
      <c r="C346" s="11"/>
      <c r="D346" s="11"/>
      <c r="E346" s="13"/>
      <c r="F346" s="14"/>
      <c r="G346" s="2"/>
      <c r="H346" s="3"/>
      <c r="I346" s="3"/>
      <c r="J346" s="3"/>
      <c r="K346" s="3"/>
      <c r="L346" s="3"/>
      <c r="M346" s="3"/>
      <c r="N346" s="3"/>
      <c r="O346" s="3"/>
      <c r="P346" s="3"/>
      <c r="Q346" s="3"/>
      <c r="R346" s="3"/>
    </row>
    <row r="347" spans="1:18" ht="13.5" customHeight="1">
      <c r="A347" s="11"/>
      <c r="B347" s="11"/>
      <c r="C347" s="11"/>
      <c r="D347" s="11"/>
      <c r="E347" s="13"/>
      <c r="F347" s="14"/>
      <c r="G347" s="2"/>
      <c r="H347" s="3"/>
      <c r="I347" s="3"/>
      <c r="J347" s="3"/>
      <c r="K347" s="3"/>
      <c r="L347" s="3"/>
      <c r="M347" s="3"/>
      <c r="N347" s="3"/>
      <c r="O347" s="3"/>
      <c r="P347" s="3"/>
      <c r="Q347" s="3"/>
      <c r="R347" s="3"/>
    </row>
    <row r="348" spans="1:18" ht="13.5" customHeight="1">
      <c r="A348" s="11"/>
      <c r="B348" s="11"/>
      <c r="C348" s="11"/>
      <c r="D348" s="11"/>
      <c r="E348" s="13"/>
      <c r="F348" s="14"/>
      <c r="G348" s="2"/>
      <c r="H348" s="3"/>
      <c r="I348" s="3"/>
      <c r="J348" s="3"/>
      <c r="K348" s="3"/>
      <c r="L348" s="3"/>
      <c r="M348" s="3"/>
      <c r="N348" s="3"/>
      <c r="O348" s="3"/>
      <c r="P348" s="3"/>
      <c r="Q348" s="3"/>
      <c r="R348" s="3"/>
    </row>
    <row r="349" spans="1:18" ht="13.5" customHeight="1">
      <c r="A349" s="11"/>
      <c r="B349" s="11"/>
      <c r="C349" s="11"/>
      <c r="D349" s="11"/>
      <c r="E349" s="13"/>
      <c r="F349" s="14"/>
      <c r="G349" s="2"/>
      <c r="H349" s="3"/>
      <c r="I349" s="3"/>
      <c r="J349" s="3"/>
      <c r="K349" s="3"/>
      <c r="L349" s="3"/>
      <c r="M349" s="3"/>
      <c r="N349" s="3"/>
      <c r="O349" s="3"/>
      <c r="P349" s="3"/>
      <c r="Q349" s="3"/>
      <c r="R349" s="3"/>
    </row>
    <row r="350" spans="1:18" ht="13.5" customHeight="1">
      <c r="A350" s="11"/>
      <c r="B350" s="11"/>
      <c r="C350" s="11"/>
      <c r="D350" s="11"/>
      <c r="E350" s="13"/>
      <c r="F350" s="14"/>
      <c r="G350" s="2"/>
      <c r="H350" s="3"/>
      <c r="I350" s="3"/>
      <c r="J350" s="3"/>
      <c r="K350" s="3"/>
      <c r="L350" s="3"/>
      <c r="M350" s="3"/>
      <c r="N350" s="3"/>
      <c r="O350" s="3"/>
      <c r="P350" s="3"/>
      <c r="Q350" s="3"/>
      <c r="R350" s="3"/>
    </row>
    <row r="351" spans="1:18" ht="13.5" customHeight="1">
      <c r="A351" s="11"/>
      <c r="B351" s="11"/>
      <c r="C351" s="11"/>
      <c r="D351" s="11"/>
      <c r="E351" s="13"/>
      <c r="F351" s="14"/>
      <c r="G351" s="2"/>
      <c r="H351" s="3"/>
      <c r="I351" s="3"/>
      <c r="J351" s="3"/>
      <c r="K351" s="3"/>
      <c r="L351" s="3"/>
      <c r="M351" s="3"/>
      <c r="N351" s="3"/>
      <c r="O351" s="3"/>
      <c r="P351" s="3"/>
      <c r="Q351" s="3"/>
      <c r="R351" s="3"/>
    </row>
    <row r="352" spans="1:18" ht="13.5" customHeight="1">
      <c r="A352" s="11"/>
      <c r="B352" s="11"/>
      <c r="C352" s="11"/>
      <c r="D352" s="11"/>
      <c r="E352" s="13"/>
      <c r="F352" s="14"/>
      <c r="G352" s="2"/>
      <c r="H352" s="3"/>
      <c r="I352" s="3"/>
      <c r="J352" s="3"/>
      <c r="K352" s="3"/>
      <c r="L352" s="3"/>
      <c r="M352" s="3"/>
      <c r="N352" s="3"/>
      <c r="O352" s="3"/>
      <c r="P352" s="3"/>
      <c r="Q352" s="3"/>
      <c r="R352" s="3"/>
    </row>
    <row r="353" spans="1:18" ht="13.5" customHeight="1">
      <c r="A353" s="11"/>
      <c r="B353" s="11"/>
      <c r="C353" s="11"/>
      <c r="D353" s="11"/>
      <c r="E353" s="13"/>
      <c r="F353" s="14"/>
      <c r="G353" s="2"/>
      <c r="H353" s="3"/>
      <c r="I353" s="3"/>
      <c r="J353" s="3"/>
      <c r="K353" s="3"/>
      <c r="L353" s="3"/>
      <c r="M353" s="3"/>
      <c r="N353" s="3"/>
      <c r="O353" s="3"/>
      <c r="P353" s="3"/>
      <c r="Q353" s="3"/>
      <c r="R353" s="3"/>
    </row>
    <row r="354" spans="1:18" ht="13.5" customHeight="1">
      <c r="A354" s="11"/>
      <c r="B354" s="11"/>
      <c r="C354" s="11"/>
      <c r="D354" s="11"/>
      <c r="E354" s="13"/>
      <c r="F354" s="14"/>
      <c r="G354" s="2"/>
      <c r="H354" s="3"/>
      <c r="I354" s="3"/>
      <c r="J354" s="3"/>
      <c r="K354" s="3"/>
      <c r="L354" s="3"/>
      <c r="M354" s="3"/>
      <c r="N354" s="3"/>
      <c r="O354" s="3"/>
      <c r="P354" s="3"/>
      <c r="Q354" s="3"/>
      <c r="R354" s="3"/>
    </row>
    <row r="355" spans="1:18" ht="13.5" customHeight="1">
      <c r="A355" s="11"/>
      <c r="B355" s="11"/>
      <c r="C355" s="11"/>
      <c r="D355" s="11"/>
      <c r="E355" s="13"/>
      <c r="F355" s="14"/>
      <c r="G355" s="2"/>
      <c r="H355" s="3"/>
      <c r="I355" s="3"/>
      <c r="J355" s="3"/>
      <c r="K355" s="3"/>
      <c r="L355" s="3"/>
      <c r="M355" s="3"/>
      <c r="N355" s="3"/>
      <c r="O355" s="3"/>
      <c r="P355" s="3"/>
      <c r="Q355" s="3"/>
      <c r="R355" s="3"/>
    </row>
    <row r="356" spans="1:18" ht="13.5" customHeight="1">
      <c r="A356" s="11"/>
      <c r="B356" s="11"/>
      <c r="C356" s="11"/>
      <c r="D356" s="11"/>
      <c r="E356" s="13"/>
      <c r="F356" s="14"/>
      <c r="G356" s="2"/>
      <c r="H356" s="3"/>
      <c r="I356" s="3"/>
      <c r="J356" s="3"/>
      <c r="K356" s="3"/>
      <c r="L356" s="3"/>
      <c r="M356" s="3"/>
      <c r="N356" s="3"/>
      <c r="O356" s="3"/>
      <c r="P356" s="3"/>
      <c r="Q356" s="3"/>
      <c r="R356" s="3"/>
    </row>
    <row r="357" spans="1:18" ht="13.5" customHeight="1">
      <c r="A357" s="11"/>
      <c r="B357" s="11"/>
      <c r="C357" s="11"/>
      <c r="D357" s="11"/>
      <c r="E357" s="13"/>
      <c r="F357" s="14"/>
      <c r="G357" s="2"/>
      <c r="H357" s="3"/>
      <c r="I357" s="3"/>
      <c r="J357" s="3"/>
      <c r="K357" s="3"/>
      <c r="L357" s="3"/>
      <c r="M357" s="3"/>
      <c r="N357" s="3"/>
      <c r="O357" s="3"/>
      <c r="P357" s="3"/>
      <c r="Q357" s="3"/>
      <c r="R357" s="3"/>
    </row>
    <row r="358" spans="1:18" ht="13.5" customHeight="1">
      <c r="A358" s="11"/>
      <c r="B358" s="11"/>
      <c r="C358" s="11"/>
      <c r="D358" s="11"/>
      <c r="E358" s="13"/>
      <c r="F358" s="14"/>
      <c r="G358" s="2"/>
      <c r="H358" s="3"/>
      <c r="I358" s="3"/>
      <c r="J358" s="3"/>
      <c r="K358" s="3"/>
      <c r="L358" s="3"/>
      <c r="M358" s="3"/>
      <c r="N358" s="3"/>
      <c r="O358" s="3"/>
      <c r="P358" s="3"/>
      <c r="Q358" s="3"/>
      <c r="R358" s="3"/>
    </row>
    <row r="359" spans="1:18" ht="13.5" customHeight="1">
      <c r="A359" s="11"/>
      <c r="B359" s="11"/>
      <c r="C359" s="11"/>
      <c r="D359" s="11"/>
      <c r="E359" s="13"/>
      <c r="F359" s="14"/>
      <c r="G359" s="2"/>
      <c r="H359" s="3"/>
      <c r="I359" s="3"/>
      <c r="J359" s="3"/>
      <c r="K359" s="3"/>
      <c r="L359" s="3"/>
      <c r="M359" s="3"/>
      <c r="N359" s="3"/>
      <c r="O359" s="3"/>
      <c r="P359" s="3"/>
      <c r="Q359" s="3"/>
      <c r="R359" s="3"/>
    </row>
    <row r="360" spans="1:18" ht="13.5" customHeight="1">
      <c r="A360" s="11"/>
      <c r="B360" s="11"/>
      <c r="C360" s="11"/>
      <c r="D360" s="11"/>
      <c r="E360" s="13"/>
      <c r="F360" s="14"/>
      <c r="G360" s="2"/>
      <c r="H360" s="3"/>
      <c r="I360" s="3"/>
      <c r="J360" s="3"/>
      <c r="K360" s="3"/>
      <c r="L360" s="3"/>
      <c r="M360" s="3"/>
      <c r="N360" s="3"/>
      <c r="O360" s="3"/>
      <c r="P360" s="3"/>
      <c r="Q360" s="3"/>
      <c r="R360" s="3"/>
    </row>
    <row r="361" spans="1:18" ht="13.5" customHeight="1">
      <c r="A361" s="11"/>
      <c r="B361" s="11"/>
      <c r="C361" s="11"/>
      <c r="D361" s="11"/>
      <c r="E361" s="13"/>
      <c r="F361" s="14"/>
      <c r="G361" s="2"/>
      <c r="H361" s="3"/>
      <c r="I361" s="3"/>
      <c r="J361" s="3"/>
      <c r="K361" s="3"/>
      <c r="L361" s="3"/>
      <c r="M361" s="3"/>
      <c r="N361" s="3"/>
      <c r="O361" s="3"/>
      <c r="P361" s="3"/>
      <c r="Q361" s="3"/>
      <c r="R361" s="3"/>
    </row>
    <row r="362" spans="1:18" ht="13.5" customHeight="1">
      <c r="A362" s="11"/>
      <c r="B362" s="11"/>
      <c r="C362" s="11"/>
      <c r="D362" s="11"/>
      <c r="E362" s="13"/>
      <c r="F362" s="14"/>
      <c r="G362" s="2"/>
      <c r="H362" s="3"/>
      <c r="I362" s="3"/>
      <c r="J362" s="3"/>
      <c r="K362" s="3"/>
      <c r="L362" s="3"/>
      <c r="M362" s="3"/>
      <c r="N362" s="3"/>
      <c r="O362" s="3"/>
      <c r="P362" s="3"/>
      <c r="Q362" s="3"/>
      <c r="R362" s="3"/>
    </row>
    <row r="363" spans="1:18" ht="13.5" customHeight="1">
      <c r="A363" s="11"/>
      <c r="B363" s="11"/>
      <c r="C363" s="11"/>
      <c r="D363" s="11"/>
      <c r="E363" s="13"/>
      <c r="F363" s="14"/>
      <c r="G363" s="2"/>
      <c r="H363" s="3"/>
      <c r="I363" s="3"/>
      <c r="J363" s="3"/>
      <c r="K363" s="3"/>
      <c r="L363" s="3"/>
      <c r="M363" s="3"/>
      <c r="N363" s="3"/>
      <c r="O363" s="3"/>
      <c r="P363" s="3"/>
      <c r="Q363" s="3"/>
      <c r="R363" s="3"/>
    </row>
    <row r="364" spans="1:18" ht="13.5" customHeight="1">
      <c r="A364" s="11"/>
      <c r="B364" s="11"/>
      <c r="C364" s="11"/>
      <c r="D364" s="11"/>
      <c r="E364" s="13"/>
      <c r="F364" s="14"/>
      <c r="G364" s="2"/>
      <c r="H364" s="3"/>
      <c r="I364" s="3"/>
      <c r="J364" s="3"/>
      <c r="K364" s="3"/>
      <c r="L364" s="3"/>
      <c r="M364" s="3"/>
      <c r="N364" s="3"/>
      <c r="O364" s="3"/>
      <c r="P364" s="3"/>
      <c r="Q364" s="3"/>
      <c r="R364" s="3"/>
    </row>
    <row r="365" spans="1:18" ht="13.5" customHeight="1">
      <c r="A365" s="11"/>
      <c r="B365" s="11"/>
      <c r="C365" s="11"/>
      <c r="D365" s="11"/>
      <c r="E365" s="13"/>
      <c r="F365" s="14"/>
      <c r="G365" s="2"/>
      <c r="H365" s="3"/>
      <c r="I365" s="3"/>
      <c r="J365" s="3"/>
      <c r="K365" s="3"/>
      <c r="L365" s="3"/>
      <c r="M365" s="3"/>
      <c r="N365" s="3"/>
      <c r="O365" s="3"/>
      <c r="P365" s="3"/>
      <c r="Q365" s="3"/>
      <c r="R365" s="3"/>
    </row>
    <row r="366" spans="1:18" ht="13.5" customHeight="1">
      <c r="A366" s="11"/>
      <c r="B366" s="11"/>
      <c r="C366" s="11"/>
      <c r="D366" s="11"/>
      <c r="E366" s="13"/>
      <c r="F366" s="14"/>
      <c r="G366" s="2"/>
      <c r="H366" s="3"/>
      <c r="I366" s="3"/>
      <c r="J366" s="3"/>
      <c r="K366" s="3"/>
      <c r="L366" s="3"/>
      <c r="M366" s="3"/>
      <c r="N366" s="3"/>
      <c r="O366" s="3"/>
      <c r="P366" s="3"/>
      <c r="Q366" s="3"/>
      <c r="R366" s="3"/>
    </row>
    <row r="367" spans="1:18" ht="13.5" customHeight="1">
      <c r="A367" s="11"/>
      <c r="B367" s="11"/>
      <c r="C367" s="11"/>
      <c r="D367" s="11"/>
      <c r="E367" s="13"/>
      <c r="F367" s="14"/>
      <c r="G367" s="2"/>
      <c r="H367" s="3"/>
      <c r="I367" s="3"/>
      <c r="J367" s="3"/>
      <c r="K367" s="3"/>
      <c r="L367" s="3"/>
      <c r="M367" s="3"/>
      <c r="N367" s="3"/>
      <c r="O367" s="3"/>
      <c r="P367" s="3"/>
      <c r="Q367" s="3"/>
      <c r="R367" s="3"/>
    </row>
    <row r="368" spans="1:18" ht="13.5" customHeight="1">
      <c r="A368" s="11"/>
      <c r="B368" s="11"/>
      <c r="C368" s="11"/>
      <c r="D368" s="11"/>
      <c r="E368" s="13"/>
      <c r="F368" s="14"/>
      <c r="G368" s="2"/>
      <c r="H368" s="3"/>
      <c r="I368" s="3"/>
      <c r="J368" s="3"/>
      <c r="K368" s="3"/>
      <c r="L368" s="3"/>
      <c r="M368" s="3"/>
      <c r="N368" s="3"/>
      <c r="O368" s="3"/>
      <c r="P368" s="3"/>
      <c r="Q368" s="3"/>
      <c r="R368" s="3"/>
    </row>
    <row r="369" spans="1:18" ht="13.5" customHeight="1">
      <c r="A369" s="11"/>
      <c r="B369" s="11"/>
      <c r="C369" s="11"/>
      <c r="D369" s="11"/>
      <c r="E369" s="13"/>
      <c r="F369" s="14"/>
      <c r="G369" s="2"/>
      <c r="H369" s="3"/>
      <c r="I369" s="3"/>
      <c r="J369" s="3"/>
      <c r="K369" s="3"/>
      <c r="L369" s="3"/>
      <c r="M369" s="3"/>
      <c r="N369" s="3"/>
      <c r="O369" s="3"/>
      <c r="P369" s="3"/>
      <c r="Q369" s="3"/>
      <c r="R369" s="3"/>
    </row>
    <row r="370" spans="1:18" ht="13.5" customHeight="1">
      <c r="A370" s="11"/>
      <c r="B370" s="11"/>
      <c r="C370" s="11"/>
      <c r="D370" s="11"/>
      <c r="E370" s="13"/>
      <c r="F370" s="14"/>
      <c r="G370" s="2"/>
      <c r="H370" s="3"/>
      <c r="I370" s="3"/>
      <c r="J370" s="3"/>
      <c r="K370" s="3"/>
      <c r="L370" s="3"/>
      <c r="M370" s="3"/>
      <c r="N370" s="3"/>
      <c r="O370" s="3"/>
      <c r="P370" s="3"/>
      <c r="Q370" s="3"/>
      <c r="R370" s="3"/>
    </row>
    <row r="371" spans="1:18" ht="13.5" customHeight="1">
      <c r="A371" s="11"/>
      <c r="B371" s="11"/>
      <c r="C371" s="11"/>
      <c r="D371" s="11"/>
      <c r="E371" s="13"/>
      <c r="F371" s="14"/>
      <c r="G371" s="2"/>
      <c r="H371" s="3"/>
      <c r="I371" s="3"/>
      <c r="J371" s="3"/>
      <c r="K371" s="3"/>
      <c r="L371" s="3"/>
      <c r="M371" s="3"/>
      <c r="N371" s="3"/>
      <c r="O371" s="3"/>
      <c r="P371" s="3"/>
      <c r="Q371" s="3"/>
      <c r="R371" s="3"/>
    </row>
    <row r="372" spans="1:18" ht="13.5" customHeight="1">
      <c r="A372" s="11"/>
      <c r="B372" s="11"/>
      <c r="C372" s="11"/>
      <c r="D372" s="11"/>
      <c r="E372" s="13"/>
      <c r="F372" s="14"/>
      <c r="G372" s="2"/>
      <c r="H372" s="3"/>
      <c r="I372" s="3"/>
      <c r="J372" s="3"/>
      <c r="K372" s="3"/>
      <c r="L372" s="3"/>
      <c r="M372" s="3"/>
      <c r="N372" s="3"/>
      <c r="O372" s="3"/>
      <c r="P372" s="3"/>
      <c r="Q372" s="3"/>
      <c r="R372" s="3"/>
    </row>
    <row r="373" spans="1:18" ht="13.5" customHeight="1">
      <c r="A373" s="11"/>
      <c r="B373" s="11"/>
      <c r="C373" s="11"/>
      <c r="D373" s="11"/>
      <c r="E373" s="13"/>
      <c r="F373" s="14"/>
      <c r="G373" s="2"/>
      <c r="H373" s="3"/>
      <c r="I373" s="3"/>
      <c r="J373" s="3"/>
      <c r="K373" s="3"/>
      <c r="L373" s="3"/>
      <c r="M373" s="3"/>
      <c r="N373" s="3"/>
      <c r="O373" s="3"/>
      <c r="P373" s="3"/>
      <c r="Q373" s="3"/>
      <c r="R373" s="3"/>
    </row>
    <row r="374" spans="1:18" ht="13.5" customHeight="1">
      <c r="A374" s="11"/>
      <c r="B374" s="11"/>
      <c r="C374" s="11"/>
      <c r="D374" s="11"/>
      <c r="E374" s="13"/>
      <c r="F374" s="14"/>
      <c r="G374" s="2"/>
      <c r="H374" s="3"/>
      <c r="I374" s="3"/>
      <c r="J374" s="3"/>
      <c r="K374" s="3"/>
      <c r="L374" s="3"/>
      <c r="M374" s="3"/>
      <c r="N374" s="3"/>
      <c r="O374" s="3"/>
      <c r="P374" s="3"/>
      <c r="Q374" s="3"/>
      <c r="R374" s="3"/>
    </row>
    <row r="375" spans="1:18" ht="13.5" customHeight="1">
      <c r="A375" s="11"/>
      <c r="B375" s="11"/>
      <c r="C375" s="11"/>
      <c r="D375" s="11"/>
      <c r="E375" s="13"/>
      <c r="F375" s="14"/>
      <c r="G375" s="2"/>
      <c r="H375" s="3"/>
      <c r="I375" s="3"/>
      <c r="J375" s="3"/>
      <c r="K375" s="3"/>
      <c r="L375" s="3"/>
      <c r="M375" s="3"/>
      <c r="N375" s="3"/>
      <c r="O375" s="3"/>
      <c r="P375" s="3"/>
      <c r="Q375" s="3"/>
      <c r="R375" s="3"/>
    </row>
    <row r="376" spans="1:18" ht="13.5" customHeight="1">
      <c r="A376" s="11"/>
      <c r="B376" s="11"/>
      <c r="C376" s="11"/>
      <c r="D376" s="11"/>
      <c r="E376" s="13"/>
      <c r="F376" s="14"/>
      <c r="G376" s="2"/>
      <c r="H376" s="3"/>
      <c r="I376" s="3"/>
      <c r="J376" s="3"/>
      <c r="K376" s="3"/>
      <c r="L376" s="3"/>
      <c r="M376" s="3"/>
      <c r="N376" s="3"/>
      <c r="O376" s="3"/>
      <c r="P376" s="3"/>
      <c r="Q376" s="3"/>
      <c r="R376" s="3"/>
    </row>
    <row r="377" spans="1:18" ht="13.5" customHeight="1">
      <c r="A377" s="11"/>
      <c r="B377" s="11"/>
      <c r="C377" s="11"/>
      <c r="D377" s="11"/>
      <c r="E377" s="13"/>
      <c r="F377" s="14"/>
      <c r="G377" s="2"/>
      <c r="H377" s="3"/>
      <c r="I377" s="3"/>
      <c r="J377" s="3"/>
      <c r="K377" s="3"/>
      <c r="L377" s="3"/>
      <c r="M377" s="3"/>
      <c r="N377" s="3"/>
      <c r="O377" s="3"/>
      <c r="P377" s="3"/>
      <c r="Q377" s="3"/>
      <c r="R377" s="3"/>
    </row>
    <row r="378" spans="1:18" ht="13.5" customHeight="1">
      <c r="A378" s="11"/>
      <c r="B378" s="11"/>
      <c r="C378" s="11"/>
      <c r="D378" s="11"/>
      <c r="E378" s="13"/>
      <c r="F378" s="14"/>
      <c r="G378" s="2"/>
      <c r="H378" s="3"/>
      <c r="I378" s="3"/>
      <c r="J378" s="3"/>
      <c r="K378" s="3"/>
      <c r="L378" s="3"/>
      <c r="M378" s="3"/>
      <c r="N378" s="3"/>
      <c r="O378" s="3"/>
      <c r="P378" s="3"/>
      <c r="Q378" s="3"/>
      <c r="R378" s="3"/>
    </row>
    <row r="379" spans="1:18" ht="13.5" customHeight="1">
      <c r="A379" s="11"/>
      <c r="B379" s="11"/>
      <c r="C379" s="11"/>
      <c r="D379" s="11"/>
      <c r="E379" s="13"/>
      <c r="F379" s="14"/>
      <c r="G379" s="2"/>
      <c r="H379" s="3"/>
      <c r="I379" s="3"/>
      <c r="J379" s="3"/>
      <c r="K379" s="3"/>
      <c r="L379" s="3"/>
      <c r="M379" s="3"/>
      <c r="N379" s="3"/>
      <c r="O379" s="3"/>
      <c r="P379" s="3"/>
      <c r="Q379" s="3"/>
      <c r="R379" s="3"/>
    </row>
    <row r="380" spans="1:18" ht="13.5" customHeight="1">
      <c r="A380" s="11"/>
      <c r="B380" s="11"/>
      <c r="C380" s="11"/>
      <c r="D380" s="11"/>
      <c r="E380" s="13"/>
      <c r="F380" s="14"/>
      <c r="G380" s="2"/>
      <c r="H380" s="3"/>
      <c r="I380" s="3"/>
      <c r="J380" s="3"/>
      <c r="K380" s="3"/>
      <c r="L380" s="3"/>
      <c r="M380" s="3"/>
      <c r="N380" s="3"/>
      <c r="O380" s="3"/>
      <c r="P380" s="3"/>
      <c r="Q380" s="3"/>
      <c r="R380" s="3"/>
    </row>
    <row r="381" spans="1:18" ht="13.5" customHeight="1">
      <c r="A381" s="11"/>
      <c r="B381" s="11"/>
      <c r="C381" s="11"/>
      <c r="D381" s="11"/>
      <c r="E381" s="13"/>
      <c r="F381" s="14"/>
      <c r="G381" s="2"/>
      <c r="H381" s="3"/>
      <c r="I381" s="3"/>
      <c r="J381" s="3"/>
      <c r="K381" s="3"/>
      <c r="L381" s="3"/>
      <c r="M381" s="3"/>
      <c r="N381" s="3"/>
      <c r="O381" s="3"/>
      <c r="P381" s="3"/>
      <c r="Q381" s="3"/>
      <c r="R381" s="3"/>
    </row>
    <row r="382" spans="1:18" ht="13.5" customHeight="1">
      <c r="A382" s="11"/>
      <c r="B382" s="11"/>
      <c r="C382" s="11"/>
      <c r="D382" s="11"/>
      <c r="E382" s="13"/>
      <c r="F382" s="14"/>
      <c r="G382" s="2"/>
      <c r="H382" s="3"/>
      <c r="I382" s="3"/>
      <c r="J382" s="3"/>
      <c r="K382" s="3"/>
      <c r="L382" s="3"/>
      <c r="M382" s="3"/>
      <c r="N382" s="3"/>
      <c r="O382" s="3"/>
      <c r="P382" s="3"/>
      <c r="Q382" s="3"/>
      <c r="R382" s="3"/>
    </row>
    <row r="383" spans="1:18" ht="13.5" customHeight="1">
      <c r="A383" s="11"/>
      <c r="B383" s="11"/>
      <c r="C383" s="11"/>
      <c r="D383" s="11"/>
      <c r="E383" s="13"/>
      <c r="F383" s="14"/>
      <c r="G383" s="2"/>
      <c r="H383" s="3"/>
      <c r="I383" s="3"/>
      <c r="J383" s="3"/>
      <c r="K383" s="3"/>
      <c r="L383" s="3"/>
      <c r="M383" s="3"/>
      <c r="N383" s="3"/>
      <c r="O383" s="3"/>
      <c r="P383" s="3"/>
      <c r="Q383" s="3"/>
      <c r="R383" s="3"/>
    </row>
    <row r="384" spans="1:18" ht="13.5" customHeight="1">
      <c r="A384" s="11"/>
      <c r="B384" s="11"/>
      <c r="C384" s="11"/>
      <c r="D384" s="11"/>
      <c r="E384" s="13"/>
      <c r="F384" s="14"/>
      <c r="G384" s="2"/>
      <c r="H384" s="3"/>
      <c r="I384" s="3"/>
      <c r="J384" s="3"/>
      <c r="K384" s="3"/>
      <c r="L384" s="3"/>
      <c r="M384" s="3"/>
      <c r="N384" s="3"/>
      <c r="O384" s="3"/>
      <c r="P384" s="3"/>
      <c r="Q384" s="3"/>
      <c r="R384" s="3"/>
    </row>
    <row r="385" spans="1:18" ht="13.5" customHeight="1">
      <c r="A385" s="11"/>
      <c r="B385" s="11"/>
      <c r="C385" s="11"/>
      <c r="D385" s="11"/>
      <c r="E385" s="13"/>
      <c r="F385" s="14"/>
      <c r="G385" s="2"/>
      <c r="H385" s="3"/>
      <c r="I385" s="3"/>
      <c r="J385" s="3"/>
      <c r="K385" s="3"/>
      <c r="L385" s="3"/>
      <c r="M385" s="3"/>
      <c r="N385" s="3"/>
      <c r="O385" s="3"/>
      <c r="P385" s="3"/>
      <c r="Q385" s="3"/>
      <c r="R385" s="3"/>
    </row>
    <row r="386" spans="1:18" ht="13.5" customHeight="1">
      <c r="A386" s="11"/>
      <c r="B386" s="11"/>
      <c r="C386" s="11"/>
      <c r="D386" s="11"/>
      <c r="E386" s="13"/>
      <c r="F386" s="14"/>
      <c r="G386" s="2"/>
      <c r="H386" s="3"/>
      <c r="I386" s="3"/>
      <c r="J386" s="3"/>
      <c r="K386" s="3"/>
      <c r="L386" s="3"/>
      <c r="M386" s="3"/>
      <c r="N386" s="3"/>
      <c r="O386" s="3"/>
      <c r="P386" s="3"/>
      <c r="Q386" s="3"/>
      <c r="R386" s="3"/>
    </row>
    <row r="387" spans="1:18" ht="13.5" customHeight="1">
      <c r="A387" s="11"/>
      <c r="B387" s="11"/>
      <c r="C387" s="11"/>
      <c r="D387" s="11"/>
      <c r="E387" s="13"/>
      <c r="F387" s="14"/>
      <c r="G387" s="2"/>
      <c r="H387" s="3"/>
      <c r="I387" s="3"/>
      <c r="J387" s="3"/>
      <c r="K387" s="3"/>
      <c r="L387" s="3"/>
      <c r="M387" s="3"/>
      <c r="N387" s="3"/>
      <c r="O387" s="3"/>
      <c r="P387" s="3"/>
      <c r="Q387" s="3"/>
      <c r="R387" s="3"/>
    </row>
    <row r="388" spans="1:18" ht="13.5" customHeight="1">
      <c r="A388" s="11"/>
      <c r="B388" s="11"/>
      <c r="C388" s="11"/>
      <c r="D388" s="11"/>
      <c r="E388" s="13"/>
      <c r="F388" s="14"/>
      <c r="G388" s="2"/>
      <c r="H388" s="3"/>
      <c r="I388" s="3"/>
      <c r="J388" s="3"/>
      <c r="K388" s="3"/>
      <c r="L388" s="3"/>
      <c r="M388" s="3"/>
      <c r="N388" s="3"/>
      <c r="O388" s="3"/>
      <c r="P388" s="3"/>
      <c r="Q388" s="3"/>
      <c r="R388" s="3"/>
    </row>
    <row r="389" spans="1:18" ht="13.5" customHeight="1">
      <c r="A389" s="11"/>
      <c r="B389" s="11"/>
      <c r="C389" s="11"/>
      <c r="D389" s="11"/>
      <c r="E389" s="13"/>
      <c r="F389" s="14"/>
      <c r="G389" s="2"/>
      <c r="H389" s="3"/>
      <c r="I389" s="3"/>
      <c r="J389" s="3"/>
      <c r="K389" s="3"/>
      <c r="L389" s="3"/>
      <c r="M389" s="3"/>
      <c r="N389" s="3"/>
      <c r="O389" s="3"/>
      <c r="P389" s="3"/>
      <c r="Q389" s="3"/>
      <c r="R389" s="3"/>
    </row>
    <row r="390" spans="1:18" ht="13.5" customHeight="1">
      <c r="A390" s="11"/>
      <c r="B390" s="11"/>
      <c r="C390" s="11"/>
      <c r="D390" s="11"/>
      <c r="E390" s="13"/>
      <c r="F390" s="14"/>
      <c r="G390" s="2"/>
      <c r="H390" s="3"/>
      <c r="I390" s="3"/>
      <c r="J390" s="3"/>
      <c r="K390" s="3"/>
      <c r="L390" s="3"/>
      <c r="M390" s="3"/>
      <c r="N390" s="3"/>
      <c r="O390" s="3"/>
      <c r="P390" s="3"/>
      <c r="Q390" s="3"/>
      <c r="R390" s="3"/>
    </row>
    <row r="391" spans="1:18" ht="13.5" customHeight="1">
      <c r="A391" s="11"/>
      <c r="B391" s="11"/>
      <c r="C391" s="11"/>
      <c r="D391" s="11"/>
      <c r="E391" s="13"/>
      <c r="F391" s="14"/>
      <c r="G391" s="2"/>
      <c r="H391" s="3"/>
      <c r="I391" s="3"/>
      <c r="J391" s="3"/>
      <c r="K391" s="3"/>
      <c r="L391" s="3"/>
      <c r="M391" s="3"/>
      <c r="N391" s="3"/>
      <c r="O391" s="3"/>
      <c r="P391" s="3"/>
      <c r="Q391" s="3"/>
      <c r="R391" s="3"/>
    </row>
    <row r="392" spans="1:18" ht="13.5" customHeight="1">
      <c r="A392" s="11"/>
      <c r="B392" s="11"/>
      <c r="C392" s="11"/>
      <c r="D392" s="11"/>
      <c r="E392" s="13"/>
      <c r="F392" s="14"/>
      <c r="G392" s="2"/>
      <c r="H392" s="3"/>
      <c r="I392" s="3"/>
      <c r="J392" s="3"/>
      <c r="K392" s="3"/>
      <c r="L392" s="3"/>
      <c r="M392" s="3"/>
      <c r="N392" s="3"/>
      <c r="O392" s="3"/>
      <c r="P392" s="3"/>
      <c r="Q392" s="3"/>
      <c r="R392" s="3"/>
    </row>
    <row r="393" spans="1:18" ht="13.5" customHeight="1">
      <c r="A393" s="11"/>
      <c r="B393" s="11"/>
      <c r="C393" s="11"/>
      <c r="D393" s="11"/>
      <c r="E393" s="13"/>
      <c r="F393" s="14"/>
      <c r="G393" s="2"/>
      <c r="H393" s="3"/>
      <c r="I393" s="3"/>
      <c r="J393" s="3"/>
      <c r="K393" s="3"/>
      <c r="L393" s="3"/>
      <c r="M393" s="3"/>
      <c r="N393" s="3"/>
      <c r="O393" s="3"/>
      <c r="P393" s="3"/>
      <c r="Q393" s="3"/>
      <c r="R393" s="3"/>
    </row>
    <row r="394" spans="1:18" ht="13.5" customHeight="1">
      <c r="A394" s="11"/>
      <c r="B394" s="11"/>
      <c r="C394" s="11"/>
      <c r="D394" s="11"/>
      <c r="E394" s="13"/>
      <c r="F394" s="14"/>
      <c r="G394" s="2"/>
      <c r="H394" s="3"/>
      <c r="I394" s="3"/>
      <c r="J394" s="3"/>
      <c r="K394" s="3"/>
      <c r="L394" s="3"/>
      <c r="M394" s="3"/>
      <c r="N394" s="3"/>
      <c r="O394" s="3"/>
      <c r="P394" s="3"/>
      <c r="Q394" s="3"/>
      <c r="R394" s="3"/>
    </row>
    <row r="395" spans="1:18" ht="13.5" customHeight="1">
      <c r="A395" s="11"/>
      <c r="B395" s="11"/>
      <c r="C395" s="11"/>
      <c r="D395" s="11"/>
      <c r="E395" s="13"/>
      <c r="F395" s="14"/>
      <c r="G395" s="2"/>
      <c r="H395" s="3"/>
      <c r="I395" s="3"/>
      <c r="J395" s="3"/>
      <c r="K395" s="3"/>
      <c r="L395" s="3"/>
      <c r="M395" s="3"/>
      <c r="N395" s="3"/>
      <c r="O395" s="3"/>
      <c r="P395" s="3"/>
      <c r="Q395" s="3"/>
      <c r="R395" s="3"/>
    </row>
    <row r="396" spans="1:18" ht="13.5" customHeight="1">
      <c r="A396" s="11"/>
      <c r="B396" s="11"/>
      <c r="C396" s="11"/>
      <c r="D396" s="11"/>
      <c r="E396" s="13"/>
      <c r="F396" s="14"/>
      <c r="G396" s="2"/>
      <c r="H396" s="3"/>
      <c r="I396" s="3"/>
      <c r="J396" s="3"/>
      <c r="K396" s="3"/>
      <c r="L396" s="3"/>
      <c r="M396" s="3"/>
      <c r="N396" s="3"/>
      <c r="O396" s="3"/>
      <c r="P396" s="3"/>
      <c r="Q396" s="3"/>
      <c r="R396" s="3"/>
    </row>
    <row r="397" spans="1:18" ht="13.5" customHeight="1">
      <c r="A397" s="11"/>
      <c r="B397" s="11"/>
      <c r="C397" s="11"/>
      <c r="D397" s="11"/>
      <c r="E397" s="13"/>
      <c r="F397" s="14"/>
      <c r="G397" s="2"/>
      <c r="H397" s="3"/>
      <c r="I397" s="3"/>
      <c r="J397" s="3"/>
      <c r="K397" s="3"/>
      <c r="L397" s="3"/>
      <c r="M397" s="3"/>
      <c r="N397" s="3"/>
      <c r="O397" s="3"/>
      <c r="P397" s="3"/>
      <c r="Q397" s="3"/>
      <c r="R397" s="3"/>
    </row>
    <row r="398" spans="1:18" ht="13.5" customHeight="1">
      <c r="A398" s="11"/>
      <c r="B398" s="11"/>
      <c r="C398" s="11"/>
      <c r="D398" s="11"/>
      <c r="E398" s="13"/>
      <c r="F398" s="14"/>
      <c r="G398" s="2"/>
      <c r="H398" s="3"/>
      <c r="I398" s="3"/>
      <c r="J398" s="3"/>
      <c r="K398" s="3"/>
      <c r="L398" s="3"/>
      <c r="M398" s="3"/>
      <c r="N398" s="3"/>
      <c r="O398" s="3"/>
      <c r="P398" s="3"/>
      <c r="Q398" s="3"/>
      <c r="R398" s="3"/>
    </row>
    <row r="399" spans="1:18" ht="13.5" customHeight="1">
      <c r="A399" s="11"/>
      <c r="B399" s="11"/>
      <c r="C399" s="11"/>
      <c r="D399" s="11"/>
      <c r="E399" s="13"/>
      <c r="F399" s="14"/>
      <c r="G399" s="2"/>
      <c r="H399" s="3"/>
      <c r="I399" s="3"/>
      <c r="J399" s="3"/>
      <c r="K399" s="3"/>
      <c r="L399" s="3"/>
      <c r="M399" s="3"/>
      <c r="N399" s="3"/>
      <c r="O399" s="3"/>
      <c r="P399" s="3"/>
      <c r="Q399" s="3"/>
      <c r="R399" s="3"/>
    </row>
    <row r="400" spans="1:18" ht="13.5" customHeight="1">
      <c r="A400" s="11"/>
      <c r="B400" s="11"/>
      <c r="C400" s="11"/>
      <c r="D400" s="11"/>
      <c r="E400" s="13"/>
      <c r="F400" s="14"/>
      <c r="G400" s="2"/>
      <c r="H400" s="3"/>
      <c r="I400" s="3"/>
      <c r="J400" s="3"/>
      <c r="K400" s="3"/>
      <c r="L400" s="3"/>
      <c r="M400" s="3"/>
      <c r="N400" s="3"/>
      <c r="O400" s="3"/>
      <c r="P400" s="3"/>
      <c r="Q400" s="3"/>
      <c r="R400" s="3"/>
    </row>
    <row r="401" spans="1:18" ht="13.5" customHeight="1">
      <c r="A401" s="11"/>
      <c r="B401" s="11"/>
      <c r="C401" s="11"/>
      <c r="D401" s="11"/>
      <c r="E401" s="13"/>
      <c r="F401" s="14"/>
      <c r="G401" s="2"/>
      <c r="H401" s="3"/>
      <c r="I401" s="3"/>
      <c r="J401" s="3"/>
      <c r="K401" s="3"/>
      <c r="L401" s="3"/>
      <c r="M401" s="3"/>
      <c r="N401" s="3"/>
      <c r="O401" s="3"/>
      <c r="P401" s="3"/>
      <c r="Q401" s="3"/>
      <c r="R401" s="3"/>
    </row>
    <row r="402" spans="1:18" ht="13.5" customHeight="1">
      <c r="A402" s="11"/>
      <c r="B402" s="11"/>
      <c r="C402" s="11"/>
      <c r="D402" s="11"/>
      <c r="E402" s="13"/>
      <c r="F402" s="14"/>
      <c r="G402" s="2"/>
      <c r="H402" s="3"/>
      <c r="I402" s="3"/>
      <c r="J402" s="3"/>
      <c r="K402" s="3"/>
      <c r="L402" s="3"/>
      <c r="M402" s="3"/>
      <c r="N402" s="3"/>
      <c r="O402" s="3"/>
      <c r="P402" s="3"/>
      <c r="Q402" s="3"/>
      <c r="R402" s="3"/>
    </row>
    <row r="403" spans="1:18" ht="13.5" customHeight="1">
      <c r="A403" s="11"/>
      <c r="B403" s="11"/>
      <c r="C403" s="11"/>
      <c r="D403" s="11"/>
      <c r="E403" s="13"/>
      <c r="F403" s="14"/>
      <c r="G403" s="2"/>
      <c r="H403" s="3"/>
      <c r="I403" s="3"/>
      <c r="J403" s="3"/>
      <c r="K403" s="3"/>
      <c r="L403" s="3"/>
      <c r="M403" s="3"/>
      <c r="N403" s="3"/>
      <c r="O403" s="3"/>
      <c r="P403" s="3"/>
      <c r="Q403" s="3"/>
      <c r="R403" s="3"/>
    </row>
    <row r="404" spans="1:18" ht="13.5" customHeight="1">
      <c r="A404" s="11"/>
      <c r="B404" s="11"/>
      <c r="C404" s="11"/>
      <c r="D404" s="11"/>
      <c r="E404" s="13"/>
      <c r="F404" s="14"/>
      <c r="G404" s="2"/>
      <c r="H404" s="3"/>
      <c r="I404" s="3"/>
      <c r="J404" s="3"/>
      <c r="K404" s="3"/>
      <c r="L404" s="3"/>
      <c r="M404" s="3"/>
      <c r="N404" s="3"/>
      <c r="O404" s="3"/>
      <c r="P404" s="3"/>
      <c r="Q404" s="3"/>
      <c r="R404" s="3"/>
    </row>
    <row r="405" spans="1:18" ht="13.5" customHeight="1">
      <c r="A405" s="11"/>
      <c r="B405" s="11"/>
      <c r="C405" s="11"/>
      <c r="D405" s="11"/>
      <c r="E405" s="13"/>
      <c r="F405" s="14"/>
      <c r="G405" s="2"/>
      <c r="H405" s="3"/>
      <c r="I405" s="3"/>
      <c r="J405" s="3"/>
      <c r="K405" s="3"/>
      <c r="L405" s="3"/>
      <c r="M405" s="3"/>
      <c r="N405" s="3"/>
      <c r="O405" s="3"/>
      <c r="P405" s="3"/>
      <c r="Q405" s="3"/>
      <c r="R405" s="3"/>
    </row>
    <row r="406" spans="1:18" ht="13.5" customHeight="1">
      <c r="A406" s="11"/>
      <c r="B406" s="11"/>
      <c r="C406" s="11"/>
      <c r="D406" s="11"/>
      <c r="E406" s="13"/>
      <c r="F406" s="14"/>
      <c r="G406" s="2"/>
      <c r="H406" s="3"/>
      <c r="I406" s="3"/>
      <c r="J406" s="3"/>
      <c r="K406" s="3"/>
      <c r="L406" s="3"/>
      <c r="M406" s="3"/>
      <c r="N406" s="3"/>
      <c r="O406" s="3"/>
      <c r="P406" s="3"/>
      <c r="Q406" s="3"/>
      <c r="R406" s="3"/>
    </row>
    <row r="407" spans="1:18" ht="13.5" customHeight="1">
      <c r="A407" s="11"/>
      <c r="B407" s="11"/>
      <c r="C407" s="11"/>
      <c r="D407" s="11"/>
      <c r="E407" s="13"/>
      <c r="F407" s="14"/>
      <c r="G407" s="2"/>
      <c r="H407" s="3"/>
      <c r="I407" s="3"/>
      <c r="J407" s="3"/>
      <c r="K407" s="3"/>
      <c r="L407" s="3"/>
      <c r="M407" s="3"/>
      <c r="N407" s="3"/>
      <c r="O407" s="3"/>
      <c r="P407" s="3"/>
      <c r="Q407" s="3"/>
      <c r="R407" s="3"/>
    </row>
    <row r="408" spans="1:18" ht="13.5" customHeight="1">
      <c r="A408" s="11"/>
      <c r="B408" s="11"/>
      <c r="C408" s="11"/>
      <c r="D408" s="11"/>
      <c r="E408" s="13"/>
      <c r="F408" s="14"/>
      <c r="G408" s="2"/>
      <c r="H408" s="3"/>
      <c r="I408" s="3"/>
      <c r="J408" s="3"/>
      <c r="K408" s="3"/>
      <c r="L408" s="3"/>
      <c r="M408" s="3"/>
      <c r="N408" s="3"/>
      <c r="O408" s="3"/>
      <c r="P408" s="3"/>
      <c r="Q408" s="3"/>
      <c r="R408" s="3"/>
    </row>
    <row r="409" spans="1:18" ht="13.5" customHeight="1">
      <c r="A409" s="11"/>
      <c r="B409" s="11"/>
      <c r="C409" s="11"/>
      <c r="D409" s="11"/>
      <c r="E409" s="13"/>
      <c r="F409" s="14"/>
      <c r="G409" s="2"/>
      <c r="H409" s="3"/>
      <c r="I409" s="3"/>
      <c r="J409" s="3"/>
      <c r="K409" s="3"/>
      <c r="L409" s="3"/>
      <c r="M409" s="3"/>
      <c r="N409" s="3"/>
      <c r="O409" s="3"/>
      <c r="P409" s="3"/>
      <c r="Q409" s="3"/>
      <c r="R409" s="3"/>
    </row>
    <row r="410" spans="1:18" ht="13.5" customHeight="1">
      <c r="A410" s="11"/>
      <c r="B410" s="11"/>
      <c r="C410" s="11"/>
      <c r="D410" s="11"/>
      <c r="E410" s="13"/>
      <c r="F410" s="14"/>
      <c r="G410" s="2"/>
      <c r="H410" s="3"/>
      <c r="I410" s="3"/>
      <c r="J410" s="3"/>
      <c r="K410" s="3"/>
      <c r="L410" s="3"/>
      <c r="M410" s="3"/>
      <c r="N410" s="3"/>
      <c r="O410" s="3"/>
      <c r="P410" s="3"/>
      <c r="Q410" s="3"/>
      <c r="R410" s="3"/>
    </row>
    <row r="411" spans="1:18" ht="13.5" customHeight="1">
      <c r="A411" s="11"/>
      <c r="B411" s="11"/>
      <c r="C411" s="11"/>
      <c r="D411" s="11"/>
      <c r="E411" s="13"/>
      <c r="F411" s="14"/>
      <c r="G411" s="2"/>
      <c r="H411" s="3"/>
      <c r="I411" s="3"/>
      <c r="J411" s="3"/>
      <c r="K411" s="3"/>
      <c r="L411" s="3"/>
      <c r="M411" s="3"/>
      <c r="N411" s="3"/>
      <c r="O411" s="3"/>
      <c r="P411" s="3"/>
      <c r="Q411" s="3"/>
      <c r="R411" s="3"/>
    </row>
    <row r="412" spans="1:18" ht="13.5" customHeight="1">
      <c r="A412" s="11"/>
      <c r="B412" s="11"/>
      <c r="C412" s="11"/>
      <c r="D412" s="11"/>
      <c r="E412" s="13"/>
      <c r="F412" s="14"/>
      <c r="G412" s="2"/>
      <c r="H412" s="3"/>
      <c r="I412" s="3"/>
      <c r="J412" s="3"/>
      <c r="K412" s="3"/>
      <c r="L412" s="3"/>
      <c r="M412" s="3"/>
      <c r="N412" s="3"/>
      <c r="O412" s="3"/>
      <c r="P412" s="3"/>
      <c r="Q412" s="3"/>
      <c r="R412" s="3"/>
    </row>
    <row r="413" spans="1:18" ht="13.5" customHeight="1">
      <c r="A413" s="11"/>
      <c r="B413" s="11"/>
      <c r="C413" s="11"/>
      <c r="D413" s="11"/>
      <c r="E413" s="13"/>
      <c r="F413" s="14"/>
      <c r="G413" s="2"/>
      <c r="H413" s="3"/>
      <c r="I413" s="3"/>
      <c r="J413" s="3"/>
      <c r="K413" s="3"/>
      <c r="L413" s="3"/>
      <c r="M413" s="3"/>
      <c r="N413" s="3"/>
      <c r="O413" s="3"/>
      <c r="P413" s="3"/>
      <c r="Q413" s="3"/>
      <c r="R413" s="3"/>
    </row>
    <row r="414" spans="1:18" ht="13.5" customHeight="1">
      <c r="A414" s="11"/>
      <c r="B414" s="11"/>
      <c r="C414" s="11"/>
      <c r="D414" s="11"/>
      <c r="E414" s="13"/>
      <c r="F414" s="14"/>
      <c r="G414" s="2"/>
      <c r="H414" s="3"/>
      <c r="I414" s="3"/>
      <c r="J414" s="3"/>
      <c r="K414" s="3"/>
      <c r="L414" s="3"/>
      <c r="M414" s="3"/>
      <c r="N414" s="3"/>
      <c r="O414" s="3"/>
      <c r="P414" s="3"/>
      <c r="Q414" s="3"/>
      <c r="R414" s="3"/>
    </row>
    <row r="415" spans="1:18" ht="13.5" customHeight="1">
      <c r="A415" s="11"/>
      <c r="B415" s="11"/>
      <c r="C415" s="11"/>
      <c r="D415" s="11"/>
      <c r="E415" s="13"/>
      <c r="F415" s="14"/>
      <c r="G415" s="2"/>
      <c r="H415" s="3"/>
      <c r="I415" s="3"/>
      <c r="J415" s="3"/>
      <c r="K415" s="3"/>
      <c r="L415" s="3"/>
      <c r="M415" s="3"/>
      <c r="N415" s="3"/>
      <c r="O415" s="3"/>
      <c r="P415" s="3"/>
      <c r="Q415" s="3"/>
      <c r="R415" s="3"/>
    </row>
    <row r="416" spans="1:18" ht="13.5" customHeight="1">
      <c r="A416" s="11"/>
      <c r="B416" s="11"/>
      <c r="C416" s="11"/>
      <c r="D416" s="11"/>
      <c r="E416" s="13"/>
      <c r="F416" s="14"/>
      <c r="G416" s="2"/>
      <c r="H416" s="3"/>
      <c r="I416" s="3"/>
      <c r="J416" s="3"/>
      <c r="K416" s="3"/>
      <c r="L416" s="3"/>
      <c r="M416" s="3"/>
      <c r="N416" s="3"/>
      <c r="O416" s="3"/>
      <c r="P416" s="3"/>
      <c r="Q416" s="3"/>
      <c r="R416" s="3"/>
    </row>
    <row r="417" spans="1:18" ht="13.5" customHeight="1">
      <c r="A417" s="11"/>
      <c r="B417" s="11"/>
      <c r="C417" s="11"/>
      <c r="D417" s="11"/>
      <c r="E417" s="13"/>
      <c r="F417" s="14"/>
      <c r="G417" s="2"/>
      <c r="H417" s="3"/>
      <c r="I417" s="3"/>
      <c r="J417" s="3"/>
      <c r="K417" s="3"/>
      <c r="L417" s="3"/>
      <c r="M417" s="3"/>
      <c r="N417" s="3"/>
      <c r="O417" s="3"/>
      <c r="P417" s="3"/>
      <c r="Q417" s="3"/>
      <c r="R417" s="3"/>
    </row>
    <row r="418" spans="1:18" ht="13.5" customHeight="1">
      <c r="A418" s="11"/>
      <c r="B418" s="11"/>
      <c r="C418" s="11"/>
      <c r="D418" s="11"/>
      <c r="E418" s="13"/>
      <c r="F418" s="14"/>
      <c r="G418" s="2"/>
      <c r="H418" s="3"/>
      <c r="I418" s="3"/>
      <c r="J418" s="3"/>
      <c r="K418" s="3"/>
      <c r="L418" s="3"/>
      <c r="M418" s="3"/>
      <c r="N418" s="3"/>
      <c r="O418" s="3"/>
      <c r="P418" s="3"/>
      <c r="Q418" s="3"/>
      <c r="R418" s="3"/>
    </row>
    <row r="419" spans="1:18" ht="13.5" customHeight="1">
      <c r="A419" s="11"/>
      <c r="B419" s="11"/>
      <c r="C419" s="11"/>
      <c r="D419" s="11"/>
      <c r="E419" s="13"/>
      <c r="F419" s="14"/>
      <c r="G419" s="2"/>
      <c r="H419" s="3"/>
      <c r="I419" s="3"/>
      <c r="J419" s="3"/>
      <c r="K419" s="3"/>
      <c r="L419" s="3"/>
      <c r="M419" s="3"/>
      <c r="N419" s="3"/>
      <c r="O419" s="3"/>
      <c r="P419" s="3"/>
      <c r="Q419" s="3"/>
      <c r="R419" s="3"/>
    </row>
    <row r="420" spans="1:18" ht="13.5" customHeight="1">
      <c r="A420" s="11"/>
      <c r="B420" s="11"/>
      <c r="C420" s="11"/>
      <c r="D420" s="11"/>
      <c r="E420" s="13"/>
      <c r="F420" s="14"/>
      <c r="G420" s="2"/>
      <c r="H420" s="3"/>
      <c r="I420" s="3"/>
      <c r="J420" s="3"/>
      <c r="K420" s="3"/>
      <c r="L420" s="3"/>
      <c r="M420" s="3"/>
      <c r="N420" s="3"/>
      <c r="O420" s="3"/>
      <c r="P420" s="3"/>
      <c r="Q420" s="3"/>
      <c r="R420" s="3"/>
    </row>
    <row r="421" spans="1:18" ht="13.5" customHeight="1">
      <c r="A421" s="11"/>
      <c r="B421" s="11"/>
      <c r="C421" s="11"/>
      <c r="D421" s="11"/>
      <c r="E421" s="13"/>
      <c r="F421" s="14"/>
      <c r="G421" s="2"/>
      <c r="H421" s="3"/>
      <c r="I421" s="3"/>
      <c r="J421" s="3"/>
      <c r="K421" s="3"/>
      <c r="L421" s="3"/>
      <c r="M421" s="3"/>
      <c r="N421" s="3"/>
      <c r="O421" s="3"/>
      <c r="P421" s="3"/>
      <c r="Q421" s="3"/>
      <c r="R421" s="3"/>
    </row>
    <row r="422" spans="1:18" ht="13.5" customHeight="1">
      <c r="A422" s="11"/>
      <c r="B422" s="11"/>
      <c r="C422" s="11"/>
      <c r="D422" s="11"/>
      <c r="E422" s="13"/>
      <c r="F422" s="14"/>
      <c r="G422" s="2"/>
      <c r="H422" s="3"/>
      <c r="I422" s="3"/>
      <c r="J422" s="3"/>
      <c r="K422" s="3"/>
      <c r="L422" s="3"/>
      <c r="M422" s="3"/>
      <c r="N422" s="3"/>
      <c r="O422" s="3"/>
      <c r="P422" s="3"/>
      <c r="Q422" s="3"/>
      <c r="R422" s="3"/>
    </row>
    <row r="423" spans="1:18" ht="13.5" customHeight="1">
      <c r="A423" s="11"/>
      <c r="B423" s="11"/>
      <c r="C423" s="11"/>
      <c r="D423" s="11"/>
      <c r="E423" s="13"/>
      <c r="F423" s="14"/>
      <c r="G423" s="2"/>
      <c r="H423" s="3"/>
      <c r="I423" s="3"/>
      <c r="J423" s="3"/>
      <c r="K423" s="3"/>
      <c r="L423" s="3"/>
      <c r="M423" s="3"/>
      <c r="N423" s="3"/>
      <c r="O423" s="3"/>
      <c r="P423" s="3"/>
      <c r="Q423" s="3"/>
      <c r="R423" s="3"/>
    </row>
    <row r="424" spans="1:18" ht="13.5" customHeight="1">
      <c r="A424" s="11"/>
      <c r="B424" s="11"/>
      <c r="C424" s="11"/>
      <c r="D424" s="11"/>
      <c r="E424" s="13"/>
      <c r="F424" s="14"/>
      <c r="G424" s="2"/>
      <c r="H424" s="3"/>
      <c r="I424" s="3"/>
      <c r="J424" s="3"/>
      <c r="K424" s="3"/>
      <c r="L424" s="3"/>
      <c r="M424" s="3"/>
      <c r="N424" s="3"/>
      <c r="O424" s="3"/>
      <c r="P424" s="3"/>
      <c r="Q424" s="3"/>
      <c r="R424" s="3"/>
    </row>
    <row r="425" spans="1:18" ht="13.5" customHeight="1">
      <c r="A425" s="11"/>
      <c r="B425" s="11"/>
      <c r="C425" s="11"/>
      <c r="D425" s="11"/>
      <c r="E425" s="13"/>
      <c r="F425" s="14"/>
      <c r="G425" s="2"/>
      <c r="H425" s="3"/>
      <c r="I425" s="3"/>
      <c r="J425" s="3"/>
      <c r="K425" s="3"/>
      <c r="L425" s="3"/>
      <c r="M425" s="3"/>
      <c r="N425" s="3"/>
      <c r="O425" s="3"/>
      <c r="P425" s="3"/>
      <c r="Q425" s="3"/>
      <c r="R425" s="3"/>
    </row>
    <row r="426" spans="1:18" ht="13.5" customHeight="1">
      <c r="A426" s="11"/>
      <c r="B426" s="11"/>
      <c r="C426" s="11"/>
      <c r="D426" s="11"/>
      <c r="E426" s="13"/>
      <c r="F426" s="14"/>
      <c r="G426" s="2"/>
      <c r="H426" s="3"/>
      <c r="I426" s="3"/>
      <c r="J426" s="3"/>
      <c r="K426" s="3"/>
      <c r="L426" s="3"/>
      <c r="M426" s="3"/>
      <c r="N426" s="3"/>
      <c r="O426" s="3"/>
      <c r="P426" s="3"/>
      <c r="Q426" s="3"/>
      <c r="R426" s="3"/>
    </row>
    <row r="427" spans="1:18" ht="13.5" customHeight="1">
      <c r="A427" s="11"/>
      <c r="B427" s="11"/>
      <c r="C427" s="11"/>
      <c r="D427" s="11"/>
      <c r="E427" s="13"/>
      <c r="F427" s="14"/>
      <c r="G427" s="2"/>
      <c r="H427" s="3"/>
      <c r="I427" s="3"/>
      <c r="J427" s="3"/>
      <c r="K427" s="3"/>
      <c r="L427" s="3"/>
      <c r="M427" s="3"/>
      <c r="N427" s="3"/>
      <c r="O427" s="3"/>
      <c r="P427" s="3"/>
      <c r="Q427" s="3"/>
      <c r="R427" s="3"/>
    </row>
    <row r="428" spans="1:18" ht="13.5" customHeight="1">
      <c r="A428" s="11"/>
      <c r="B428" s="11"/>
      <c r="C428" s="11"/>
      <c r="D428" s="11"/>
      <c r="E428" s="13"/>
      <c r="F428" s="14"/>
      <c r="G428" s="2"/>
      <c r="H428" s="3"/>
      <c r="I428" s="3"/>
      <c r="J428" s="3"/>
      <c r="K428" s="3"/>
      <c r="L428" s="3"/>
      <c r="M428" s="3"/>
      <c r="N428" s="3"/>
      <c r="O428" s="3"/>
      <c r="P428" s="3"/>
      <c r="Q428" s="3"/>
      <c r="R428" s="3"/>
    </row>
    <row r="429" spans="1:18" ht="13.5" customHeight="1">
      <c r="A429" s="11"/>
      <c r="B429" s="11"/>
      <c r="C429" s="11"/>
      <c r="D429" s="11"/>
      <c r="E429" s="13"/>
      <c r="F429" s="14"/>
      <c r="G429" s="2"/>
      <c r="H429" s="3"/>
      <c r="I429" s="3"/>
      <c r="J429" s="3"/>
      <c r="K429" s="3"/>
      <c r="L429" s="3"/>
      <c r="M429" s="3"/>
      <c r="N429" s="3"/>
      <c r="O429" s="3"/>
      <c r="P429" s="3"/>
      <c r="Q429" s="3"/>
      <c r="R429" s="3"/>
    </row>
    <row r="430" spans="1:18" ht="13.5" customHeight="1">
      <c r="A430" s="11"/>
      <c r="B430" s="11"/>
      <c r="C430" s="11"/>
      <c r="D430" s="11"/>
      <c r="E430" s="13"/>
      <c r="F430" s="14"/>
      <c r="G430" s="2"/>
      <c r="H430" s="3"/>
      <c r="I430" s="3"/>
      <c r="J430" s="3"/>
      <c r="K430" s="3"/>
      <c r="L430" s="3"/>
      <c r="M430" s="3"/>
      <c r="N430" s="3"/>
      <c r="O430" s="3"/>
      <c r="P430" s="3"/>
      <c r="Q430" s="3"/>
      <c r="R430" s="3"/>
    </row>
    <row r="431" spans="1:18" ht="13.5" customHeight="1">
      <c r="A431" s="11"/>
      <c r="B431" s="11"/>
      <c r="C431" s="11"/>
      <c r="D431" s="11"/>
      <c r="E431" s="13"/>
      <c r="F431" s="14"/>
      <c r="G431" s="2"/>
      <c r="H431" s="3"/>
      <c r="I431" s="3"/>
      <c r="J431" s="3"/>
      <c r="K431" s="3"/>
      <c r="L431" s="3"/>
      <c r="M431" s="3"/>
      <c r="N431" s="3"/>
      <c r="O431" s="3"/>
      <c r="P431" s="3"/>
      <c r="Q431" s="3"/>
      <c r="R431" s="3"/>
    </row>
    <row r="432" spans="1:18" ht="13.5" customHeight="1">
      <c r="A432" s="11"/>
      <c r="B432" s="11"/>
      <c r="C432" s="11"/>
      <c r="D432" s="11"/>
      <c r="E432" s="13"/>
      <c r="F432" s="14"/>
      <c r="G432" s="2"/>
      <c r="H432" s="3"/>
      <c r="I432" s="3"/>
      <c r="J432" s="3"/>
      <c r="K432" s="3"/>
      <c r="L432" s="3"/>
      <c r="M432" s="3"/>
      <c r="N432" s="3"/>
      <c r="O432" s="3"/>
      <c r="P432" s="3"/>
      <c r="Q432" s="3"/>
      <c r="R432" s="3"/>
    </row>
    <row r="433" spans="1:18" ht="13.5" customHeight="1">
      <c r="A433" s="11"/>
      <c r="B433" s="11"/>
      <c r="C433" s="11"/>
      <c r="D433" s="11"/>
      <c r="E433" s="13"/>
      <c r="F433" s="14"/>
      <c r="G433" s="2"/>
      <c r="H433" s="3"/>
      <c r="I433" s="3"/>
      <c r="J433" s="3"/>
      <c r="K433" s="3"/>
      <c r="L433" s="3"/>
      <c r="M433" s="3"/>
      <c r="N433" s="3"/>
      <c r="O433" s="3"/>
      <c r="P433" s="3"/>
      <c r="Q433" s="3"/>
      <c r="R433" s="3"/>
    </row>
    <row r="434" spans="1:18" ht="13.5" customHeight="1">
      <c r="A434" s="11"/>
      <c r="B434" s="11"/>
      <c r="C434" s="11"/>
      <c r="D434" s="11"/>
      <c r="E434" s="13"/>
      <c r="F434" s="14"/>
      <c r="G434" s="2"/>
      <c r="H434" s="3"/>
      <c r="I434" s="3"/>
      <c r="J434" s="3"/>
      <c r="K434" s="3"/>
      <c r="L434" s="3"/>
      <c r="M434" s="3"/>
      <c r="N434" s="3"/>
      <c r="O434" s="3"/>
      <c r="P434" s="3"/>
      <c r="Q434" s="3"/>
      <c r="R434" s="3"/>
    </row>
    <row r="435" spans="1:18" ht="13.5" customHeight="1">
      <c r="A435" s="11"/>
      <c r="B435" s="11"/>
      <c r="C435" s="11"/>
      <c r="D435" s="11"/>
      <c r="E435" s="13"/>
      <c r="F435" s="14"/>
      <c r="G435" s="2"/>
      <c r="H435" s="3"/>
      <c r="I435" s="3"/>
      <c r="J435" s="3"/>
      <c r="K435" s="3"/>
      <c r="L435" s="3"/>
      <c r="M435" s="3"/>
      <c r="N435" s="3"/>
      <c r="O435" s="3"/>
      <c r="P435" s="3"/>
      <c r="Q435" s="3"/>
      <c r="R435" s="3"/>
    </row>
    <row r="436" spans="1:18" ht="13.5" customHeight="1">
      <c r="A436" s="11"/>
      <c r="B436" s="11"/>
      <c r="C436" s="11"/>
      <c r="D436" s="11"/>
      <c r="E436" s="13"/>
      <c r="F436" s="14"/>
      <c r="G436" s="2"/>
      <c r="H436" s="3"/>
      <c r="I436" s="3"/>
      <c r="J436" s="3"/>
      <c r="K436" s="3"/>
      <c r="L436" s="3"/>
      <c r="M436" s="3"/>
      <c r="N436" s="3"/>
      <c r="O436" s="3"/>
      <c r="P436" s="3"/>
      <c r="Q436" s="3"/>
      <c r="R436" s="3"/>
    </row>
    <row r="437" spans="1:18" ht="13.5" customHeight="1">
      <c r="A437" s="11"/>
      <c r="B437" s="11"/>
      <c r="C437" s="11"/>
      <c r="D437" s="11"/>
      <c r="E437" s="13"/>
      <c r="F437" s="14"/>
      <c r="G437" s="2"/>
      <c r="H437" s="3"/>
      <c r="I437" s="3"/>
      <c r="J437" s="3"/>
      <c r="K437" s="3"/>
      <c r="L437" s="3"/>
      <c r="M437" s="3"/>
      <c r="N437" s="3"/>
      <c r="O437" s="3"/>
      <c r="P437" s="3"/>
      <c r="Q437" s="3"/>
      <c r="R437" s="3"/>
    </row>
    <row r="438" spans="1:18" ht="13.5" customHeight="1">
      <c r="A438" s="11"/>
      <c r="B438" s="11"/>
      <c r="C438" s="11"/>
      <c r="D438" s="11"/>
      <c r="E438" s="13"/>
      <c r="F438" s="14"/>
      <c r="G438" s="2"/>
      <c r="H438" s="3"/>
      <c r="I438" s="3"/>
      <c r="J438" s="3"/>
      <c r="K438" s="3"/>
      <c r="L438" s="3"/>
      <c r="M438" s="3"/>
      <c r="N438" s="3"/>
      <c r="O438" s="3"/>
      <c r="P438" s="3"/>
      <c r="Q438" s="3"/>
      <c r="R438" s="3"/>
    </row>
    <row r="439" spans="1:18" ht="13.5" customHeight="1">
      <c r="A439" s="11"/>
      <c r="B439" s="11"/>
      <c r="C439" s="11"/>
      <c r="D439" s="11"/>
      <c r="E439" s="13"/>
      <c r="F439" s="14"/>
      <c r="G439" s="2"/>
      <c r="H439" s="3"/>
      <c r="I439" s="3"/>
      <c r="J439" s="3"/>
      <c r="K439" s="3"/>
      <c r="L439" s="3"/>
      <c r="M439" s="3"/>
      <c r="N439" s="3"/>
      <c r="O439" s="3"/>
      <c r="P439" s="3"/>
      <c r="Q439" s="3"/>
      <c r="R439" s="3"/>
    </row>
    <row r="440" spans="1:18" ht="13.5" customHeight="1">
      <c r="A440" s="11"/>
      <c r="B440" s="11"/>
      <c r="C440" s="11"/>
      <c r="D440" s="11"/>
      <c r="E440" s="13"/>
      <c r="F440" s="14"/>
      <c r="G440" s="2"/>
      <c r="H440" s="3"/>
      <c r="I440" s="3"/>
      <c r="J440" s="3"/>
      <c r="K440" s="3"/>
      <c r="L440" s="3"/>
      <c r="M440" s="3"/>
      <c r="N440" s="3"/>
      <c r="O440" s="3"/>
      <c r="P440" s="3"/>
      <c r="Q440" s="3"/>
      <c r="R440" s="3"/>
    </row>
    <row r="441" spans="1:18" ht="13.5" customHeight="1">
      <c r="A441" s="11"/>
      <c r="B441" s="11"/>
      <c r="C441" s="11"/>
      <c r="D441" s="11"/>
      <c r="E441" s="13"/>
      <c r="F441" s="14"/>
      <c r="G441" s="2"/>
      <c r="H441" s="3"/>
      <c r="I441" s="3"/>
      <c r="J441" s="3"/>
      <c r="K441" s="3"/>
      <c r="L441" s="3"/>
      <c r="M441" s="3"/>
      <c r="N441" s="3"/>
      <c r="O441" s="3"/>
      <c r="P441" s="3"/>
      <c r="Q441" s="3"/>
      <c r="R441" s="3"/>
    </row>
    <row r="442" spans="1:18" ht="13.5" customHeight="1">
      <c r="A442" s="11"/>
      <c r="B442" s="11"/>
      <c r="C442" s="11"/>
      <c r="D442" s="11"/>
      <c r="E442" s="13"/>
      <c r="F442" s="14"/>
      <c r="G442" s="2"/>
      <c r="H442" s="3"/>
      <c r="I442" s="3"/>
      <c r="J442" s="3"/>
      <c r="K442" s="3"/>
      <c r="L442" s="3"/>
      <c r="M442" s="3"/>
      <c r="N442" s="3"/>
      <c r="O442" s="3"/>
      <c r="P442" s="3"/>
      <c r="Q442" s="3"/>
      <c r="R442" s="3"/>
    </row>
    <row r="443" spans="1:18" ht="13.5" customHeight="1">
      <c r="A443" s="11"/>
      <c r="B443" s="11"/>
      <c r="C443" s="11"/>
      <c r="D443" s="11"/>
      <c r="E443" s="13"/>
      <c r="F443" s="14"/>
      <c r="G443" s="2"/>
      <c r="H443" s="3"/>
      <c r="I443" s="3"/>
      <c r="J443" s="3"/>
      <c r="K443" s="3"/>
      <c r="L443" s="3"/>
      <c r="M443" s="3"/>
      <c r="N443" s="3"/>
      <c r="O443" s="3"/>
      <c r="P443" s="3"/>
      <c r="Q443" s="3"/>
      <c r="R443" s="3"/>
    </row>
    <row r="444" spans="1:18" ht="13.5" customHeight="1">
      <c r="A444" s="11"/>
      <c r="B444" s="11"/>
      <c r="C444" s="11"/>
      <c r="D444" s="11"/>
      <c r="E444" s="13"/>
      <c r="F444" s="14"/>
      <c r="G444" s="2"/>
      <c r="H444" s="3"/>
      <c r="I444" s="3"/>
      <c r="J444" s="3"/>
      <c r="K444" s="3"/>
      <c r="L444" s="3"/>
      <c r="M444" s="3"/>
      <c r="N444" s="3"/>
      <c r="O444" s="3"/>
      <c r="P444" s="3"/>
      <c r="Q444" s="3"/>
      <c r="R444" s="3"/>
    </row>
    <row r="445" spans="1:18" ht="13.5" customHeight="1">
      <c r="A445" s="11"/>
      <c r="B445" s="11"/>
      <c r="C445" s="11"/>
      <c r="D445" s="11"/>
      <c r="E445" s="13"/>
      <c r="F445" s="14"/>
      <c r="G445" s="2"/>
      <c r="H445" s="3"/>
      <c r="I445" s="3"/>
      <c r="J445" s="3"/>
      <c r="K445" s="3"/>
      <c r="L445" s="3"/>
      <c r="M445" s="3"/>
      <c r="N445" s="3"/>
      <c r="O445" s="3"/>
      <c r="P445" s="3"/>
      <c r="Q445" s="3"/>
      <c r="R445" s="3"/>
    </row>
    <row r="446" spans="1:18" ht="13.5" customHeight="1">
      <c r="A446" s="11"/>
      <c r="B446" s="11"/>
      <c r="C446" s="11"/>
      <c r="D446" s="11"/>
      <c r="E446" s="13"/>
      <c r="F446" s="14"/>
      <c r="G446" s="2"/>
      <c r="H446" s="3"/>
      <c r="I446" s="3"/>
      <c r="J446" s="3"/>
      <c r="K446" s="3"/>
      <c r="L446" s="3"/>
      <c r="M446" s="3"/>
      <c r="N446" s="3"/>
      <c r="O446" s="3"/>
      <c r="P446" s="3"/>
      <c r="Q446" s="3"/>
      <c r="R446" s="3"/>
    </row>
    <row r="447" spans="1:18" ht="13.5" customHeight="1">
      <c r="A447" s="11"/>
      <c r="B447" s="11"/>
      <c r="C447" s="11"/>
      <c r="D447" s="11"/>
      <c r="E447" s="13"/>
      <c r="F447" s="14"/>
      <c r="G447" s="2"/>
      <c r="H447" s="3"/>
      <c r="I447" s="3"/>
      <c r="J447" s="3"/>
      <c r="K447" s="3"/>
      <c r="L447" s="3"/>
      <c r="M447" s="3"/>
      <c r="N447" s="3"/>
      <c r="O447" s="3"/>
      <c r="P447" s="3"/>
      <c r="Q447" s="3"/>
      <c r="R447" s="3"/>
    </row>
    <row r="448" spans="1:18" ht="13.5" customHeight="1">
      <c r="A448" s="11"/>
      <c r="B448" s="11"/>
      <c r="C448" s="11"/>
      <c r="D448" s="11"/>
      <c r="E448" s="13"/>
      <c r="F448" s="14"/>
      <c r="G448" s="2"/>
      <c r="H448" s="3"/>
      <c r="I448" s="3"/>
      <c r="J448" s="3"/>
      <c r="K448" s="3"/>
      <c r="L448" s="3"/>
      <c r="M448" s="3"/>
      <c r="N448" s="3"/>
      <c r="O448" s="3"/>
      <c r="P448" s="3"/>
      <c r="Q448" s="3"/>
      <c r="R448" s="3"/>
    </row>
    <row r="449" spans="1:18" ht="13.5" customHeight="1">
      <c r="A449" s="11"/>
      <c r="B449" s="11"/>
      <c r="C449" s="11"/>
      <c r="D449" s="11"/>
      <c r="E449" s="13"/>
      <c r="F449" s="14"/>
      <c r="G449" s="2"/>
      <c r="H449" s="3"/>
      <c r="I449" s="3"/>
      <c r="J449" s="3"/>
      <c r="K449" s="3"/>
      <c r="L449" s="3"/>
      <c r="M449" s="3"/>
      <c r="N449" s="3"/>
      <c r="O449" s="3"/>
      <c r="P449" s="3"/>
      <c r="Q449" s="3"/>
      <c r="R449" s="3"/>
    </row>
    <row r="450" spans="1:18" ht="13.5" customHeight="1">
      <c r="A450" s="11"/>
      <c r="B450" s="11"/>
      <c r="C450" s="11"/>
      <c r="D450" s="11"/>
      <c r="E450" s="13"/>
      <c r="F450" s="14"/>
      <c r="G450" s="2"/>
      <c r="H450" s="3"/>
      <c r="I450" s="3"/>
      <c r="J450" s="3"/>
      <c r="K450" s="3"/>
      <c r="L450" s="3"/>
      <c r="M450" s="3"/>
      <c r="N450" s="3"/>
      <c r="O450" s="3"/>
      <c r="P450" s="3"/>
      <c r="Q450" s="3"/>
      <c r="R450" s="3"/>
    </row>
    <row r="451" spans="1:18" ht="13.5" customHeight="1">
      <c r="A451" s="11"/>
      <c r="B451" s="11"/>
      <c r="C451" s="11"/>
      <c r="D451" s="11"/>
      <c r="E451" s="13"/>
      <c r="F451" s="14"/>
      <c r="G451" s="2"/>
      <c r="H451" s="3"/>
      <c r="I451" s="3"/>
      <c r="J451" s="3"/>
      <c r="K451" s="3"/>
      <c r="L451" s="3"/>
      <c r="M451" s="3"/>
      <c r="N451" s="3"/>
      <c r="O451" s="3"/>
      <c r="P451" s="3"/>
      <c r="Q451" s="3"/>
      <c r="R451" s="3"/>
    </row>
    <row r="452" spans="1:18" ht="13.5" customHeight="1">
      <c r="A452" s="11"/>
      <c r="B452" s="11"/>
      <c r="C452" s="11"/>
      <c r="D452" s="11"/>
      <c r="E452" s="13"/>
      <c r="F452" s="14"/>
      <c r="G452" s="2"/>
      <c r="H452" s="3"/>
      <c r="I452" s="3"/>
      <c r="J452" s="3"/>
      <c r="K452" s="3"/>
      <c r="L452" s="3"/>
      <c r="M452" s="3"/>
      <c r="N452" s="3"/>
      <c r="O452" s="3"/>
      <c r="P452" s="3"/>
      <c r="Q452" s="3"/>
      <c r="R452" s="3"/>
    </row>
    <row r="453" spans="1:18" ht="13.5" customHeight="1">
      <c r="A453" s="11"/>
      <c r="B453" s="11"/>
      <c r="C453" s="11"/>
      <c r="D453" s="11"/>
      <c r="E453" s="13"/>
      <c r="F453" s="14"/>
      <c r="G453" s="2"/>
      <c r="H453" s="3"/>
      <c r="I453" s="3"/>
      <c r="J453" s="3"/>
      <c r="K453" s="3"/>
      <c r="L453" s="3"/>
      <c r="M453" s="3"/>
      <c r="N453" s="3"/>
      <c r="O453" s="3"/>
      <c r="P453" s="3"/>
      <c r="Q453" s="3"/>
      <c r="R453" s="3"/>
    </row>
    <row r="454" spans="1:18" ht="13.5" customHeight="1">
      <c r="A454" s="11"/>
      <c r="B454" s="11"/>
      <c r="C454" s="11"/>
      <c r="D454" s="11"/>
      <c r="E454" s="13"/>
      <c r="F454" s="14"/>
      <c r="G454" s="2"/>
      <c r="H454" s="3"/>
      <c r="I454" s="3"/>
      <c r="J454" s="3"/>
      <c r="K454" s="3"/>
      <c r="L454" s="3"/>
      <c r="M454" s="3"/>
      <c r="N454" s="3"/>
      <c r="O454" s="3"/>
      <c r="P454" s="3"/>
      <c r="Q454" s="3"/>
      <c r="R454" s="3"/>
    </row>
    <row r="455" spans="1:18" ht="13.5" customHeight="1">
      <c r="A455" s="11"/>
      <c r="B455" s="11"/>
      <c r="C455" s="11"/>
      <c r="D455" s="11"/>
      <c r="E455" s="13"/>
      <c r="F455" s="14"/>
      <c r="G455" s="2"/>
      <c r="H455" s="3"/>
      <c r="I455" s="3"/>
      <c r="J455" s="3"/>
      <c r="K455" s="3"/>
      <c r="L455" s="3"/>
      <c r="M455" s="3"/>
      <c r="N455" s="3"/>
      <c r="O455" s="3"/>
      <c r="P455" s="3"/>
      <c r="Q455" s="3"/>
      <c r="R455" s="3"/>
    </row>
    <row r="456" spans="1:18" ht="13.5" customHeight="1">
      <c r="A456" s="11"/>
      <c r="B456" s="11"/>
      <c r="C456" s="11"/>
      <c r="D456" s="11"/>
      <c r="E456" s="13"/>
      <c r="F456" s="14"/>
      <c r="G456" s="2"/>
      <c r="H456" s="3"/>
      <c r="I456" s="3"/>
      <c r="J456" s="3"/>
      <c r="K456" s="3"/>
      <c r="L456" s="3"/>
      <c r="M456" s="3"/>
      <c r="N456" s="3"/>
      <c r="O456" s="3"/>
      <c r="P456" s="3"/>
      <c r="Q456" s="3"/>
      <c r="R456" s="3"/>
    </row>
    <row r="457" spans="1:18" ht="13.5" customHeight="1">
      <c r="A457" s="11"/>
      <c r="B457" s="11"/>
      <c r="C457" s="11"/>
      <c r="D457" s="11"/>
      <c r="E457" s="13"/>
      <c r="F457" s="14"/>
      <c r="G457" s="2"/>
      <c r="H457" s="3"/>
      <c r="I457" s="3"/>
      <c r="J457" s="3"/>
      <c r="K457" s="3"/>
      <c r="L457" s="3"/>
      <c r="M457" s="3"/>
      <c r="N457" s="3"/>
      <c r="O457" s="3"/>
      <c r="P457" s="3"/>
      <c r="Q457" s="3"/>
      <c r="R457" s="3"/>
    </row>
    <row r="458" spans="1:18" ht="13.5" customHeight="1">
      <c r="A458" s="11"/>
      <c r="B458" s="11"/>
      <c r="C458" s="11"/>
      <c r="D458" s="11"/>
      <c r="E458" s="13"/>
      <c r="F458" s="14"/>
      <c r="G458" s="2"/>
      <c r="H458" s="3"/>
      <c r="I458" s="3"/>
      <c r="J458" s="3"/>
      <c r="K458" s="3"/>
      <c r="L458" s="3"/>
      <c r="M458" s="3"/>
      <c r="N458" s="3"/>
      <c r="O458" s="3"/>
      <c r="P458" s="3"/>
      <c r="Q458" s="3"/>
      <c r="R458" s="3"/>
    </row>
    <row r="459" spans="1:18" ht="13.5" customHeight="1">
      <c r="A459" s="11"/>
      <c r="B459" s="11"/>
      <c r="C459" s="11"/>
      <c r="D459" s="11"/>
      <c r="E459" s="13"/>
      <c r="F459" s="14"/>
      <c r="G459" s="2"/>
      <c r="H459" s="3"/>
      <c r="I459" s="3"/>
      <c r="J459" s="3"/>
      <c r="K459" s="3"/>
      <c r="L459" s="3"/>
      <c r="M459" s="3"/>
      <c r="N459" s="3"/>
      <c r="O459" s="3"/>
      <c r="P459" s="3"/>
      <c r="Q459" s="3"/>
      <c r="R459" s="3"/>
    </row>
    <row r="460" spans="1:18" ht="13.5" customHeight="1">
      <c r="A460" s="11"/>
      <c r="B460" s="11"/>
      <c r="C460" s="11"/>
      <c r="D460" s="11"/>
      <c r="E460" s="13"/>
      <c r="F460" s="14"/>
      <c r="G460" s="2"/>
      <c r="H460" s="3"/>
      <c r="I460" s="3"/>
      <c r="J460" s="3"/>
      <c r="K460" s="3"/>
      <c r="L460" s="3"/>
      <c r="M460" s="3"/>
      <c r="N460" s="3"/>
      <c r="O460" s="3"/>
      <c r="P460" s="3"/>
      <c r="Q460" s="3"/>
      <c r="R460" s="3"/>
    </row>
    <row r="461" spans="1:18" ht="13.5" customHeight="1">
      <c r="A461" s="11"/>
      <c r="B461" s="11"/>
      <c r="C461" s="11"/>
      <c r="D461" s="11"/>
      <c r="E461" s="13"/>
      <c r="F461" s="14"/>
      <c r="G461" s="2"/>
      <c r="H461" s="3"/>
      <c r="I461" s="3"/>
      <c r="J461" s="3"/>
      <c r="K461" s="3"/>
      <c r="L461" s="3"/>
      <c r="M461" s="3"/>
      <c r="N461" s="3"/>
      <c r="O461" s="3"/>
      <c r="P461" s="3"/>
      <c r="Q461" s="3"/>
      <c r="R461" s="3"/>
    </row>
    <row r="462" spans="1:18" ht="13.5" customHeight="1">
      <c r="A462" s="11"/>
      <c r="B462" s="11"/>
      <c r="C462" s="11"/>
      <c r="D462" s="11"/>
      <c r="E462" s="13"/>
      <c r="F462" s="14"/>
      <c r="G462" s="2"/>
      <c r="H462" s="3"/>
      <c r="I462" s="3"/>
      <c r="J462" s="3"/>
      <c r="K462" s="3"/>
      <c r="L462" s="3"/>
      <c r="M462" s="3"/>
      <c r="N462" s="3"/>
      <c r="O462" s="3"/>
      <c r="P462" s="3"/>
      <c r="Q462" s="3"/>
      <c r="R462" s="3"/>
    </row>
    <row r="463" spans="1:18" ht="13.5" customHeight="1">
      <c r="A463" s="11"/>
      <c r="B463" s="11"/>
      <c r="C463" s="11"/>
      <c r="D463" s="11"/>
      <c r="E463" s="13"/>
      <c r="F463" s="14"/>
      <c r="G463" s="2"/>
      <c r="H463" s="3"/>
      <c r="I463" s="3"/>
      <c r="J463" s="3"/>
      <c r="K463" s="3"/>
      <c r="L463" s="3"/>
      <c r="M463" s="3"/>
      <c r="N463" s="3"/>
      <c r="O463" s="3"/>
      <c r="P463" s="3"/>
      <c r="Q463" s="3"/>
      <c r="R463" s="3"/>
    </row>
    <row r="464" spans="1:18" ht="13.5" customHeight="1">
      <c r="A464" s="11"/>
      <c r="B464" s="11"/>
      <c r="C464" s="11"/>
      <c r="D464" s="11"/>
      <c r="E464" s="13"/>
      <c r="F464" s="14"/>
      <c r="G464" s="2"/>
      <c r="H464" s="3"/>
      <c r="I464" s="3"/>
      <c r="J464" s="3"/>
      <c r="K464" s="3"/>
      <c r="L464" s="3"/>
      <c r="M464" s="3"/>
      <c r="N464" s="3"/>
      <c r="O464" s="3"/>
      <c r="P464" s="3"/>
      <c r="Q464" s="3"/>
      <c r="R464" s="3"/>
    </row>
    <row r="465" spans="1:18" ht="13.5" customHeight="1">
      <c r="A465" s="11"/>
      <c r="B465" s="11"/>
      <c r="C465" s="11"/>
      <c r="D465" s="11"/>
      <c r="E465" s="13"/>
      <c r="F465" s="14"/>
      <c r="G465" s="2"/>
      <c r="H465" s="3"/>
      <c r="I465" s="3"/>
      <c r="J465" s="3"/>
      <c r="K465" s="3"/>
      <c r="L465" s="3"/>
      <c r="M465" s="3"/>
      <c r="N465" s="3"/>
      <c r="O465" s="3"/>
      <c r="P465" s="3"/>
      <c r="Q465" s="3"/>
      <c r="R465" s="3"/>
    </row>
    <row r="466" spans="1:18" ht="13.5" customHeight="1">
      <c r="A466" s="11"/>
      <c r="B466" s="11"/>
      <c r="C466" s="11"/>
      <c r="D466" s="11"/>
      <c r="E466" s="13"/>
      <c r="F466" s="14"/>
      <c r="G466" s="2"/>
      <c r="H466" s="3"/>
      <c r="I466" s="3"/>
      <c r="J466" s="3"/>
      <c r="K466" s="3"/>
      <c r="L466" s="3"/>
      <c r="M466" s="3"/>
      <c r="N466" s="3"/>
      <c r="O466" s="3"/>
      <c r="P466" s="3"/>
      <c r="Q466" s="3"/>
      <c r="R466" s="3"/>
    </row>
    <row r="467" spans="1:18" ht="13.5" customHeight="1">
      <c r="A467" s="11"/>
      <c r="B467" s="11"/>
      <c r="C467" s="11"/>
      <c r="D467" s="11"/>
      <c r="E467" s="13"/>
      <c r="F467" s="14"/>
      <c r="G467" s="2"/>
      <c r="H467" s="3"/>
      <c r="I467" s="3"/>
      <c r="J467" s="3"/>
      <c r="K467" s="3"/>
      <c r="L467" s="3"/>
      <c r="M467" s="3"/>
      <c r="N467" s="3"/>
      <c r="O467" s="3"/>
      <c r="P467" s="3"/>
      <c r="Q467" s="3"/>
      <c r="R467" s="3"/>
    </row>
    <row r="468" spans="1:18" ht="13.5" customHeight="1">
      <c r="A468" s="11"/>
      <c r="B468" s="11"/>
      <c r="C468" s="11"/>
      <c r="D468" s="11"/>
      <c r="E468" s="13"/>
      <c r="F468" s="14"/>
      <c r="G468" s="2"/>
      <c r="H468" s="3"/>
      <c r="I468" s="3"/>
      <c r="J468" s="3"/>
      <c r="K468" s="3"/>
      <c r="L468" s="3"/>
      <c r="M468" s="3"/>
      <c r="N468" s="3"/>
      <c r="O468" s="3"/>
      <c r="P468" s="3"/>
      <c r="Q468" s="3"/>
      <c r="R468" s="3"/>
    </row>
    <row r="469" spans="1:18" ht="13.5" customHeight="1">
      <c r="A469" s="11"/>
      <c r="B469" s="11"/>
      <c r="C469" s="11"/>
      <c r="D469" s="11"/>
      <c r="E469" s="13"/>
      <c r="F469" s="14"/>
      <c r="G469" s="2"/>
      <c r="H469" s="3"/>
      <c r="I469" s="3"/>
      <c r="J469" s="3"/>
      <c r="K469" s="3"/>
      <c r="L469" s="3"/>
      <c r="M469" s="3"/>
      <c r="N469" s="3"/>
      <c r="O469" s="3"/>
      <c r="P469" s="3"/>
      <c r="Q469" s="3"/>
      <c r="R469" s="3"/>
    </row>
    <row r="470" spans="1:18" ht="13.5" customHeight="1">
      <c r="A470" s="11"/>
      <c r="B470" s="11"/>
      <c r="C470" s="11"/>
      <c r="D470" s="11"/>
      <c r="E470" s="13"/>
      <c r="F470" s="14"/>
      <c r="G470" s="2"/>
      <c r="H470" s="3"/>
      <c r="I470" s="3"/>
      <c r="J470" s="3"/>
      <c r="K470" s="3"/>
      <c r="L470" s="3"/>
      <c r="M470" s="3"/>
      <c r="N470" s="3"/>
      <c r="O470" s="3"/>
      <c r="P470" s="3"/>
      <c r="Q470" s="3"/>
      <c r="R470" s="3"/>
    </row>
    <row r="471" spans="1:18" ht="13.5" customHeight="1">
      <c r="A471" s="11"/>
      <c r="B471" s="11"/>
      <c r="C471" s="11"/>
      <c r="D471" s="11"/>
      <c r="E471" s="13"/>
      <c r="F471" s="14"/>
      <c r="G471" s="2"/>
      <c r="H471" s="3"/>
      <c r="I471" s="3"/>
      <c r="J471" s="3"/>
      <c r="K471" s="3"/>
      <c r="L471" s="3"/>
      <c r="M471" s="3"/>
      <c r="N471" s="3"/>
      <c r="O471" s="3"/>
      <c r="P471" s="3"/>
      <c r="Q471" s="3"/>
      <c r="R471" s="3"/>
    </row>
    <row r="472" spans="1:18" ht="13.5" customHeight="1">
      <c r="A472" s="11"/>
      <c r="B472" s="11"/>
      <c r="C472" s="11"/>
      <c r="D472" s="11"/>
      <c r="E472" s="13"/>
      <c r="F472" s="14"/>
      <c r="G472" s="2"/>
      <c r="H472" s="3"/>
      <c r="I472" s="3"/>
      <c r="J472" s="3"/>
      <c r="K472" s="3"/>
      <c r="L472" s="3"/>
      <c r="M472" s="3"/>
      <c r="N472" s="3"/>
      <c r="O472" s="3"/>
      <c r="P472" s="3"/>
      <c r="Q472" s="3"/>
      <c r="R472" s="3"/>
    </row>
    <row r="473" spans="1:18" ht="13.5" customHeight="1">
      <c r="A473" s="11"/>
      <c r="B473" s="11"/>
      <c r="C473" s="11"/>
      <c r="D473" s="11"/>
      <c r="E473" s="13"/>
      <c r="F473" s="14"/>
      <c r="G473" s="2"/>
      <c r="H473" s="3"/>
      <c r="I473" s="3"/>
      <c r="J473" s="3"/>
      <c r="K473" s="3"/>
      <c r="L473" s="3"/>
      <c r="M473" s="3"/>
      <c r="N473" s="3"/>
      <c r="O473" s="3"/>
      <c r="P473" s="3"/>
      <c r="Q473" s="3"/>
      <c r="R473" s="3"/>
    </row>
    <row r="474" spans="1:18" ht="13.5" customHeight="1">
      <c r="A474" s="11"/>
      <c r="B474" s="11"/>
      <c r="C474" s="11"/>
      <c r="D474" s="11"/>
      <c r="E474" s="13"/>
      <c r="F474" s="14"/>
      <c r="G474" s="2"/>
      <c r="H474" s="3"/>
      <c r="I474" s="3"/>
      <c r="J474" s="3"/>
      <c r="K474" s="3"/>
      <c r="L474" s="3"/>
      <c r="M474" s="3"/>
      <c r="N474" s="3"/>
      <c r="O474" s="3"/>
      <c r="P474" s="3"/>
      <c r="Q474" s="3"/>
      <c r="R474" s="3"/>
    </row>
    <row r="475" spans="1:18" ht="13.5" customHeight="1">
      <c r="A475" s="11"/>
      <c r="B475" s="11"/>
      <c r="C475" s="11"/>
      <c r="D475" s="11"/>
      <c r="E475" s="13"/>
      <c r="F475" s="14"/>
      <c r="G475" s="2"/>
      <c r="H475" s="3"/>
      <c r="I475" s="3"/>
      <c r="J475" s="3"/>
      <c r="K475" s="3"/>
      <c r="L475" s="3"/>
      <c r="M475" s="3"/>
      <c r="N475" s="3"/>
      <c r="O475" s="3"/>
      <c r="P475" s="3"/>
      <c r="Q475" s="3"/>
      <c r="R475" s="3"/>
    </row>
    <row r="476" spans="1:18" ht="13.5" customHeight="1">
      <c r="A476" s="11"/>
      <c r="B476" s="11"/>
      <c r="C476" s="11"/>
      <c r="D476" s="11"/>
      <c r="E476" s="13"/>
      <c r="F476" s="14"/>
      <c r="G476" s="2"/>
      <c r="H476" s="3"/>
      <c r="I476" s="3"/>
      <c r="J476" s="3"/>
      <c r="K476" s="3"/>
      <c r="L476" s="3"/>
      <c r="M476" s="3"/>
      <c r="N476" s="3"/>
      <c r="O476" s="3"/>
      <c r="P476" s="3"/>
      <c r="Q476" s="3"/>
      <c r="R476" s="3"/>
    </row>
    <row r="477" spans="1:18" ht="13.5" customHeight="1">
      <c r="A477" s="11"/>
      <c r="B477" s="11"/>
      <c r="C477" s="11"/>
      <c r="D477" s="11"/>
      <c r="E477" s="13"/>
      <c r="F477" s="14"/>
      <c r="G477" s="2"/>
      <c r="H477" s="3"/>
      <c r="I477" s="3"/>
      <c r="J477" s="3"/>
      <c r="K477" s="3"/>
      <c r="L477" s="3"/>
      <c r="M477" s="3"/>
      <c r="N477" s="3"/>
      <c r="O477" s="3"/>
      <c r="P477" s="3"/>
      <c r="Q477" s="3"/>
      <c r="R477" s="3"/>
    </row>
    <row r="478" spans="1:18" ht="13.5" customHeight="1">
      <c r="A478" s="11"/>
      <c r="B478" s="11"/>
      <c r="C478" s="11"/>
      <c r="D478" s="11"/>
      <c r="E478" s="13"/>
      <c r="F478" s="14"/>
      <c r="G478" s="2"/>
      <c r="H478" s="3"/>
      <c r="I478" s="3"/>
      <c r="J478" s="3"/>
      <c r="K478" s="3"/>
      <c r="L478" s="3"/>
      <c r="M478" s="3"/>
      <c r="N478" s="3"/>
      <c r="O478" s="3"/>
      <c r="P478" s="3"/>
      <c r="Q478" s="3"/>
      <c r="R478" s="3"/>
    </row>
    <row r="479" spans="1:18" ht="13.5" customHeight="1">
      <c r="A479" s="11"/>
      <c r="B479" s="11"/>
      <c r="C479" s="11"/>
      <c r="D479" s="11"/>
      <c r="E479" s="13"/>
      <c r="F479" s="14"/>
      <c r="G479" s="2"/>
      <c r="H479" s="3"/>
      <c r="I479" s="3"/>
      <c r="J479" s="3"/>
      <c r="K479" s="3"/>
      <c r="L479" s="3"/>
      <c r="M479" s="3"/>
      <c r="N479" s="3"/>
      <c r="O479" s="3"/>
      <c r="P479" s="3"/>
      <c r="Q479" s="3"/>
      <c r="R479" s="3"/>
    </row>
    <row r="480" spans="1:18" ht="13.5" customHeight="1">
      <c r="A480" s="11"/>
      <c r="B480" s="11"/>
      <c r="C480" s="11"/>
      <c r="D480" s="11"/>
      <c r="E480" s="13"/>
      <c r="F480" s="14"/>
      <c r="G480" s="2"/>
      <c r="H480" s="3"/>
      <c r="I480" s="3"/>
      <c r="J480" s="3"/>
      <c r="K480" s="3"/>
      <c r="L480" s="3"/>
      <c r="M480" s="3"/>
      <c r="N480" s="3"/>
      <c r="O480" s="3"/>
      <c r="P480" s="3"/>
      <c r="Q480" s="3"/>
      <c r="R480" s="3"/>
    </row>
    <row r="481" spans="1:18" ht="13.5" customHeight="1">
      <c r="A481" s="11"/>
      <c r="B481" s="11"/>
      <c r="C481" s="11"/>
      <c r="D481" s="11"/>
      <c r="E481" s="13"/>
      <c r="F481" s="14"/>
      <c r="G481" s="2"/>
      <c r="H481" s="3"/>
      <c r="I481" s="3"/>
      <c r="J481" s="3"/>
      <c r="K481" s="3"/>
      <c r="L481" s="3"/>
      <c r="M481" s="3"/>
      <c r="N481" s="3"/>
      <c r="O481" s="3"/>
      <c r="P481" s="3"/>
      <c r="Q481" s="3"/>
      <c r="R481" s="3"/>
    </row>
    <row r="482" spans="1:18" ht="13.5" customHeight="1">
      <c r="A482" s="11"/>
      <c r="B482" s="11"/>
      <c r="C482" s="11"/>
      <c r="D482" s="11"/>
      <c r="E482" s="13"/>
      <c r="F482" s="14"/>
      <c r="G482" s="2"/>
      <c r="H482" s="3"/>
      <c r="I482" s="3"/>
      <c r="J482" s="3"/>
      <c r="K482" s="3"/>
      <c r="L482" s="3"/>
      <c r="M482" s="3"/>
      <c r="N482" s="3"/>
      <c r="O482" s="3"/>
      <c r="P482" s="3"/>
      <c r="Q482" s="3"/>
      <c r="R482" s="3"/>
    </row>
    <row r="483" spans="1:18" ht="13.5" customHeight="1">
      <c r="A483" s="11"/>
      <c r="B483" s="11"/>
      <c r="C483" s="11"/>
      <c r="D483" s="11"/>
      <c r="E483" s="13"/>
      <c r="F483" s="14"/>
      <c r="G483" s="2"/>
      <c r="H483" s="3"/>
      <c r="I483" s="3"/>
      <c r="J483" s="3"/>
      <c r="K483" s="3"/>
      <c r="L483" s="3"/>
      <c r="M483" s="3"/>
      <c r="N483" s="3"/>
      <c r="O483" s="3"/>
      <c r="P483" s="3"/>
      <c r="Q483" s="3"/>
      <c r="R483" s="3"/>
    </row>
    <row r="484" spans="1:18" ht="13.5" customHeight="1">
      <c r="A484" s="11"/>
      <c r="B484" s="11"/>
      <c r="C484" s="11"/>
      <c r="D484" s="11"/>
      <c r="E484" s="13"/>
      <c r="F484" s="14"/>
      <c r="G484" s="2"/>
      <c r="H484" s="3"/>
      <c r="I484" s="3"/>
      <c r="J484" s="3"/>
      <c r="K484" s="3"/>
      <c r="L484" s="3"/>
      <c r="M484" s="3"/>
      <c r="N484" s="3"/>
      <c r="O484" s="3"/>
      <c r="P484" s="3"/>
      <c r="Q484" s="3"/>
      <c r="R484" s="3"/>
    </row>
    <row r="485" spans="1:18" ht="13.5" customHeight="1">
      <c r="A485" s="11"/>
      <c r="B485" s="11"/>
      <c r="C485" s="11"/>
      <c r="D485" s="11"/>
      <c r="E485" s="13"/>
      <c r="F485" s="14"/>
      <c r="G485" s="2"/>
      <c r="H485" s="3"/>
      <c r="I485" s="3"/>
      <c r="J485" s="3"/>
      <c r="K485" s="3"/>
      <c r="L485" s="3"/>
      <c r="M485" s="3"/>
      <c r="N485" s="3"/>
      <c r="O485" s="3"/>
      <c r="P485" s="3"/>
      <c r="Q485" s="3"/>
      <c r="R485" s="3"/>
    </row>
    <row r="486" spans="1:18" ht="13.5" customHeight="1">
      <c r="A486" s="11"/>
      <c r="B486" s="11"/>
      <c r="C486" s="11"/>
      <c r="D486" s="11"/>
      <c r="E486" s="13"/>
      <c r="F486" s="14"/>
      <c r="G486" s="2"/>
      <c r="H486" s="3"/>
      <c r="I486" s="3"/>
      <c r="J486" s="3"/>
      <c r="K486" s="3"/>
      <c r="L486" s="3"/>
      <c r="M486" s="3"/>
      <c r="N486" s="3"/>
      <c r="O486" s="3"/>
      <c r="P486" s="3"/>
      <c r="Q486" s="3"/>
      <c r="R486" s="3"/>
    </row>
    <row r="487" spans="1:18" ht="13.5" customHeight="1">
      <c r="A487" s="11"/>
      <c r="B487" s="11"/>
      <c r="C487" s="11"/>
      <c r="D487" s="11"/>
      <c r="E487" s="13"/>
      <c r="F487" s="14"/>
      <c r="G487" s="2"/>
      <c r="H487" s="3"/>
      <c r="I487" s="3"/>
      <c r="J487" s="3"/>
      <c r="K487" s="3"/>
      <c r="L487" s="3"/>
      <c r="M487" s="3"/>
      <c r="N487" s="3"/>
      <c r="O487" s="3"/>
      <c r="P487" s="3"/>
      <c r="Q487" s="3"/>
      <c r="R487" s="3"/>
    </row>
    <row r="488" spans="1:18" ht="13.5" customHeight="1">
      <c r="A488" s="11"/>
      <c r="B488" s="11"/>
      <c r="C488" s="11"/>
      <c r="D488" s="11"/>
      <c r="E488" s="13"/>
      <c r="F488" s="14"/>
      <c r="G488" s="2"/>
      <c r="H488" s="3"/>
      <c r="I488" s="3"/>
      <c r="J488" s="3"/>
      <c r="K488" s="3"/>
      <c r="L488" s="3"/>
      <c r="M488" s="3"/>
      <c r="N488" s="3"/>
      <c r="O488" s="3"/>
      <c r="P488" s="3"/>
      <c r="Q488" s="3"/>
      <c r="R488" s="3"/>
    </row>
    <row r="489" spans="1:18" ht="13.5" customHeight="1">
      <c r="A489" s="11"/>
      <c r="B489" s="11"/>
      <c r="C489" s="11"/>
      <c r="D489" s="11"/>
      <c r="E489" s="13"/>
      <c r="F489" s="14"/>
      <c r="G489" s="2"/>
      <c r="H489" s="3"/>
      <c r="I489" s="3"/>
      <c r="J489" s="3"/>
      <c r="K489" s="3"/>
      <c r="L489" s="3"/>
      <c r="M489" s="3"/>
      <c r="N489" s="3"/>
      <c r="O489" s="3"/>
      <c r="P489" s="3"/>
      <c r="Q489" s="3"/>
      <c r="R489" s="3"/>
    </row>
    <row r="490" spans="1:18" ht="13.5" customHeight="1">
      <c r="A490" s="11"/>
      <c r="B490" s="11"/>
      <c r="C490" s="11"/>
      <c r="D490" s="11"/>
      <c r="E490" s="13"/>
      <c r="F490" s="14"/>
      <c r="G490" s="2"/>
      <c r="H490" s="3"/>
      <c r="I490" s="3"/>
      <c r="J490" s="3"/>
      <c r="K490" s="3"/>
      <c r="L490" s="3"/>
      <c r="M490" s="3"/>
      <c r="N490" s="3"/>
      <c r="O490" s="3"/>
      <c r="P490" s="3"/>
      <c r="Q490" s="3"/>
      <c r="R490" s="3"/>
    </row>
    <row r="491" spans="1:18" ht="13.5" customHeight="1">
      <c r="A491" s="11"/>
      <c r="B491" s="11"/>
      <c r="C491" s="11"/>
      <c r="D491" s="11"/>
      <c r="E491" s="13"/>
      <c r="F491" s="14"/>
      <c r="G491" s="2"/>
      <c r="H491" s="3"/>
      <c r="I491" s="3"/>
      <c r="J491" s="3"/>
      <c r="K491" s="3"/>
      <c r="L491" s="3"/>
      <c r="M491" s="3"/>
      <c r="N491" s="3"/>
      <c r="O491" s="3"/>
      <c r="P491" s="3"/>
      <c r="Q491" s="3"/>
      <c r="R491" s="3"/>
    </row>
    <row r="492" spans="1:18" ht="13.5" customHeight="1">
      <c r="A492" s="11"/>
      <c r="B492" s="11"/>
      <c r="C492" s="11"/>
      <c r="D492" s="11"/>
      <c r="E492" s="13"/>
      <c r="F492" s="14"/>
      <c r="G492" s="2"/>
      <c r="H492" s="3"/>
      <c r="I492" s="3"/>
      <c r="J492" s="3"/>
      <c r="K492" s="3"/>
      <c r="L492" s="3"/>
      <c r="M492" s="3"/>
      <c r="N492" s="3"/>
      <c r="O492" s="3"/>
      <c r="P492" s="3"/>
      <c r="Q492" s="3"/>
      <c r="R492" s="3"/>
    </row>
    <row r="493" spans="1:18" ht="13.5" customHeight="1">
      <c r="A493" s="11"/>
      <c r="B493" s="11"/>
      <c r="C493" s="11"/>
      <c r="D493" s="11"/>
      <c r="E493" s="13"/>
      <c r="F493" s="14"/>
      <c r="G493" s="2"/>
      <c r="H493" s="3"/>
      <c r="I493" s="3"/>
      <c r="J493" s="3"/>
      <c r="K493" s="3"/>
      <c r="L493" s="3"/>
      <c r="M493" s="3"/>
      <c r="N493" s="3"/>
      <c r="O493" s="3"/>
      <c r="P493" s="3"/>
      <c r="Q493" s="3"/>
      <c r="R493" s="3"/>
    </row>
    <row r="494" spans="1:18" ht="13.5" customHeight="1">
      <c r="A494" s="11"/>
      <c r="B494" s="11"/>
      <c r="C494" s="11"/>
      <c r="D494" s="11"/>
      <c r="E494" s="13"/>
      <c r="F494" s="14"/>
      <c r="G494" s="2"/>
      <c r="H494" s="3"/>
      <c r="I494" s="3"/>
      <c r="J494" s="3"/>
      <c r="K494" s="3"/>
      <c r="L494" s="3"/>
      <c r="M494" s="3"/>
      <c r="N494" s="3"/>
      <c r="O494" s="3"/>
      <c r="P494" s="3"/>
      <c r="Q494" s="3"/>
      <c r="R494" s="3"/>
    </row>
    <row r="495" spans="1:18" ht="13.5" customHeight="1">
      <c r="A495" s="11"/>
      <c r="B495" s="11"/>
      <c r="C495" s="11"/>
      <c r="D495" s="11"/>
      <c r="E495" s="13"/>
      <c r="F495" s="14"/>
      <c r="G495" s="2"/>
      <c r="H495" s="3"/>
      <c r="I495" s="3"/>
      <c r="J495" s="3"/>
      <c r="K495" s="3"/>
      <c r="L495" s="3"/>
      <c r="M495" s="3"/>
      <c r="N495" s="3"/>
      <c r="O495" s="3"/>
      <c r="P495" s="3"/>
      <c r="Q495" s="3"/>
      <c r="R495" s="3"/>
    </row>
    <row r="496" spans="1:18" ht="13.5" customHeight="1">
      <c r="A496" s="11"/>
      <c r="B496" s="11"/>
      <c r="C496" s="11"/>
      <c r="D496" s="11"/>
      <c r="E496" s="13"/>
      <c r="F496" s="14"/>
      <c r="G496" s="2"/>
      <c r="H496" s="3"/>
      <c r="I496" s="3"/>
      <c r="J496" s="3"/>
      <c r="K496" s="3"/>
      <c r="L496" s="3"/>
      <c r="M496" s="3"/>
      <c r="N496" s="3"/>
      <c r="O496" s="3"/>
      <c r="P496" s="3"/>
      <c r="Q496" s="3"/>
      <c r="R496" s="3"/>
    </row>
    <row r="497" spans="1:18" ht="13.5" customHeight="1">
      <c r="A497" s="11"/>
      <c r="B497" s="11"/>
      <c r="C497" s="11"/>
      <c r="D497" s="11"/>
      <c r="E497" s="13"/>
      <c r="F497" s="14"/>
      <c r="G497" s="2"/>
      <c r="H497" s="3"/>
      <c r="I497" s="3"/>
      <c r="J497" s="3"/>
      <c r="K497" s="3"/>
      <c r="L497" s="3"/>
      <c r="M497" s="3"/>
      <c r="N497" s="3"/>
      <c r="O497" s="3"/>
      <c r="P497" s="3"/>
      <c r="Q497" s="3"/>
      <c r="R497" s="3"/>
    </row>
    <row r="498" spans="1:18" ht="13.5" customHeight="1">
      <c r="A498" s="11"/>
      <c r="B498" s="11"/>
      <c r="C498" s="11"/>
      <c r="D498" s="11"/>
      <c r="E498" s="13"/>
      <c r="F498" s="14"/>
      <c r="G498" s="2"/>
      <c r="H498" s="3"/>
      <c r="I498" s="3"/>
      <c r="J498" s="3"/>
      <c r="K498" s="3"/>
      <c r="L498" s="3"/>
      <c r="M498" s="3"/>
      <c r="N498" s="3"/>
      <c r="O498" s="3"/>
      <c r="P498" s="3"/>
      <c r="Q498" s="3"/>
      <c r="R498" s="3"/>
    </row>
    <row r="499" spans="1:18" ht="13.5" customHeight="1">
      <c r="A499" s="11"/>
      <c r="B499" s="11"/>
      <c r="C499" s="11"/>
      <c r="D499" s="11"/>
      <c r="E499" s="13"/>
      <c r="F499" s="14"/>
      <c r="G499" s="2"/>
      <c r="H499" s="3"/>
      <c r="I499" s="3"/>
      <c r="J499" s="3"/>
      <c r="K499" s="3"/>
      <c r="L499" s="3"/>
      <c r="M499" s="3"/>
      <c r="N499" s="3"/>
      <c r="O499" s="3"/>
      <c r="P499" s="3"/>
      <c r="Q499" s="3"/>
      <c r="R499" s="3"/>
    </row>
    <row r="500" spans="1:18" ht="13.5" customHeight="1">
      <c r="A500" s="11"/>
      <c r="B500" s="11"/>
      <c r="C500" s="11"/>
      <c r="D500" s="11"/>
      <c r="E500" s="13"/>
      <c r="F500" s="14"/>
      <c r="G500" s="2"/>
      <c r="H500" s="3"/>
      <c r="I500" s="3"/>
      <c r="J500" s="3"/>
      <c r="K500" s="3"/>
      <c r="L500" s="3"/>
      <c r="M500" s="3"/>
      <c r="N500" s="3"/>
      <c r="O500" s="3"/>
      <c r="P500" s="3"/>
      <c r="Q500" s="3"/>
      <c r="R500" s="3"/>
    </row>
    <row r="501" spans="1:18" ht="13.5" customHeight="1">
      <c r="A501" s="11"/>
      <c r="B501" s="11"/>
      <c r="C501" s="11"/>
      <c r="D501" s="11"/>
      <c r="E501" s="13"/>
      <c r="F501" s="14"/>
      <c r="G501" s="2"/>
      <c r="H501" s="3"/>
      <c r="I501" s="3"/>
      <c r="J501" s="3"/>
      <c r="K501" s="3"/>
      <c r="L501" s="3"/>
      <c r="M501" s="3"/>
      <c r="N501" s="3"/>
      <c r="O501" s="3"/>
      <c r="P501" s="3"/>
      <c r="Q501" s="3"/>
      <c r="R501" s="3"/>
    </row>
    <row r="502" spans="1:18" ht="13.5" customHeight="1">
      <c r="A502" s="11"/>
      <c r="B502" s="11"/>
      <c r="C502" s="11"/>
      <c r="D502" s="11"/>
      <c r="E502" s="13"/>
      <c r="F502" s="14"/>
      <c r="G502" s="2"/>
      <c r="H502" s="3"/>
      <c r="I502" s="3"/>
      <c r="J502" s="3"/>
      <c r="K502" s="3"/>
      <c r="L502" s="3"/>
      <c r="M502" s="3"/>
      <c r="N502" s="3"/>
      <c r="O502" s="3"/>
      <c r="P502" s="3"/>
      <c r="Q502" s="3"/>
      <c r="R502" s="3"/>
    </row>
    <row r="503" spans="1:18" ht="13.5" customHeight="1">
      <c r="A503" s="11"/>
      <c r="B503" s="11"/>
      <c r="C503" s="11"/>
      <c r="D503" s="11"/>
      <c r="E503" s="13"/>
      <c r="F503" s="14"/>
      <c r="G503" s="2"/>
      <c r="H503" s="3"/>
      <c r="I503" s="3"/>
      <c r="J503" s="3"/>
      <c r="K503" s="3"/>
      <c r="L503" s="3"/>
      <c r="M503" s="3"/>
      <c r="N503" s="3"/>
      <c r="O503" s="3"/>
      <c r="P503" s="3"/>
      <c r="Q503" s="3"/>
      <c r="R503" s="3"/>
    </row>
    <row r="504" spans="1:18" ht="13.5" customHeight="1">
      <c r="A504" s="11"/>
      <c r="B504" s="11"/>
      <c r="C504" s="11"/>
      <c r="D504" s="11"/>
      <c r="E504" s="13"/>
      <c r="F504" s="14"/>
      <c r="G504" s="2"/>
      <c r="H504" s="3"/>
      <c r="I504" s="3"/>
      <c r="J504" s="3"/>
      <c r="K504" s="3"/>
      <c r="L504" s="3"/>
      <c r="M504" s="3"/>
      <c r="N504" s="3"/>
      <c r="O504" s="3"/>
      <c r="P504" s="3"/>
      <c r="Q504" s="3"/>
      <c r="R504" s="3"/>
    </row>
    <row r="505" spans="1:18" ht="13.5" customHeight="1">
      <c r="A505" s="11"/>
      <c r="B505" s="11"/>
      <c r="C505" s="11"/>
      <c r="D505" s="11"/>
      <c r="E505" s="13"/>
      <c r="F505" s="14"/>
      <c r="G505" s="2"/>
      <c r="H505" s="3"/>
      <c r="I505" s="3"/>
      <c r="J505" s="3"/>
      <c r="K505" s="3"/>
      <c r="L505" s="3"/>
      <c r="M505" s="3"/>
      <c r="N505" s="3"/>
      <c r="O505" s="3"/>
      <c r="P505" s="3"/>
      <c r="Q505" s="3"/>
      <c r="R505" s="3"/>
    </row>
    <row r="506" spans="1:18" ht="13.5" customHeight="1">
      <c r="A506" s="11"/>
      <c r="B506" s="11"/>
      <c r="C506" s="11"/>
      <c r="D506" s="11"/>
      <c r="E506" s="13"/>
      <c r="F506" s="14"/>
      <c r="G506" s="2"/>
      <c r="H506" s="3"/>
      <c r="I506" s="3"/>
      <c r="J506" s="3"/>
      <c r="K506" s="3"/>
      <c r="L506" s="3"/>
      <c r="M506" s="3"/>
      <c r="N506" s="3"/>
      <c r="O506" s="3"/>
      <c r="P506" s="3"/>
      <c r="Q506" s="3"/>
      <c r="R506" s="3"/>
    </row>
    <row r="507" spans="1:18" ht="13.5" customHeight="1">
      <c r="A507" s="11"/>
      <c r="B507" s="11"/>
      <c r="C507" s="11"/>
      <c r="D507" s="11"/>
      <c r="E507" s="13"/>
      <c r="F507" s="14"/>
      <c r="G507" s="2"/>
      <c r="H507" s="3"/>
      <c r="I507" s="3"/>
      <c r="J507" s="3"/>
      <c r="K507" s="3"/>
      <c r="L507" s="3"/>
      <c r="M507" s="3"/>
      <c r="N507" s="3"/>
      <c r="O507" s="3"/>
      <c r="P507" s="3"/>
      <c r="Q507" s="3"/>
      <c r="R507" s="3"/>
    </row>
    <row r="508" spans="1:18" ht="13.5" customHeight="1">
      <c r="A508" s="11"/>
      <c r="B508" s="11"/>
      <c r="C508" s="11"/>
      <c r="D508" s="11"/>
      <c r="E508" s="13"/>
      <c r="F508" s="14"/>
      <c r="G508" s="2"/>
      <c r="H508" s="3"/>
      <c r="I508" s="3"/>
      <c r="J508" s="3"/>
      <c r="K508" s="3"/>
      <c r="L508" s="3"/>
      <c r="M508" s="3"/>
      <c r="N508" s="3"/>
      <c r="O508" s="3"/>
      <c r="P508" s="3"/>
      <c r="Q508" s="3"/>
      <c r="R508" s="3"/>
    </row>
    <row r="509" spans="1:18" ht="13.5" customHeight="1">
      <c r="A509" s="11"/>
      <c r="B509" s="11"/>
      <c r="C509" s="11"/>
      <c r="D509" s="11"/>
      <c r="E509" s="13"/>
      <c r="F509" s="14"/>
      <c r="G509" s="2"/>
      <c r="H509" s="3"/>
      <c r="I509" s="3"/>
      <c r="J509" s="3"/>
      <c r="K509" s="3"/>
      <c r="L509" s="3"/>
      <c r="M509" s="3"/>
      <c r="N509" s="3"/>
      <c r="O509" s="3"/>
      <c r="P509" s="3"/>
      <c r="Q509" s="3"/>
      <c r="R509" s="3"/>
    </row>
    <row r="510" spans="1:18" ht="13.5" customHeight="1">
      <c r="A510" s="11"/>
      <c r="B510" s="11"/>
      <c r="C510" s="11"/>
      <c r="D510" s="11"/>
      <c r="E510" s="13"/>
      <c r="F510" s="14"/>
      <c r="G510" s="2"/>
      <c r="H510" s="3"/>
      <c r="I510" s="3"/>
      <c r="J510" s="3"/>
      <c r="K510" s="3"/>
      <c r="L510" s="3"/>
      <c r="M510" s="3"/>
      <c r="N510" s="3"/>
      <c r="O510" s="3"/>
      <c r="P510" s="3"/>
      <c r="Q510" s="3"/>
      <c r="R510" s="3"/>
    </row>
    <row r="511" spans="1:18" ht="13.5" customHeight="1">
      <c r="A511" s="11"/>
      <c r="B511" s="11"/>
      <c r="C511" s="11"/>
      <c r="D511" s="11"/>
      <c r="E511" s="13"/>
      <c r="F511" s="14"/>
      <c r="G511" s="2"/>
      <c r="H511" s="3"/>
      <c r="I511" s="3"/>
      <c r="J511" s="3"/>
      <c r="K511" s="3"/>
      <c r="L511" s="3"/>
      <c r="M511" s="3"/>
      <c r="N511" s="3"/>
      <c r="O511" s="3"/>
      <c r="P511" s="3"/>
      <c r="Q511" s="3"/>
      <c r="R511" s="3"/>
    </row>
    <row r="512" spans="1:18" ht="13.5" customHeight="1">
      <c r="A512" s="11"/>
      <c r="B512" s="11"/>
      <c r="C512" s="11"/>
      <c r="D512" s="11"/>
      <c r="E512" s="13"/>
      <c r="F512" s="14"/>
      <c r="G512" s="2"/>
      <c r="H512" s="3"/>
      <c r="I512" s="3"/>
      <c r="J512" s="3"/>
      <c r="K512" s="3"/>
      <c r="L512" s="3"/>
      <c r="M512" s="3"/>
      <c r="N512" s="3"/>
      <c r="O512" s="3"/>
      <c r="P512" s="3"/>
      <c r="Q512" s="3"/>
      <c r="R512" s="3"/>
    </row>
    <row r="513" spans="1:18" ht="13.5" customHeight="1">
      <c r="A513" s="11"/>
      <c r="B513" s="11"/>
      <c r="C513" s="11"/>
      <c r="D513" s="11"/>
      <c r="E513" s="13"/>
      <c r="F513" s="14"/>
      <c r="G513" s="2"/>
      <c r="H513" s="3"/>
      <c r="I513" s="3"/>
      <c r="J513" s="3"/>
      <c r="K513" s="3"/>
      <c r="L513" s="3"/>
      <c r="M513" s="3"/>
      <c r="N513" s="3"/>
      <c r="O513" s="3"/>
      <c r="P513" s="3"/>
      <c r="Q513" s="3"/>
      <c r="R513" s="3"/>
    </row>
    <row r="514" spans="1:18" ht="13.5" customHeight="1">
      <c r="A514" s="11"/>
      <c r="B514" s="11"/>
      <c r="C514" s="11"/>
      <c r="D514" s="11"/>
      <c r="E514" s="13"/>
      <c r="F514" s="14"/>
      <c r="G514" s="2"/>
      <c r="H514" s="3"/>
      <c r="I514" s="3"/>
      <c r="J514" s="3"/>
      <c r="K514" s="3"/>
      <c r="L514" s="3"/>
      <c r="M514" s="3"/>
      <c r="N514" s="3"/>
      <c r="O514" s="3"/>
      <c r="P514" s="3"/>
      <c r="Q514" s="3"/>
      <c r="R514" s="3"/>
    </row>
    <row r="515" spans="1:18" ht="13.5" customHeight="1">
      <c r="A515" s="11"/>
      <c r="B515" s="11"/>
      <c r="C515" s="11"/>
      <c r="D515" s="11"/>
      <c r="E515" s="13"/>
      <c r="F515" s="14"/>
      <c r="G515" s="2"/>
      <c r="H515" s="3"/>
      <c r="I515" s="3"/>
      <c r="J515" s="3"/>
      <c r="K515" s="3"/>
      <c r="L515" s="3"/>
      <c r="M515" s="3"/>
      <c r="N515" s="3"/>
      <c r="O515" s="3"/>
      <c r="P515" s="3"/>
      <c r="Q515" s="3"/>
      <c r="R515" s="3"/>
    </row>
    <row r="516" spans="1:18" ht="13.5" customHeight="1">
      <c r="A516" s="11"/>
      <c r="B516" s="11"/>
      <c r="C516" s="11"/>
      <c r="D516" s="11"/>
      <c r="E516" s="13"/>
      <c r="F516" s="14"/>
      <c r="G516" s="2"/>
      <c r="H516" s="3"/>
      <c r="I516" s="3"/>
      <c r="J516" s="3"/>
      <c r="K516" s="3"/>
      <c r="L516" s="3"/>
      <c r="M516" s="3"/>
      <c r="N516" s="3"/>
      <c r="O516" s="3"/>
      <c r="P516" s="3"/>
      <c r="Q516" s="3"/>
      <c r="R516" s="3"/>
    </row>
    <row r="517" spans="1:18" ht="13.5" customHeight="1">
      <c r="A517" s="11"/>
      <c r="B517" s="11"/>
      <c r="C517" s="11"/>
      <c r="D517" s="11"/>
      <c r="E517" s="13"/>
      <c r="F517" s="14"/>
      <c r="G517" s="2"/>
      <c r="H517" s="3"/>
      <c r="I517" s="3"/>
      <c r="J517" s="3"/>
      <c r="K517" s="3"/>
      <c r="L517" s="3"/>
      <c r="M517" s="3"/>
      <c r="N517" s="3"/>
      <c r="O517" s="3"/>
      <c r="P517" s="3"/>
      <c r="Q517" s="3"/>
      <c r="R517" s="3"/>
    </row>
    <row r="518" spans="1:18" ht="13.5" customHeight="1">
      <c r="A518" s="11"/>
      <c r="B518" s="11"/>
      <c r="C518" s="11"/>
      <c r="D518" s="11"/>
      <c r="E518" s="13"/>
      <c r="F518" s="14"/>
      <c r="G518" s="2"/>
      <c r="H518" s="3"/>
      <c r="I518" s="3"/>
      <c r="J518" s="3"/>
      <c r="K518" s="3"/>
      <c r="L518" s="3"/>
      <c r="M518" s="3"/>
      <c r="N518" s="3"/>
      <c r="O518" s="3"/>
      <c r="P518" s="3"/>
      <c r="Q518" s="3"/>
      <c r="R518" s="3"/>
    </row>
    <row r="519" spans="1:18" ht="13.5" customHeight="1">
      <c r="A519" s="11"/>
      <c r="B519" s="11"/>
      <c r="C519" s="11"/>
      <c r="D519" s="11"/>
      <c r="E519" s="13"/>
      <c r="F519" s="14"/>
      <c r="G519" s="2"/>
      <c r="H519" s="3"/>
      <c r="I519" s="3"/>
      <c r="J519" s="3"/>
      <c r="K519" s="3"/>
      <c r="L519" s="3"/>
      <c r="M519" s="3"/>
      <c r="N519" s="3"/>
      <c r="O519" s="3"/>
      <c r="P519" s="3"/>
      <c r="Q519" s="3"/>
      <c r="R519" s="3"/>
    </row>
    <row r="520" spans="1:18" ht="13.5" customHeight="1">
      <c r="A520" s="11"/>
      <c r="B520" s="11"/>
      <c r="C520" s="11"/>
      <c r="D520" s="11"/>
      <c r="E520" s="13"/>
      <c r="F520" s="14"/>
      <c r="G520" s="2"/>
      <c r="H520" s="3"/>
      <c r="I520" s="3"/>
      <c r="J520" s="3"/>
      <c r="K520" s="3"/>
      <c r="L520" s="3"/>
      <c r="M520" s="3"/>
      <c r="N520" s="3"/>
      <c r="O520" s="3"/>
      <c r="P520" s="3"/>
      <c r="Q520" s="3"/>
      <c r="R520" s="3"/>
    </row>
    <row r="521" spans="1:18" ht="13.5" customHeight="1">
      <c r="A521" s="11"/>
      <c r="B521" s="11"/>
      <c r="C521" s="11"/>
      <c r="D521" s="11"/>
      <c r="E521" s="13"/>
      <c r="F521" s="14"/>
      <c r="G521" s="2"/>
      <c r="H521" s="3"/>
      <c r="I521" s="3"/>
      <c r="J521" s="3"/>
      <c r="K521" s="3"/>
      <c r="L521" s="3"/>
      <c r="M521" s="3"/>
      <c r="N521" s="3"/>
      <c r="O521" s="3"/>
      <c r="P521" s="3"/>
      <c r="Q521" s="3"/>
      <c r="R521" s="3"/>
    </row>
    <row r="522" spans="1:18" ht="13.5" customHeight="1">
      <c r="A522" s="11"/>
      <c r="B522" s="11"/>
      <c r="C522" s="11"/>
      <c r="D522" s="11"/>
      <c r="E522" s="13"/>
      <c r="F522" s="14"/>
      <c r="G522" s="2"/>
      <c r="H522" s="3"/>
      <c r="I522" s="3"/>
      <c r="J522" s="3"/>
      <c r="K522" s="3"/>
      <c r="L522" s="3"/>
      <c r="M522" s="3"/>
      <c r="N522" s="3"/>
      <c r="O522" s="3"/>
      <c r="P522" s="3"/>
      <c r="Q522" s="3"/>
      <c r="R522" s="3"/>
    </row>
    <row r="523" spans="1:18" ht="13.5" customHeight="1">
      <c r="A523" s="11"/>
      <c r="B523" s="11"/>
      <c r="C523" s="11"/>
      <c r="D523" s="11"/>
      <c r="E523" s="13"/>
      <c r="F523" s="14"/>
      <c r="G523" s="2"/>
      <c r="H523" s="3"/>
      <c r="I523" s="3"/>
      <c r="J523" s="3"/>
      <c r="K523" s="3"/>
      <c r="L523" s="3"/>
      <c r="M523" s="3"/>
      <c r="N523" s="3"/>
      <c r="O523" s="3"/>
      <c r="P523" s="3"/>
      <c r="Q523" s="3"/>
      <c r="R523" s="3"/>
    </row>
    <row r="524" spans="1:18" ht="13.5" customHeight="1">
      <c r="A524" s="11"/>
      <c r="B524" s="11"/>
      <c r="C524" s="11"/>
      <c r="D524" s="11"/>
      <c r="E524" s="13"/>
      <c r="F524" s="14"/>
      <c r="G524" s="2"/>
      <c r="H524" s="3"/>
      <c r="I524" s="3"/>
      <c r="J524" s="3"/>
      <c r="K524" s="3"/>
      <c r="L524" s="3"/>
      <c r="M524" s="3"/>
      <c r="N524" s="3"/>
      <c r="O524" s="3"/>
      <c r="P524" s="3"/>
      <c r="Q524" s="3"/>
      <c r="R524" s="3"/>
    </row>
    <row r="525" spans="1:18" ht="13.5" customHeight="1">
      <c r="A525" s="11"/>
      <c r="B525" s="11"/>
      <c r="C525" s="11"/>
      <c r="D525" s="11"/>
      <c r="E525" s="13"/>
      <c r="F525" s="14"/>
      <c r="G525" s="2"/>
      <c r="H525" s="3"/>
      <c r="I525" s="3"/>
      <c r="J525" s="3"/>
      <c r="K525" s="3"/>
      <c r="L525" s="3"/>
      <c r="M525" s="3"/>
      <c r="N525" s="3"/>
      <c r="O525" s="3"/>
      <c r="P525" s="3"/>
      <c r="Q525" s="3"/>
      <c r="R525" s="3"/>
    </row>
    <row r="526" spans="1:18" ht="13.5" customHeight="1">
      <c r="A526" s="11"/>
      <c r="B526" s="11"/>
      <c r="C526" s="11"/>
      <c r="D526" s="11"/>
      <c r="E526" s="13"/>
      <c r="F526" s="14"/>
      <c r="G526" s="2"/>
      <c r="H526" s="3"/>
      <c r="I526" s="3"/>
      <c r="J526" s="3"/>
      <c r="K526" s="3"/>
      <c r="L526" s="3"/>
      <c r="M526" s="3"/>
      <c r="N526" s="3"/>
      <c r="O526" s="3"/>
      <c r="P526" s="3"/>
      <c r="Q526" s="3"/>
      <c r="R526" s="3"/>
    </row>
    <row r="527" spans="1:18" ht="13.5" customHeight="1">
      <c r="A527" s="11"/>
      <c r="B527" s="11"/>
      <c r="C527" s="11"/>
      <c r="D527" s="11"/>
      <c r="E527" s="13"/>
      <c r="F527" s="14"/>
      <c r="G527" s="2"/>
      <c r="H527" s="3"/>
      <c r="I527" s="3"/>
      <c r="J527" s="3"/>
      <c r="K527" s="3"/>
      <c r="L527" s="3"/>
      <c r="M527" s="3"/>
      <c r="N527" s="3"/>
      <c r="O527" s="3"/>
      <c r="P527" s="3"/>
      <c r="Q527" s="3"/>
      <c r="R527" s="3"/>
    </row>
    <row r="528" spans="1:18" ht="13.5" customHeight="1">
      <c r="A528" s="11"/>
      <c r="B528" s="11"/>
      <c r="C528" s="11"/>
      <c r="D528" s="11"/>
      <c r="E528" s="13"/>
      <c r="F528" s="14"/>
      <c r="G528" s="2"/>
      <c r="H528" s="3"/>
      <c r="I528" s="3"/>
      <c r="J528" s="3"/>
      <c r="K528" s="3"/>
      <c r="L528" s="3"/>
      <c r="M528" s="3"/>
      <c r="N528" s="3"/>
      <c r="O528" s="3"/>
      <c r="P528" s="3"/>
      <c r="Q528" s="3"/>
      <c r="R528" s="3"/>
    </row>
    <row r="529" spans="1:18" ht="13.5" customHeight="1">
      <c r="A529" s="11"/>
      <c r="B529" s="11"/>
      <c r="C529" s="11"/>
      <c r="D529" s="11"/>
      <c r="E529" s="13"/>
      <c r="F529" s="14"/>
      <c r="G529" s="2"/>
      <c r="H529" s="3"/>
      <c r="I529" s="3"/>
      <c r="J529" s="3"/>
      <c r="K529" s="3"/>
      <c r="L529" s="3"/>
      <c r="M529" s="3"/>
      <c r="N529" s="3"/>
      <c r="O529" s="3"/>
      <c r="P529" s="3"/>
      <c r="Q529" s="3"/>
      <c r="R529" s="3"/>
    </row>
    <row r="530" spans="1:18" ht="13.5" customHeight="1">
      <c r="A530" s="11"/>
      <c r="B530" s="11"/>
      <c r="C530" s="11"/>
      <c r="D530" s="11"/>
      <c r="E530" s="13"/>
      <c r="F530" s="14"/>
      <c r="G530" s="2"/>
      <c r="H530" s="3"/>
      <c r="I530" s="3"/>
      <c r="J530" s="3"/>
      <c r="K530" s="3"/>
      <c r="L530" s="3"/>
      <c r="M530" s="3"/>
      <c r="N530" s="3"/>
      <c r="O530" s="3"/>
      <c r="P530" s="3"/>
      <c r="Q530" s="3"/>
      <c r="R530" s="3"/>
    </row>
    <row r="531" spans="1:18" ht="13.5" customHeight="1">
      <c r="A531" s="11"/>
      <c r="B531" s="11"/>
      <c r="C531" s="11"/>
      <c r="D531" s="11"/>
      <c r="E531" s="13"/>
      <c r="F531" s="14"/>
      <c r="G531" s="2"/>
      <c r="H531" s="3"/>
      <c r="I531" s="3"/>
      <c r="J531" s="3"/>
      <c r="K531" s="3"/>
      <c r="L531" s="3"/>
      <c r="M531" s="3"/>
      <c r="N531" s="3"/>
      <c r="O531" s="3"/>
      <c r="P531" s="3"/>
      <c r="Q531" s="3"/>
      <c r="R531" s="3"/>
    </row>
    <row r="532" spans="1:18" ht="13.5" customHeight="1">
      <c r="A532" s="11"/>
      <c r="B532" s="11"/>
      <c r="C532" s="11"/>
      <c r="D532" s="11"/>
      <c r="E532" s="13"/>
      <c r="F532" s="14"/>
      <c r="G532" s="2"/>
      <c r="H532" s="3"/>
      <c r="I532" s="3"/>
      <c r="J532" s="3"/>
      <c r="K532" s="3"/>
      <c r="L532" s="3"/>
      <c r="M532" s="3"/>
      <c r="N532" s="3"/>
      <c r="O532" s="3"/>
      <c r="P532" s="3"/>
      <c r="Q532" s="3"/>
      <c r="R532" s="3"/>
    </row>
    <row r="533" spans="1:18" ht="13.5" customHeight="1">
      <c r="A533" s="11"/>
      <c r="B533" s="11"/>
      <c r="C533" s="11"/>
      <c r="D533" s="11"/>
      <c r="E533" s="13"/>
      <c r="F533" s="14"/>
      <c r="G533" s="2"/>
      <c r="H533" s="3"/>
      <c r="I533" s="3"/>
      <c r="J533" s="3"/>
      <c r="K533" s="3"/>
      <c r="L533" s="3"/>
      <c r="M533" s="3"/>
      <c r="N533" s="3"/>
      <c r="O533" s="3"/>
      <c r="P533" s="3"/>
      <c r="Q533" s="3"/>
      <c r="R533" s="3"/>
    </row>
    <row r="534" spans="1:18" ht="13.5" customHeight="1">
      <c r="A534" s="11"/>
      <c r="B534" s="11"/>
      <c r="C534" s="11"/>
      <c r="D534" s="11"/>
      <c r="E534" s="13"/>
      <c r="F534" s="14"/>
      <c r="G534" s="2"/>
      <c r="H534" s="3"/>
      <c r="I534" s="3"/>
      <c r="J534" s="3"/>
      <c r="K534" s="3"/>
      <c r="L534" s="3"/>
      <c r="M534" s="3"/>
      <c r="N534" s="3"/>
      <c r="O534" s="3"/>
      <c r="P534" s="3"/>
      <c r="Q534" s="3"/>
      <c r="R534" s="3"/>
    </row>
    <row r="535" spans="1:18" ht="13.5" customHeight="1">
      <c r="A535" s="11"/>
      <c r="B535" s="11"/>
      <c r="C535" s="11"/>
      <c r="D535" s="11"/>
      <c r="E535" s="13"/>
      <c r="F535" s="14"/>
      <c r="G535" s="2"/>
      <c r="H535" s="3"/>
      <c r="I535" s="3"/>
      <c r="J535" s="3"/>
      <c r="K535" s="3"/>
      <c r="L535" s="3"/>
      <c r="M535" s="3"/>
      <c r="N535" s="3"/>
      <c r="O535" s="3"/>
      <c r="P535" s="3"/>
      <c r="Q535" s="3"/>
      <c r="R535" s="3"/>
    </row>
    <row r="536" spans="1:18" ht="13.5" customHeight="1">
      <c r="A536" s="11"/>
      <c r="B536" s="11"/>
      <c r="C536" s="11"/>
      <c r="D536" s="11"/>
      <c r="E536" s="13"/>
      <c r="F536" s="14"/>
      <c r="G536" s="2"/>
      <c r="H536" s="3"/>
      <c r="I536" s="3"/>
      <c r="J536" s="3"/>
      <c r="K536" s="3"/>
      <c r="L536" s="3"/>
      <c r="M536" s="3"/>
      <c r="N536" s="3"/>
      <c r="O536" s="3"/>
      <c r="P536" s="3"/>
      <c r="Q536" s="3"/>
      <c r="R536" s="3"/>
    </row>
    <row r="537" spans="1:18" ht="13.5" customHeight="1">
      <c r="A537" s="11"/>
      <c r="B537" s="11"/>
      <c r="C537" s="11"/>
      <c r="D537" s="11"/>
      <c r="E537" s="13"/>
      <c r="F537" s="14"/>
      <c r="G537" s="2"/>
      <c r="H537" s="3"/>
      <c r="I537" s="3"/>
      <c r="J537" s="3"/>
      <c r="K537" s="3"/>
      <c r="L537" s="3"/>
      <c r="M537" s="3"/>
      <c r="N537" s="3"/>
      <c r="O537" s="3"/>
      <c r="P537" s="3"/>
      <c r="Q537" s="3"/>
      <c r="R537" s="3"/>
    </row>
    <row r="538" spans="1:18" ht="13.5" customHeight="1">
      <c r="A538" s="11"/>
      <c r="B538" s="11"/>
      <c r="C538" s="11"/>
      <c r="D538" s="11"/>
      <c r="E538" s="13"/>
      <c r="F538" s="14"/>
      <c r="G538" s="2"/>
      <c r="H538" s="3"/>
      <c r="I538" s="3"/>
      <c r="J538" s="3"/>
      <c r="K538" s="3"/>
      <c r="L538" s="3"/>
      <c r="M538" s="3"/>
      <c r="N538" s="3"/>
      <c r="O538" s="3"/>
      <c r="P538" s="3"/>
      <c r="Q538" s="3"/>
      <c r="R538" s="3"/>
    </row>
    <row r="539" spans="1:18" ht="13.5" customHeight="1">
      <c r="A539" s="11"/>
      <c r="B539" s="11"/>
      <c r="C539" s="11"/>
      <c r="D539" s="11"/>
      <c r="E539" s="13"/>
      <c r="F539" s="14"/>
      <c r="G539" s="2"/>
      <c r="H539" s="3"/>
      <c r="I539" s="3"/>
      <c r="J539" s="3"/>
      <c r="K539" s="3"/>
      <c r="L539" s="3"/>
      <c r="M539" s="3"/>
      <c r="N539" s="3"/>
      <c r="O539" s="3"/>
      <c r="P539" s="3"/>
      <c r="Q539" s="3"/>
      <c r="R539" s="3"/>
    </row>
    <row r="540" spans="1:18" ht="13.5" customHeight="1">
      <c r="A540" s="11"/>
      <c r="B540" s="11"/>
      <c r="C540" s="11"/>
      <c r="D540" s="11"/>
      <c r="E540" s="13"/>
      <c r="F540" s="14"/>
      <c r="G540" s="2"/>
      <c r="H540" s="3"/>
      <c r="I540" s="3"/>
      <c r="J540" s="3"/>
      <c r="K540" s="3"/>
      <c r="L540" s="3"/>
      <c r="M540" s="3"/>
      <c r="N540" s="3"/>
      <c r="O540" s="3"/>
      <c r="P540" s="3"/>
      <c r="Q540" s="3"/>
      <c r="R540" s="3"/>
    </row>
    <row r="541" spans="1:18" ht="13.5" customHeight="1">
      <c r="A541" s="11"/>
      <c r="B541" s="11"/>
      <c r="C541" s="11"/>
      <c r="D541" s="11"/>
      <c r="E541" s="13"/>
      <c r="F541" s="14"/>
      <c r="G541" s="2"/>
      <c r="H541" s="3"/>
      <c r="I541" s="3"/>
      <c r="J541" s="3"/>
      <c r="K541" s="3"/>
      <c r="L541" s="3"/>
      <c r="M541" s="3"/>
      <c r="N541" s="3"/>
      <c r="O541" s="3"/>
      <c r="P541" s="3"/>
      <c r="Q541" s="3"/>
      <c r="R541" s="3"/>
    </row>
    <row r="542" spans="1:18" ht="13.5" customHeight="1">
      <c r="A542" s="11"/>
      <c r="B542" s="11"/>
      <c r="C542" s="11"/>
      <c r="D542" s="11"/>
      <c r="E542" s="13"/>
      <c r="F542" s="14"/>
      <c r="G542" s="2"/>
      <c r="H542" s="3"/>
      <c r="I542" s="3"/>
      <c r="J542" s="3"/>
      <c r="K542" s="3"/>
      <c r="L542" s="3"/>
      <c r="M542" s="3"/>
      <c r="N542" s="3"/>
      <c r="O542" s="3"/>
      <c r="P542" s="3"/>
      <c r="Q542" s="3"/>
      <c r="R542" s="3"/>
    </row>
    <row r="543" spans="1:18" ht="13.5" customHeight="1">
      <c r="A543" s="11"/>
      <c r="B543" s="11"/>
      <c r="C543" s="11"/>
      <c r="D543" s="11"/>
      <c r="E543" s="13"/>
      <c r="F543" s="14"/>
      <c r="G543" s="2"/>
      <c r="H543" s="3"/>
      <c r="I543" s="3"/>
      <c r="J543" s="3"/>
      <c r="K543" s="3"/>
      <c r="L543" s="3"/>
      <c r="M543" s="3"/>
      <c r="N543" s="3"/>
      <c r="O543" s="3"/>
      <c r="P543" s="3"/>
      <c r="Q543" s="3"/>
      <c r="R543" s="3"/>
    </row>
    <row r="544" spans="1:18" ht="13.5" customHeight="1">
      <c r="A544" s="11"/>
      <c r="B544" s="11"/>
      <c r="C544" s="11"/>
      <c r="D544" s="11"/>
      <c r="E544" s="13"/>
      <c r="F544" s="14"/>
      <c r="G544" s="2"/>
      <c r="H544" s="3"/>
      <c r="I544" s="3"/>
      <c r="J544" s="3"/>
      <c r="K544" s="3"/>
      <c r="L544" s="3"/>
      <c r="M544" s="3"/>
      <c r="N544" s="3"/>
      <c r="O544" s="3"/>
      <c r="P544" s="3"/>
      <c r="Q544" s="3"/>
      <c r="R544" s="3"/>
    </row>
    <row r="545" spans="1:18" ht="13.5" customHeight="1">
      <c r="A545" s="11"/>
      <c r="B545" s="11"/>
      <c r="C545" s="11"/>
      <c r="D545" s="11"/>
      <c r="E545" s="13"/>
      <c r="F545" s="14"/>
      <c r="G545" s="2"/>
      <c r="H545" s="3"/>
      <c r="I545" s="3"/>
      <c r="J545" s="3"/>
      <c r="K545" s="3"/>
      <c r="L545" s="3"/>
      <c r="M545" s="3"/>
      <c r="N545" s="3"/>
      <c r="O545" s="3"/>
      <c r="P545" s="3"/>
      <c r="Q545" s="3"/>
      <c r="R545" s="3"/>
    </row>
    <row r="546" spans="1:18" ht="13.5" customHeight="1">
      <c r="A546" s="11"/>
      <c r="B546" s="11"/>
      <c r="C546" s="11"/>
      <c r="D546" s="11"/>
      <c r="E546" s="13"/>
      <c r="F546" s="14"/>
      <c r="G546" s="2"/>
      <c r="H546" s="3"/>
      <c r="I546" s="3"/>
      <c r="J546" s="3"/>
      <c r="K546" s="3"/>
      <c r="L546" s="3"/>
      <c r="M546" s="3"/>
      <c r="N546" s="3"/>
      <c r="O546" s="3"/>
      <c r="P546" s="3"/>
      <c r="Q546" s="3"/>
      <c r="R546" s="3"/>
    </row>
    <row r="547" spans="1:18" ht="13.5" customHeight="1">
      <c r="A547" s="11"/>
      <c r="B547" s="11"/>
      <c r="C547" s="11"/>
      <c r="D547" s="11"/>
      <c r="E547" s="13"/>
      <c r="F547" s="14"/>
      <c r="G547" s="2"/>
      <c r="H547" s="3"/>
      <c r="I547" s="3"/>
      <c r="J547" s="3"/>
      <c r="K547" s="3"/>
      <c r="L547" s="3"/>
      <c r="M547" s="3"/>
      <c r="N547" s="3"/>
      <c r="O547" s="3"/>
      <c r="P547" s="3"/>
      <c r="Q547" s="3"/>
      <c r="R547" s="3"/>
    </row>
    <row r="548" spans="1:18" ht="13.5" customHeight="1">
      <c r="A548" s="11"/>
      <c r="B548" s="11"/>
      <c r="C548" s="11"/>
      <c r="D548" s="11"/>
      <c r="E548" s="13"/>
      <c r="F548" s="14"/>
      <c r="G548" s="2"/>
      <c r="H548" s="3"/>
      <c r="I548" s="3"/>
      <c r="J548" s="3"/>
      <c r="K548" s="3"/>
      <c r="L548" s="3"/>
      <c r="M548" s="3"/>
      <c r="N548" s="3"/>
      <c r="O548" s="3"/>
      <c r="P548" s="3"/>
      <c r="Q548" s="3"/>
      <c r="R548" s="3"/>
    </row>
    <row r="549" spans="1:18" ht="13.5" customHeight="1">
      <c r="A549" s="11"/>
      <c r="B549" s="11"/>
      <c r="C549" s="11"/>
      <c r="D549" s="11"/>
      <c r="E549" s="13"/>
      <c r="F549" s="14"/>
      <c r="G549" s="2"/>
      <c r="H549" s="3"/>
      <c r="I549" s="3"/>
      <c r="J549" s="3"/>
      <c r="K549" s="3"/>
      <c r="L549" s="3"/>
      <c r="M549" s="3"/>
      <c r="N549" s="3"/>
      <c r="O549" s="3"/>
      <c r="P549" s="3"/>
      <c r="Q549" s="3"/>
      <c r="R549" s="3"/>
    </row>
    <row r="550" spans="1:18" ht="13.5" customHeight="1">
      <c r="A550" s="11"/>
      <c r="B550" s="11"/>
      <c r="C550" s="11"/>
      <c r="D550" s="11"/>
      <c r="E550" s="13"/>
      <c r="F550" s="14"/>
      <c r="G550" s="2"/>
      <c r="H550" s="3"/>
      <c r="I550" s="3"/>
      <c r="J550" s="3"/>
      <c r="K550" s="3"/>
      <c r="L550" s="3"/>
      <c r="M550" s="3"/>
      <c r="N550" s="3"/>
      <c r="O550" s="3"/>
      <c r="P550" s="3"/>
      <c r="Q550" s="3"/>
      <c r="R550" s="3"/>
    </row>
    <row r="551" spans="1:18" ht="13.5" customHeight="1">
      <c r="A551" s="11"/>
      <c r="B551" s="11"/>
      <c r="C551" s="11"/>
      <c r="D551" s="11"/>
      <c r="E551" s="13"/>
      <c r="F551" s="14"/>
      <c r="G551" s="2"/>
      <c r="H551" s="3"/>
      <c r="I551" s="3"/>
      <c r="J551" s="3"/>
      <c r="K551" s="3"/>
      <c r="L551" s="3"/>
      <c r="M551" s="3"/>
      <c r="N551" s="3"/>
      <c r="O551" s="3"/>
      <c r="P551" s="3"/>
      <c r="Q551" s="3"/>
      <c r="R551" s="3"/>
    </row>
    <row r="552" spans="1:18" ht="13.5" customHeight="1">
      <c r="A552" s="11"/>
      <c r="B552" s="11"/>
      <c r="C552" s="11"/>
      <c r="D552" s="11"/>
      <c r="E552" s="13"/>
      <c r="F552" s="14"/>
      <c r="G552" s="2"/>
      <c r="H552" s="3"/>
      <c r="I552" s="3"/>
      <c r="J552" s="3"/>
      <c r="K552" s="3"/>
      <c r="L552" s="3"/>
      <c r="M552" s="3"/>
      <c r="N552" s="3"/>
      <c r="O552" s="3"/>
      <c r="P552" s="3"/>
      <c r="Q552" s="3"/>
      <c r="R552" s="3"/>
    </row>
    <row r="553" spans="1:18" ht="13.5" customHeight="1">
      <c r="A553" s="11"/>
      <c r="B553" s="11"/>
      <c r="C553" s="11"/>
      <c r="D553" s="11"/>
      <c r="E553" s="13"/>
      <c r="F553" s="14"/>
      <c r="G553" s="2"/>
      <c r="H553" s="3"/>
      <c r="I553" s="3"/>
      <c r="J553" s="3"/>
      <c r="K553" s="3"/>
      <c r="L553" s="3"/>
      <c r="M553" s="3"/>
      <c r="N553" s="3"/>
      <c r="O553" s="3"/>
      <c r="P553" s="3"/>
      <c r="Q553" s="3"/>
      <c r="R553" s="3"/>
    </row>
    <row r="554" spans="1:18" ht="13.5" customHeight="1">
      <c r="A554" s="11"/>
      <c r="B554" s="11"/>
      <c r="C554" s="11"/>
      <c r="D554" s="11"/>
      <c r="E554" s="13"/>
      <c r="F554" s="14"/>
      <c r="G554" s="2"/>
      <c r="H554" s="3"/>
      <c r="I554" s="3"/>
      <c r="J554" s="3"/>
      <c r="K554" s="3"/>
      <c r="L554" s="3"/>
      <c r="M554" s="3"/>
      <c r="N554" s="3"/>
      <c r="O554" s="3"/>
      <c r="P554" s="3"/>
      <c r="Q554" s="3"/>
      <c r="R554" s="3"/>
    </row>
    <row r="555" spans="1:18" ht="13.5" customHeight="1">
      <c r="A555" s="11"/>
      <c r="B555" s="11"/>
      <c r="C555" s="11"/>
      <c r="D555" s="11"/>
      <c r="E555" s="13"/>
      <c r="F555" s="14"/>
      <c r="G555" s="2"/>
      <c r="H555" s="3"/>
      <c r="I555" s="3"/>
      <c r="J555" s="3"/>
      <c r="K555" s="3"/>
      <c r="L555" s="3"/>
      <c r="M555" s="3"/>
      <c r="N555" s="3"/>
      <c r="O555" s="3"/>
      <c r="P555" s="3"/>
      <c r="Q555" s="3"/>
      <c r="R555" s="3"/>
    </row>
    <row r="556" spans="1:18" ht="13.5" customHeight="1">
      <c r="A556" s="11"/>
      <c r="B556" s="11"/>
      <c r="C556" s="11"/>
      <c r="D556" s="11"/>
      <c r="E556" s="13"/>
      <c r="F556" s="14"/>
      <c r="G556" s="2"/>
      <c r="H556" s="3"/>
      <c r="I556" s="3"/>
      <c r="J556" s="3"/>
      <c r="K556" s="3"/>
      <c r="L556" s="3"/>
      <c r="M556" s="3"/>
      <c r="N556" s="3"/>
      <c r="O556" s="3"/>
      <c r="P556" s="3"/>
      <c r="Q556" s="3"/>
      <c r="R556" s="3"/>
    </row>
    <row r="557" spans="1:18" ht="13.5" customHeight="1">
      <c r="A557" s="11"/>
      <c r="B557" s="11"/>
      <c r="C557" s="11"/>
      <c r="D557" s="11"/>
      <c r="E557" s="13"/>
      <c r="F557" s="14"/>
      <c r="G557" s="2"/>
      <c r="H557" s="3"/>
      <c r="I557" s="3"/>
      <c r="J557" s="3"/>
      <c r="K557" s="3"/>
      <c r="L557" s="3"/>
      <c r="M557" s="3"/>
      <c r="N557" s="3"/>
      <c r="O557" s="3"/>
      <c r="P557" s="3"/>
      <c r="Q557" s="3"/>
      <c r="R557" s="3"/>
    </row>
    <row r="558" spans="1:18" ht="13.5" customHeight="1">
      <c r="A558" s="11"/>
      <c r="B558" s="11"/>
      <c r="C558" s="11"/>
      <c r="D558" s="11"/>
      <c r="E558" s="13"/>
      <c r="F558" s="14"/>
      <c r="G558" s="2"/>
      <c r="H558" s="3"/>
      <c r="I558" s="3"/>
      <c r="J558" s="3"/>
      <c r="K558" s="3"/>
      <c r="L558" s="3"/>
      <c r="M558" s="3"/>
      <c r="N558" s="3"/>
      <c r="O558" s="3"/>
      <c r="P558" s="3"/>
      <c r="Q558" s="3"/>
      <c r="R558" s="3"/>
    </row>
    <row r="559" spans="1:18" ht="13.5" customHeight="1">
      <c r="A559" s="11"/>
      <c r="B559" s="11"/>
      <c r="C559" s="11"/>
      <c r="D559" s="11"/>
      <c r="E559" s="13"/>
      <c r="F559" s="14"/>
      <c r="G559" s="2"/>
      <c r="H559" s="3"/>
      <c r="I559" s="3"/>
      <c r="J559" s="3"/>
      <c r="K559" s="3"/>
      <c r="L559" s="3"/>
      <c r="M559" s="3"/>
      <c r="N559" s="3"/>
      <c r="O559" s="3"/>
      <c r="P559" s="3"/>
      <c r="Q559" s="3"/>
      <c r="R559" s="3"/>
    </row>
    <row r="560" spans="1:18" ht="13.5" customHeight="1">
      <c r="A560" s="11"/>
      <c r="B560" s="11"/>
      <c r="C560" s="11"/>
      <c r="D560" s="11"/>
      <c r="E560" s="13"/>
      <c r="F560" s="14"/>
      <c r="G560" s="2"/>
      <c r="H560" s="3"/>
      <c r="I560" s="3"/>
      <c r="J560" s="3"/>
      <c r="K560" s="3"/>
      <c r="L560" s="3"/>
      <c r="M560" s="3"/>
      <c r="N560" s="3"/>
      <c r="O560" s="3"/>
      <c r="P560" s="3"/>
      <c r="Q560" s="3"/>
      <c r="R560" s="3"/>
    </row>
    <row r="561" spans="1:18" ht="13.5" customHeight="1">
      <c r="A561" s="11"/>
      <c r="B561" s="11"/>
      <c r="C561" s="11"/>
      <c r="D561" s="11"/>
      <c r="E561" s="13"/>
      <c r="F561" s="14"/>
      <c r="G561" s="2"/>
      <c r="H561" s="3"/>
      <c r="I561" s="3"/>
      <c r="J561" s="3"/>
      <c r="K561" s="3"/>
      <c r="L561" s="3"/>
      <c r="M561" s="3"/>
      <c r="N561" s="3"/>
      <c r="O561" s="3"/>
      <c r="P561" s="3"/>
      <c r="Q561" s="3"/>
      <c r="R561" s="3"/>
    </row>
    <row r="562" spans="1:18" ht="13.5" customHeight="1">
      <c r="A562" s="11"/>
      <c r="B562" s="11"/>
      <c r="C562" s="11"/>
      <c r="D562" s="11"/>
      <c r="E562" s="13"/>
      <c r="F562" s="14"/>
      <c r="G562" s="2"/>
      <c r="H562" s="3"/>
      <c r="I562" s="3"/>
      <c r="J562" s="3"/>
      <c r="K562" s="3"/>
      <c r="L562" s="3"/>
      <c r="M562" s="3"/>
      <c r="N562" s="3"/>
      <c r="O562" s="3"/>
      <c r="P562" s="3"/>
      <c r="Q562" s="3"/>
      <c r="R562" s="3"/>
    </row>
    <row r="563" spans="1:18" ht="13.5" customHeight="1">
      <c r="A563" s="11"/>
      <c r="B563" s="11"/>
      <c r="C563" s="11"/>
      <c r="D563" s="11"/>
      <c r="E563" s="13"/>
      <c r="F563" s="14"/>
      <c r="G563" s="2"/>
      <c r="H563" s="3"/>
      <c r="I563" s="3"/>
      <c r="J563" s="3"/>
      <c r="K563" s="3"/>
      <c r="L563" s="3"/>
      <c r="M563" s="3"/>
      <c r="N563" s="3"/>
      <c r="O563" s="3"/>
      <c r="P563" s="3"/>
      <c r="Q563" s="3"/>
      <c r="R563" s="3"/>
    </row>
    <row r="564" spans="1:18" ht="13.5" customHeight="1">
      <c r="A564" s="11"/>
      <c r="B564" s="11"/>
      <c r="C564" s="11"/>
      <c r="D564" s="11"/>
      <c r="E564" s="13"/>
      <c r="F564" s="14"/>
      <c r="G564" s="2"/>
      <c r="H564" s="3"/>
      <c r="I564" s="3"/>
      <c r="J564" s="3"/>
      <c r="K564" s="3"/>
      <c r="L564" s="3"/>
      <c r="M564" s="3"/>
      <c r="N564" s="3"/>
      <c r="O564" s="3"/>
      <c r="P564" s="3"/>
      <c r="Q564" s="3"/>
      <c r="R564" s="3"/>
    </row>
    <row r="565" spans="1:18" ht="13.5" customHeight="1">
      <c r="A565" s="11"/>
      <c r="B565" s="11"/>
      <c r="C565" s="11"/>
      <c r="D565" s="11"/>
      <c r="E565" s="13"/>
      <c r="F565" s="14"/>
      <c r="G565" s="2"/>
      <c r="H565" s="3"/>
      <c r="I565" s="3"/>
      <c r="J565" s="3"/>
      <c r="K565" s="3"/>
      <c r="L565" s="3"/>
      <c r="M565" s="3"/>
      <c r="N565" s="3"/>
      <c r="O565" s="3"/>
      <c r="P565" s="3"/>
      <c r="Q565" s="3"/>
      <c r="R565" s="3"/>
    </row>
    <row r="566" spans="1:18" ht="13.5" customHeight="1">
      <c r="A566" s="11"/>
      <c r="B566" s="11"/>
      <c r="C566" s="11"/>
      <c r="D566" s="11"/>
      <c r="E566" s="13"/>
      <c r="F566" s="14"/>
      <c r="G566" s="2"/>
      <c r="H566" s="3"/>
      <c r="I566" s="3"/>
      <c r="J566" s="3"/>
      <c r="K566" s="3"/>
      <c r="L566" s="3"/>
      <c r="M566" s="3"/>
      <c r="N566" s="3"/>
      <c r="O566" s="3"/>
      <c r="P566" s="3"/>
      <c r="Q566" s="3"/>
      <c r="R566" s="3"/>
    </row>
    <row r="567" spans="1:18" ht="13.5" customHeight="1">
      <c r="A567" s="11"/>
      <c r="B567" s="11"/>
      <c r="C567" s="11"/>
      <c r="D567" s="11"/>
      <c r="E567" s="13"/>
      <c r="F567" s="14"/>
      <c r="G567" s="2"/>
      <c r="H567" s="3"/>
      <c r="I567" s="3"/>
      <c r="J567" s="3"/>
      <c r="K567" s="3"/>
      <c r="L567" s="3"/>
      <c r="M567" s="3"/>
      <c r="N567" s="3"/>
      <c r="O567" s="3"/>
      <c r="P567" s="3"/>
      <c r="Q567" s="3"/>
      <c r="R567" s="3"/>
    </row>
    <row r="568" spans="1:18" ht="13.5" customHeight="1">
      <c r="A568" s="11"/>
      <c r="B568" s="11"/>
      <c r="C568" s="11"/>
      <c r="D568" s="11"/>
      <c r="E568" s="13"/>
      <c r="F568" s="14"/>
      <c r="G568" s="2"/>
      <c r="H568" s="3"/>
      <c r="I568" s="3"/>
      <c r="J568" s="3"/>
      <c r="K568" s="3"/>
      <c r="L568" s="3"/>
      <c r="M568" s="3"/>
      <c r="N568" s="3"/>
      <c r="O568" s="3"/>
      <c r="P568" s="3"/>
      <c r="Q568" s="3"/>
      <c r="R568" s="3"/>
    </row>
    <row r="569" spans="1:18" ht="13.5" customHeight="1">
      <c r="A569" s="11"/>
      <c r="B569" s="11"/>
      <c r="C569" s="11"/>
      <c r="D569" s="11"/>
      <c r="E569" s="13"/>
      <c r="F569" s="14"/>
      <c r="G569" s="2"/>
      <c r="H569" s="3"/>
      <c r="I569" s="3"/>
      <c r="J569" s="3"/>
      <c r="K569" s="3"/>
      <c r="L569" s="3"/>
      <c r="M569" s="3"/>
      <c r="N569" s="3"/>
      <c r="O569" s="3"/>
      <c r="P569" s="3"/>
      <c r="Q569" s="3"/>
      <c r="R569" s="3"/>
    </row>
    <row r="570" spans="1:18" ht="13.5" customHeight="1">
      <c r="A570" s="11"/>
      <c r="B570" s="11"/>
      <c r="C570" s="11"/>
      <c r="D570" s="11"/>
      <c r="E570" s="13"/>
      <c r="F570" s="14"/>
      <c r="G570" s="2"/>
      <c r="H570" s="3"/>
      <c r="I570" s="3"/>
      <c r="J570" s="3"/>
      <c r="K570" s="3"/>
      <c r="L570" s="3"/>
      <c r="M570" s="3"/>
      <c r="N570" s="3"/>
      <c r="O570" s="3"/>
      <c r="P570" s="3"/>
      <c r="Q570" s="3"/>
      <c r="R570" s="3"/>
    </row>
    <row r="571" spans="1:18" ht="13.5" customHeight="1">
      <c r="A571" s="11"/>
      <c r="B571" s="11"/>
      <c r="C571" s="11"/>
      <c r="D571" s="11"/>
      <c r="E571" s="13"/>
      <c r="F571" s="14"/>
      <c r="G571" s="2"/>
      <c r="H571" s="3"/>
      <c r="I571" s="3"/>
      <c r="J571" s="3"/>
      <c r="K571" s="3"/>
      <c r="L571" s="3"/>
      <c r="M571" s="3"/>
      <c r="N571" s="3"/>
      <c r="O571" s="3"/>
      <c r="P571" s="3"/>
      <c r="Q571" s="3"/>
      <c r="R571" s="3"/>
    </row>
    <row r="572" spans="1:18" ht="13.5" customHeight="1">
      <c r="A572" s="11"/>
      <c r="B572" s="11"/>
      <c r="C572" s="11"/>
      <c r="D572" s="11"/>
      <c r="E572" s="13"/>
      <c r="F572" s="14"/>
      <c r="G572" s="2"/>
      <c r="H572" s="3"/>
      <c r="I572" s="3"/>
      <c r="J572" s="3"/>
      <c r="K572" s="3"/>
      <c r="L572" s="3"/>
      <c r="M572" s="3"/>
      <c r="N572" s="3"/>
      <c r="O572" s="3"/>
      <c r="P572" s="3"/>
      <c r="Q572" s="3"/>
      <c r="R572" s="3"/>
    </row>
    <row r="573" spans="1:18" ht="13.5" customHeight="1">
      <c r="A573" s="11"/>
      <c r="B573" s="11"/>
      <c r="C573" s="11"/>
      <c r="D573" s="11"/>
      <c r="E573" s="13"/>
      <c r="F573" s="14"/>
      <c r="G573" s="2"/>
      <c r="H573" s="3"/>
      <c r="I573" s="3"/>
      <c r="J573" s="3"/>
      <c r="K573" s="3"/>
      <c r="L573" s="3"/>
      <c r="M573" s="3"/>
      <c r="N573" s="3"/>
      <c r="O573" s="3"/>
      <c r="P573" s="3"/>
      <c r="Q573" s="3"/>
      <c r="R573" s="3"/>
    </row>
    <row r="574" spans="1:18" ht="13.5" customHeight="1">
      <c r="A574" s="11"/>
      <c r="B574" s="11"/>
      <c r="C574" s="11"/>
      <c r="D574" s="11"/>
      <c r="E574" s="13"/>
      <c r="F574" s="14"/>
      <c r="G574" s="2"/>
      <c r="H574" s="3"/>
      <c r="I574" s="3"/>
      <c r="J574" s="3"/>
      <c r="K574" s="3"/>
      <c r="L574" s="3"/>
      <c r="M574" s="3"/>
      <c r="N574" s="3"/>
      <c r="O574" s="3"/>
      <c r="P574" s="3"/>
      <c r="Q574" s="3"/>
      <c r="R574" s="3"/>
    </row>
    <row r="575" spans="1:18" ht="13.5" customHeight="1">
      <c r="A575" s="11"/>
      <c r="B575" s="11"/>
      <c r="C575" s="11"/>
      <c r="D575" s="11"/>
      <c r="E575" s="13"/>
      <c r="F575" s="14"/>
      <c r="G575" s="2"/>
      <c r="H575" s="3"/>
      <c r="I575" s="3"/>
      <c r="J575" s="3"/>
      <c r="K575" s="3"/>
      <c r="L575" s="3"/>
      <c r="M575" s="3"/>
      <c r="N575" s="3"/>
      <c r="O575" s="3"/>
      <c r="P575" s="3"/>
      <c r="Q575" s="3"/>
      <c r="R575" s="3"/>
    </row>
    <row r="576" spans="1:18" ht="13.5" customHeight="1">
      <c r="A576" s="11"/>
      <c r="B576" s="11"/>
      <c r="C576" s="11"/>
      <c r="D576" s="11"/>
      <c r="E576" s="13"/>
      <c r="F576" s="14"/>
      <c r="G576" s="2"/>
      <c r="H576" s="3"/>
      <c r="I576" s="3"/>
      <c r="J576" s="3"/>
      <c r="K576" s="3"/>
      <c r="L576" s="3"/>
      <c r="M576" s="3"/>
      <c r="N576" s="3"/>
      <c r="O576" s="3"/>
      <c r="P576" s="3"/>
      <c r="Q576" s="3"/>
      <c r="R576" s="3"/>
    </row>
    <row r="577" spans="1:18" ht="13.5" customHeight="1">
      <c r="A577" s="11"/>
      <c r="B577" s="11"/>
      <c r="C577" s="11"/>
      <c r="D577" s="11"/>
      <c r="E577" s="13"/>
      <c r="F577" s="14"/>
      <c r="G577" s="2"/>
      <c r="H577" s="3"/>
      <c r="I577" s="3"/>
      <c r="J577" s="3"/>
      <c r="K577" s="3"/>
      <c r="L577" s="3"/>
      <c r="M577" s="3"/>
      <c r="N577" s="3"/>
      <c r="O577" s="3"/>
      <c r="P577" s="3"/>
      <c r="Q577" s="3"/>
      <c r="R577" s="3"/>
    </row>
    <row r="578" spans="1:18" ht="13.5" customHeight="1">
      <c r="A578" s="11"/>
      <c r="B578" s="11"/>
      <c r="C578" s="11"/>
      <c r="D578" s="11"/>
      <c r="E578" s="13"/>
      <c r="F578" s="14"/>
      <c r="G578" s="2"/>
      <c r="H578" s="3"/>
      <c r="I578" s="3"/>
      <c r="J578" s="3"/>
      <c r="K578" s="3"/>
      <c r="L578" s="3"/>
      <c r="M578" s="3"/>
      <c r="N578" s="3"/>
      <c r="O578" s="3"/>
      <c r="P578" s="3"/>
      <c r="Q578" s="3"/>
      <c r="R578" s="3"/>
    </row>
    <row r="579" spans="1:18" ht="13.5" customHeight="1">
      <c r="A579" s="11"/>
      <c r="B579" s="11"/>
      <c r="C579" s="11"/>
      <c r="D579" s="11"/>
      <c r="E579" s="13"/>
      <c r="F579" s="14"/>
      <c r="G579" s="2"/>
      <c r="H579" s="3"/>
      <c r="I579" s="3"/>
      <c r="J579" s="3"/>
      <c r="K579" s="3"/>
      <c r="L579" s="3"/>
      <c r="M579" s="3"/>
      <c r="N579" s="3"/>
      <c r="O579" s="3"/>
      <c r="P579" s="3"/>
      <c r="Q579" s="3"/>
      <c r="R579" s="3"/>
    </row>
    <row r="580" spans="1:18" ht="13.5" customHeight="1">
      <c r="A580" s="11"/>
      <c r="B580" s="11"/>
      <c r="C580" s="11"/>
      <c r="D580" s="11"/>
      <c r="E580" s="13"/>
      <c r="F580" s="14"/>
      <c r="G580" s="2"/>
      <c r="H580" s="3"/>
      <c r="I580" s="3"/>
      <c r="J580" s="3"/>
      <c r="K580" s="3"/>
      <c r="L580" s="3"/>
      <c r="M580" s="3"/>
      <c r="N580" s="3"/>
      <c r="O580" s="3"/>
      <c r="P580" s="3"/>
      <c r="Q580" s="3"/>
      <c r="R580" s="3"/>
    </row>
    <row r="581" spans="1:18" ht="13.5" customHeight="1">
      <c r="A581" s="11"/>
      <c r="B581" s="11"/>
      <c r="C581" s="11"/>
      <c r="D581" s="11"/>
      <c r="E581" s="13"/>
      <c r="F581" s="14"/>
      <c r="G581" s="2"/>
      <c r="H581" s="3"/>
      <c r="I581" s="3"/>
      <c r="J581" s="3"/>
      <c r="K581" s="3"/>
      <c r="L581" s="3"/>
      <c r="M581" s="3"/>
      <c r="N581" s="3"/>
      <c r="O581" s="3"/>
      <c r="P581" s="3"/>
      <c r="Q581" s="3"/>
      <c r="R581" s="3"/>
    </row>
    <row r="582" spans="1:18" ht="13.5" customHeight="1">
      <c r="A582" s="11"/>
      <c r="B582" s="11"/>
      <c r="C582" s="11"/>
      <c r="D582" s="11"/>
      <c r="E582" s="13"/>
      <c r="F582" s="14"/>
      <c r="G582" s="2"/>
      <c r="H582" s="3"/>
      <c r="I582" s="3"/>
      <c r="J582" s="3"/>
      <c r="K582" s="3"/>
      <c r="L582" s="3"/>
      <c r="M582" s="3"/>
      <c r="N582" s="3"/>
      <c r="O582" s="3"/>
      <c r="P582" s="3"/>
      <c r="Q582" s="3"/>
      <c r="R582" s="3"/>
    </row>
    <row r="583" spans="1:18" ht="13.5" customHeight="1">
      <c r="A583" s="11"/>
      <c r="B583" s="11"/>
      <c r="C583" s="11"/>
      <c r="D583" s="11"/>
      <c r="E583" s="13"/>
      <c r="F583" s="14"/>
      <c r="G583" s="2"/>
      <c r="H583" s="3"/>
      <c r="I583" s="3"/>
      <c r="J583" s="3"/>
      <c r="K583" s="3"/>
      <c r="L583" s="3"/>
      <c r="M583" s="3"/>
      <c r="N583" s="3"/>
      <c r="O583" s="3"/>
      <c r="P583" s="3"/>
      <c r="Q583" s="3"/>
      <c r="R583" s="3"/>
    </row>
    <row r="584" spans="1:18" ht="13.5" customHeight="1">
      <c r="A584" s="11"/>
      <c r="B584" s="11"/>
      <c r="C584" s="11"/>
      <c r="D584" s="11"/>
      <c r="E584" s="13"/>
      <c r="F584" s="14"/>
      <c r="G584" s="2"/>
      <c r="H584" s="3"/>
      <c r="I584" s="3"/>
      <c r="J584" s="3"/>
      <c r="K584" s="3"/>
      <c r="L584" s="3"/>
      <c r="M584" s="3"/>
      <c r="N584" s="3"/>
      <c r="O584" s="3"/>
      <c r="P584" s="3"/>
      <c r="Q584" s="3"/>
      <c r="R584" s="3"/>
    </row>
    <row r="585" spans="1:18" ht="13.5" customHeight="1">
      <c r="A585" s="11"/>
      <c r="B585" s="11"/>
      <c r="C585" s="11"/>
      <c r="D585" s="11"/>
      <c r="E585" s="13"/>
      <c r="F585" s="14"/>
      <c r="G585" s="2"/>
      <c r="H585" s="3"/>
      <c r="I585" s="3"/>
      <c r="J585" s="3"/>
      <c r="K585" s="3"/>
      <c r="L585" s="3"/>
      <c r="M585" s="3"/>
      <c r="N585" s="3"/>
      <c r="O585" s="3"/>
      <c r="P585" s="3"/>
      <c r="Q585" s="3"/>
      <c r="R585" s="3"/>
    </row>
    <row r="586" spans="1:18" ht="13.5" customHeight="1">
      <c r="A586" s="11"/>
      <c r="B586" s="11"/>
      <c r="C586" s="11"/>
      <c r="D586" s="11"/>
      <c r="E586" s="13"/>
      <c r="F586" s="14"/>
      <c r="G586" s="2"/>
      <c r="H586" s="3"/>
      <c r="I586" s="3"/>
      <c r="J586" s="3"/>
      <c r="K586" s="3"/>
      <c r="L586" s="3"/>
      <c r="M586" s="3"/>
      <c r="N586" s="3"/>
      <c r="O586" s="3"/>
      <c r="P586" s="3"/>
      <c r="Q586" s="3"/>
      <c r="R586" s="3"/>
    </row>
    <row r="587" spans="1:18" ht="13.5" customHeight="1">
      <c r="A587" s="11"/>
      <c r="B587" s="11"/>
      <c r="C587" s="11"/>
      <c r="D587" s="11"/>
      <c r="E587" s="13"/>
      <c r="F587" s="14"/>
      <c r="G587" s="2"/>
      <c r="H587" s="3"/>
      <c r="I587" s="3"/>
      <c r="J587" s="3"/>
      <c r="K587" s="3"/>
      <c r="L587" s="3"/>
      <c r="M587" s="3"/>
      <c r="N587" s="3"/>
      <c r="O587" s="3"/>
      <c r="P587" s="3"/>
      <c r="Q587" s="3"/>
      <c r="R587" s="3"/>
    </row>
    <row r="588" spans="1:18" ht="13.5" customHeight="1">
      <c r="A588" s="11"/>
      <c r="B588" s="11"/>
      <c r="C588" s="11"/>
      <c r="D588" s="11"/>
      <c r="E588" s="13"/>
      <c r="F588" s="14"/>
      <c r="G588" s="2"/>
      <c r="H588" s="3"/>
      <c r="I588" s="3"/>
      <c r="J588" s="3"/>
      <c r="K588" s="3"/>
      <c r="L588" s="3"/>
      <c r="M588" s="3"/>
      <c r="N588" s="3"/>
      <c r="O588" s="3"/>
      <c r="P588" s="3"/>
      <c r="Q588" s="3"/>
      <c r="R588" s="3"/>
    </row>
    <row r="589" spans="1:18" ht="13.5" customHeight="1">
      <c r="A589" s="11"/>
      <c r="B589" s="11"/>
      <c r="C589" s="11"/>
      <c r="D589" s="11"/>
      <c r="E589" s="13"/>
      <c r="F589" s="14"/>
      <c r="G589" s="2"/>
      <c r="H589" s="3"/>
      <c r="I589" s="3"/>
      <c r="J589" s="3"/>
      <c r="K589" s="3"/>
      <c r="L589" s="3"/>
      <c r="M589" s="3"/>
      <c r="N589" s="3"/>
      <c r="O589" s="3"/>
      <c r="P589" s="3"/>
      <c r="Q589" s="3"/>
      <c r="R589" s="3"/>
    </row>
    <row r="590" spans="1:18" ht="13.5" customHeight="1">
      <c r="A590" s="11"/>
      <c r="B590" s="11"/>
      <c r="C590" s="11"/>
      <c r="D590" s="11"/>
      <c r="E590" s="13"/>
      <c r="F590" s="14"/>
      <c r="G590" s="2"/>
      <c r="H590" s="3"/>
      <c r="I590" s="3"/>
      <c r="J590" s="3"/>
      <c r="K590" s="3"/>
      <c r="L590" s="3"/>
      <c r="M590" s="3"/>
      <c r="N590" s="3"/>
      <c r="O590" s="3"/>
      <c r="P590" s="3"/>
      <c r="Q590" s="3"/>
      <c r="R590" s="3"/>
    </row>
    <row r="591" spans="1:18" ht="13.5" customHeight="1">
      <c r="A591" s="11"/>
      <c r="B591" s="11"/>
      <c r="C591" s="11"/>
      <c r="D591" s="11"/>
      <c r="E591" s="13"/>
      <c r="F591" s="14"/>
      <c r="G591" s="2"/>
      <c r="H591" s="3"/>
      <c r="I591" s="3"/>
      <c r="J591" s="3"/>
      <c r="K591" s="3"/>
      <c r="L591" s="3"/>
      <c r="M591" s="3"/>
      <c r="N591" s="3"/>
      <c r="O591" s="3"/>
      <c r="P591" s="3"/>
      <c r="Q591" s="3"/>
      <c r="R591" s="3"/>
    </row>
    <row r="592" spans="1:18" ht="13.5" customHeight="1">
      <c r="A592" s="11"/>
      <c r="B592" s="11"/>
      <c r="C592" s="11"/>
      <c r="D592" s="11"/>
      <c r="E592" s="13"/>
      <c r="F592" s="14"/>
      <c r="G592" s="2"/>
      <c r="H592" s="3"/>
      <c r="I592" s="3"/>
      <c r="J592" s="3"/>
      <c r="K592" s="3"/>
      <c r="L592" s="3"/>
      <c r="M592" s="3"/>
      <c r="N592" s="3"/>
      <c r="O592" s="3"/>
      <c r="P592" s="3"/>
      <c r="Q592" s="3"/>
      <c r="R592" s="3"/>
    </row>
    <row r="593" spans="1:18" ht="13.5" customHeight="1">
      <c r="A593" s="11"/>
      <c r="B593" s="11"/>
      <c r="C593" s="11"/>
      <c r="D593" s="11"/>
      <c r="E593" s="13"/>
      <c r="F593" s="14"/>
      <c r="G593" s="2"/>
      <c r="H593" s="3"/>
      <c r="I593" s="3"/>
      <c r="J593" s="3"/>
      <c r="K593" s="3"/>
      <c r="L593" s="3"/>
      <c r="M593" s="3"/>
      <c r="N593" s="3"/>
      <c r="O593" s="3"/>
      <c r="P593" s="3"/>
      <c r="Q593" s="3"/>
      <c r="R593" s="3"/>
    </row>
    <row r="594" spans="1:18" ht="13.5" customHeight="1">
      <c r="A594" s="11"/>
      <c r="B594" s="11"/>
      <c r="C594" s="11"/>
      <c r="D594" s="11"/>
      <c r="E594" s="13"/>
      <c r="F594" s="14"/>
      <c r="G594" s="2"/>
      <c r="H594" s="3"/>
      <c r="I594" s="3"/>
      <c r="J594" s="3"/>
      <c r="K594" s="3"/>
      <c r="L594" s="3"/>
      <c r="M594" s="3"/>
      <c r="N594" s="3"/>
      <c r="O594" s="3"/>
      <c r="P594" s="3"/>
      <c r="Q594" s="3"/>
      <c r="R594" s="3"/>
    </row>
    <row r="595" spans="1:18" ht="13.5" customHeight="1">
      <c r="A595" s="11"/>
      <c r="B595" s="11"/>
      <c r="C595" s="11"/>
      <c r="D595" s="11"/>
      <c r="E595" s="13"/>
      <c r="F595" s="14"/>
      <c r="G595" s="2"/>
      <c r="H595" s="3"/>
      <c r="I595" s="3"/>
      <c r="J595" s="3"/>
      <c r="K595" s="3"/>
      <c r="L595" s="3"/>
      <c r="M595" s="3"/>
      <c r="N595" s="3"/>
      <c r="O595" s="3"/>
      <c r="P595" s="3"/>
      <c r="Q595" s="3"/>
      <c r="R595" s="3"/>
    </row>
    <row r="596" spans="1:18" ht="13.5" customHeight="1">
      <c r="A596" s="11"/>
      <c r="B596" s="11"/>
      <c r="C596" s="11"/>
      <c r="D596" s="11"/>
      <c r="E596" s="13"/>
      <c r="F596" s="14"/>
      <c r="G596" s="2"/>
      <c r="H596" s="3"/>
      <c r="I596" s="3"/>
      <c r="J596" s="3"/>
      <c r="K596" s="3"/>
      <c r="L596" s="3"/>
      <c r="M596" s="3"/>
      <c r="N596" s="3"/>
      <c r="O596" s="3"/>
      <c r="P596" s="3"/>
      <c r="Q596" s="3"/>
      <c r="R596" s="3"/>
    </row>
    <row r="597" spans="1:18" ht="13.5" customHeight="1">
      <c r="A597" s="11"/>
      <c r="B597" s="11"/>
      <c r="C597" s="11"/>
      <c r="D597" s="11"/>
      <c r="E597" s="13"/>
      <c r="F597" s="14"/>
      <c r="G597" s="2"/>
      <c r="H597" s="3"/>
      <c r="I597" s="3"/>
      <c r="J597" s="3"/>
      <c r="K597" s="3"/>
      <c r="L597" s="3"/>
      <c r="M597" s="3"/>
      <c r="N597" s="3"/>
      <c r="O597" s="3"/>
      <c r="P597" s="3"/>
      <c r="Q597" s="3"/>
      <c r="R597" s="3"/>
    </row>
    <row r="598" spans="1:18" ht="13.5" customHeight="1">
      <c r="A598" s="11"/>
      <c r="B598" s="11"/>
      <c r="C598" s="11"/>
      <c r="D598" s="11"/>
      <c r="E598" s="13"/>
      <c r="F598" s="14"/>
      <c r="G598" s="2"/>
      <c r="H598" s="3"/>
      <c r="I598" s="3"/>
      <c r="J598" s="3"/>
      <c r="K598" s="3"/>
      <c r="L598" s="3"/>
      <c r="M598" s="3"/>
      <c r="N598" s="3"/>
      <c r="O598" s="3"/>
      <c r="P598" s="3"/>
      <c r="Q598" s="3"/>
      <c r="R598" s="3"/>
    </row>
    <row r="599" spans="1:18" ht="13.5" customHeight="1">
      <c r="A599" s="11"/>
      <c r="B599" s="11"/>
      <c r="C599" s="11"/>
      <c r="D599" s="11"/>
      <c r="E599" s="13"/>
      <c r="F599" s="14"/>
      <c r="G599" s="2"/>
      <c r="H599" s="3"/>
      <c r="I599" s="3"/>
      <c r="J599" s="3"/>
      <c r="K599" s="3"/>
      <c r="L599" s="3"/>
      <c r="M599" s="3"/>
      <c r="N599" s="3"/>
      <c r="O599" s="3"/>
      <c r="P599" s="3"/>
      <c r="Q599" s="3"/>
      <c r="R599" s="3"/>
    </row>
    <row r="600" spans="1:18" ht="13.5" customHeight="1">
      <c r="A600" s="11"/>
      <c r="B600" s="11"/>
      <c r="C600" s="11"/>
      <c r="D600" s="11"/>
      <c r="E600" s="13"/>
      <c r="F600" s="14"/>
      <c r="G600" s="2"/>
      <c r="H600" s="3"/>
      <c r="I600" s="3"/>
      <c r="J600" s="3"/>
      <c r="K600" s="3"/>
      <c r="L600" s="3"/>
      <c r="M600" s="3"/>
      <c r="N600" s="3"/>
      <c r="O600" s="3"/>
      <c r="P600" s="3"/>
      <c r="Q600" s="3"/>
      <c r="R600" s="3"/>
    </row>
    <row r="601" spans="1:18" ht="13.5" customHeight="1">
      <c r="A601" s="11"/>
      <c r="B601" s="11"/>
      <c r="C601" s="11"/>
      <c r="D601" s="11"/>
      <c r="E601" s="13"/>
      <c r="F601" s="14"/>
      <c r="G601" s="2"/>
      <c r="H601" s="3"/>
      <c r="I601" s="3"/>
      <c r="J601" s="3"/>
      <c r="K601" s="3"/>
      <c r="L601" s="3"/>
      <c r="M601" s="3"/>
      <c r="N601" s="3"/>
      <c r="O601" s="3"/>
      <c r="P601" s="3"/>
      <c r="Q601" s="3"/>
      <c r="R601" s="3"/>
    </row>
    <row r="602" spans="1:18" ht="13.5" customHeight="1">
      <c r="A602" s="11"/>
      <c r="B602" s="11"/>
      <c r="C602" s="11"/>
      <c r="D602" s="11"/>
      <c r="E602" s="13"/>
      <c r="F602" s="14"/>
      <c r="G602" s="2"/>
      <c r="H602" s="3"/>
      <c r="I602" s="3"/>
      <c r="J602" s="3"/>
      <c r="K602" s="3"/>
      <c r="L602" s="3"/>
      <c r="M602" s="3"/>
      <c r="N602" s="3"/>
      <c r="O602" s="3"/>
      <c r="P602" s="3"/>
      <c r="Q602" s="3"/>
      <c r="R602" s="3"/>
    </row>
    <row r="603" spans="1:18" ht="13.5" customHeight="1">
      <c r="A603" s="11"/>
      <c r="B603" s="11"/>
      <c r="C603" s="11"/>
      <c r="D603" s="11"/>
      <c r="E603" s="13"/>
      <c r="F603" s="14"/>
      <c r="G603" s="2"/>
      <c r="H603" s="3"/>
      <c r="I603" s="3"/>
      <c r="J603" s="3"/>
      <c r="K603" s="3"/>
      <c r="L603" s="3"/>
      <c r="M603" s="3"/>
      <c r="N603" s="3"/>
      <c r="O603" s="3"/>
      <c r="P603" s="3"/>
      <c r="Q603" s="3"/>
      <c r="R603" s="3"/>
    </row>
    <row r="604" spans="1:18" ht="13.5" customHeight="1">
      <c r="A604" s="11"/>
      <c r="B604" s="11"/>
      <c r="C604" s="11"/>
      <c r="D604" s="11"/>
      <c r="E604" s="13"/>
      <c r="F604" s="14"/>
      <c r="G604" s="2"/>
      <c r="H604" s="3"/>
      <c r="I604" s="3"/>
      <c r="J604" s="3"/>
      <c r="K604" s="3"/>
      <c r="L604" s="3"/>
      <c r="M604" s="3"/>
      <c r="N604" s="3"/>
      <c r="O604" s="3"/>
      <c r="P604" s="3"/>
      <c r="Q604" s="3"/>
      <c r="R604" s="3"/>
    </row>
    <row r="605" spans="1:18" ht="13.5" customHeight="1">
      <c r="A605" s="11"/>
      <c r="B605" s="11"/>
      <c r="C605" s="11"/>
      <c r="D605" s="11"/>
      <c r="E605" s="13"/>
      <c r="F605" s="14"/>
      <c r="G605" s="2"/>
      <c r="H605" s="3"/>
      <c r="I605" s="3"/>
      <c r="J605" s="3"/>
      <c r="K605" s="3"/>
      <c r="L605" s="3"/>
      <c r="M605" s="3"/>
      <c r="N605" s="3"/>
      <c r="O605" s="3"/>
      <c r="P605" s="3"/>
      <c r="Q605" s="3"/>
      <c r="R605" s="3"/>
    </row>
    <row r="606" spans="1:18" ht="13.5" customHeight="1">
      <c r="A606" s="11"/>
      <c r="B606" s="11"/>
      <c r="C606" s="11"/>
      <c r="D606" s="11"/>
      <c r="E606" s="13"/>
      <c r="F606" s="14"/>
      <c r="G606" s="2"/>
      <c r="H606" s="3"/>
      <c r="I606" s="3"/>
      <c r="J606" s="3"/>
      <c r="K606" s="3"/>
      <c r="L606" s="3"/>
      <c r="M606" s="3"/>
      <c r="N606" s="3"/>
      <c r="O606" s="3"/>
      <c r="P606" s="3"/>
      <c r="Q606" s="3"/>
      <c r="R606" s="3"/>
    </row>
    <row r="607" spans="1:18" ht="13.5" customHeight="1">
      <c r="A607" s="11"/>
      <c r="B607" s="11"/>
      <c r="C607" s="11"/>
      <c r="D607" s="11"/>
      <c r="E607" s="13"/>
      <c r="F607" s="14"/>
      <c r="G607" s="2"/>
      <c r="H607" s="3"/>
      <c r="I607" s="3"/>
      <c r="J607" s="3"/>
      <c r="K607" s="3"/>
      <c r="L607" s="3"/>
      <c r="M607" s="3"/>
      <c r="N607" s="3"/>
      <c r="O607" s="3"/>
      <c r="P607" s="3"/>
      <c r="Q607" s="3"/>
      <c r="R607" s="3"/>
    </row>
    <row r="608" spans="1:18" ht="13.5" customHeight="1">
      <c r="A608" s="11"/>
      <c r="B608" s="11"/>
      <c r="C608" s="11"/>
      <c r="D608" s="11"/>
      <c r="E608" s="13"/>
      <c r="F608" s="14"/>
      <c r="G608" s="2"/>
      <c r="H608" s="3"/>
      <c r="I608" s="3"/>
      <c r="J608" s="3"/>
      <c r="K608" s="3"/>
      <c r="L608" s="3"/>
      <c r="M608" s="3"/>
      <c r="N608" s="3"/>
      <c r="O608" s="3"/>
      <c r="P608" s="3"/>
      <c r="Q608" s="3"/>
      <c r="R608" s="3"/>
    </row>
    <row r="609" spans="1:18" ht="13.5" customHeight="1">
      <c r="A609" s="11"/>
      <c r="B609" s="11"/>
      <c r="C609" s="11"/>
      <c r="D609" s="11"/>
      <c r="E609" s="13"/>
      <c r="F609" s="14"/>
      <c r="G609" s="2"/>
      <c r="H609" s="3"/>
      <c r="I609" s="3"/>
      <c r="J609" s="3"/>
      <c r="K609" s="3"/>
      <c r="L609" s="3"/>
      <c r="M609" s="3"/>
      <c r="N609" s="3"/>
      <c r="O609" s="3"/>
      <c r="P609" s="3"/>
      <c r="Q609" s="3"/>
      <c r="R609" s="3"/>
    </row>
    <row r="610" spans="1:18" ht="13.5" customHeight="1">
      <c r="A610" s="11"/>
      <c r="B610" s="11"/>
      <c r="C610" s="11"/>
      <c r="D610" s="11"/>
      <c r="E610" s="13"/>
      <c r="F610" s="14"/>
      <c r="G610" s="2"/>
      <c r="H610" s="3"/>
      <c r="I610" s="3"/>
      <c r="J610" s="3"/>
      <c r="K610" s="3"/>
      <c r="L610" s="3"/>
      <c r="M610" s="3"/>
      <c r="N610" s="3"/>
      <c r="O610" s="3"/>
      <c r="P610" s="3"/>
      <c r="Q610" s="3"/>
      <c r="R610" s="3"/>
    </row>
    <row r="611" spans="1:18" ht="13.5" customHeight="1">
      <c r="A611" s="11"/>
      <c r="B611" s="11"/>
      <c r="C611" s="11"/>
      <c r="D611" s="11"/>
      <c r="E611" s="13"/>
      <c r="F611" s="14"/>
      <c r="G611" s="2"/>
      <c r="H611" s="3"/>
      <c r="I611" s="3"/>
      <c r="J611" s="3"/>
      <c r="K611" s="3"/>
      <c r="L611" s="3"/>
      <c r="M611" s="3"/>
      <c r="N611" s="3"/>
      <c r="O611" s="3"/>
      <c r="P611" s="3"/>
      <c r="Q611" s="3"/>
      <c r="R611" s="3"/>
    </row>
    <row r="612" spans="1:18" ht="13.5" customHeight="1">
      <c r="A612" s="11"/>
      <c r="B612" s="11"/>
      <c r="C612" s="11"/>
      <c r="D612" s="11"/>
      <c r="E612" s="13"/>
      <c r="F612" s="14"/>
      <c r="G612" s="2"/>
      <c r="H612" s="3"/>
      <c r="I612" s="3"/>
      <c r="J612" s="3"/>
      <c r="K612" s="3"/>
      <c r="L612" s="3"/>
      <c r="M612" s="3"/>
      <c r="N612" s="3"/>
      <c r="O612" s="3"/>
      <c r="P612" s="3"/>
      <c r="Q612" s="3"/>
      <c r="R612" s="3"/>
    </row>
    <row r="613" spans="1:18" ht="13.5" customHeight="1">
      <c r="A613" s="11"/>
      <c r="B613" s="11"/>
      <c r="C613" s="11"/>
      <c r="D613" s="11"/>
      <c r="E613" s="13"/>
      <c r="F613" s="14"/>
      <c r="G613" s="2"/>
      <c r="H613" s="3"/>
      <c r="I613" s="3"/>
      <c r="J613" s="3"/>
      <c r="K613" s="3"/>
      <c r="L613" s="3"/>
      <c r="M613" s="3"/>
      <c r="N613" s="3"/>
      <c r="O613" s="3"/>
      <c r="P613" s="3"/>
      <c r="Q613" s="3"/>
      <c r="R613" s="3"/>
    </row>
    <row r="614" spans="1:18" ht="13.5" customHeight="1">
      <c r="A614" s="11"/>
      <c r="B614" s="11"/>
      <c r="C614" s="11"/>
      <c r="D614" s="11"/>
      <c r="E614" s="13"/>
      <c r="F614" s="14"/>
      <c r="G614" s="2"/>
      <c r="H614" s="3"/>
      <c r="I614" s="3"/>
      <c r="J614" s="3"/>
      <c r="K614" s="3"/>
      <c r="L614" s="3"/>
      <c r="M614" s="3"/>
      <c r="N614" s="3"/>
      <c r="O614" s="3"/>
      <c r="P614" s="3"/>
      <c r="Q614" s="3"/>
      <c r="R614" s="3"/>
    </row>
    <row r="615" spans="1:18" ht="13.5" customHeight="1">
      <c r="A615" s="11"/>
      <c r="B615" s="11"/>
      <c r="C615" s="11"/>
      <c r="D615" s="11"/>
      <c r="E615" s="13"/>
      <c r="F615" s="14"/>
      <c r="G615" s="2"/>
      <c r="H615" s="3"/>
      <c r="I615" s="3"/>
      <c r="J615" s="3"/>
      <c r="K615" s="3"/>
      <c r="L615" s="3"/>
      <c r="M615" s="3"/>
      <c r="N615" s="3"/>
      <c r="O615" s="3"/>
      <c r="P615" s="3"/>
      <c r="Q615" s="3"/>
      <c r="R615" s="3"/>
    </row>
    <row r="616" spans="1:18" ht="13.5" customHeight="1">
      <c r="A616" s="11"/>
      <c r="B616" s="11"/>
      <c r="C616" s="11"/>
      <c r="D616" s="11"/>
      <c r="E616" s="13"/>
      <c r="F616" s="14"/>
      <c r="G616" s="2"/>
      <c r="H616" s="3"/>
      <c r="I616" s="3"/>
      <c r="J616" s="3"/>
      <c r="K616" s="3"/>
      <c r="L616" s="3"/>
      <c r="M616" s="3"/>
      <c r="N616" s="3"/>
      <c r="O616" s="3"/>
      <c r="P616" s="3"/>
      <c r="Q616" s="3"/>
      <c r="R616" s="3"/>
    </row>
    <row r="617" spans="1:18" ht="13.5" customHeight="1">
      <c r="A617" s="11"/>
      <c r="B617" s="11"/>
      <c r="C617" s="11"/>
      <c r="D617" s="11"/>
      <c r="E617" s="13"/>
      <c r="F617" s="14"/>
      <c r="G617" s="2"/>
      <c r="H617" s="3"/>
      <c r="I617" s="3"/>
      <c r="J617" s="3"/>
      <c r="K617" s="3"/>
      <c r="L617" s="3"/>
      <c r="M617" s="3"/>
      <c r="N617" s="3"/>
      <c r="O617" s="3"/>
      <c r="P617" s="3"/>
      <c r="Q617" s="3"/>
      <c r="R617" s="3"/>
    </row>
    <row r="618" spans="1:18" ht="13.5" customHeight="1">
      <c r="A618" s="11"/>
      <c r="B618" s="11"/>
      <c r="C618" s="11"/>
      <c r="D618" s="11"/>
      <c r="E618" s="13"/>
      <c r="F618" s="14"/>
      <c r="G618" s="2"/>
      <c r="H618" s="3"/>
      <c r="I618" s="3"/>
      <c r="J618" s="3"/>
      <c r="K618" s="3"/>
      <c r="L618" s="3"/>
      <c r="M618" s="3"/>
      <c r="N618" s="3"/>
      <c r="O618" s="3"/>
      <c r="P618" s="3"/>
      <c r="Q618" s="3"/>
      <c r="R618" s="3"/>
    </row>
    <row r="619" spans="1:18" ht="13.5" customHeight="1">
      <c r="A619" s="11"/>
      <c r="B619" s="11"/>
      <c r="C619" s="11"/>
      <c r="D619" s="11"/>
      <c r="E619" s="13"/>
      <c r="F619" s="14"/>
      <c r="G619" s="2"/>
      <c r="H619" s="3"/>
      <c r="I619" s="3"/>
      <c r="J619" s="3"/>
      <c r="K619" s="3"/>
      <c r="L619" s="3"/>
      <c r="M619" s="3"/>
      <c r="N619" s="3"/>
      <c r="O619" s="3"/>
      <c r="P619" s="3"/>
      <c r="Q619" s="3"/>
      <c r="R619" s="3"/>
    </row>
    <row r="620" spans="1:18" ht="13.5" customHeight="1">
      <c r="A620" s="11"/>
      <c r="B620" s="11"/>
      <c r="C620" s="11"/>
      <c r="D620" s="11"/>
      <c r="E620" s="13"/>
      <c r="F620" s="14"/>
      <c r="G620" s="2"/>
      <c r="H620" s="3"/>
      <c r="I620" s="3"/>
      <c r="J620" s="3"/>
      <c r="K620" s="3"/>
      <c r="L620" s="3"/>
      <c r="M620" s="3"/>
      <c r="N620" s="3"/>
      <c r="O620" s="3"/>
      <c r="P620" s="3"/>
      <c r="Q620" s="3"/>
      <c r="R620" s="3"/>
    </row>
    <row r="621" spans="1:18" ht="13.5" customHeight="1">
      <c r="A621" s="11"/>
      <c r="B621" s="11"/>
      <c r="C621" s="11"/>
      <c r="D621" s="11"/>
      <c r="E621" s="13"/>
      <c r="F621" s="14"/>
      <c r="G621" s="2"/>
      <c r="H621" s="3"/>
      <c r="I621" s="3"/>
      <c r="J621" s="3"/>
      <c r="K621" s="3"/>
      <c r="L621" s="3"/>
      <c r="M621" s="3"/>
      <c r="N621" s="3"/>
      <c r="O621" s="3"/>
      <c r="P621" s="3"/>
      <c r="Q621" s="3"/>
      <c r="R621" s="3"/>
    </row>
    <row r="622" spans="1:18" ht="13.5" customHeight="1">
      <c r="A622" s="11"/>
      <c r="B622" s="11"/>
      <c r="C622" s="11"/>
      <c r="D622" s="11"/>
      <c r="E622" s="13"/>
      <c r="F622" s="14"/>
      <c r="G622" s="2"/>
      <c r="H622" s="3"/>
      <c r="I622" s="3"/>
      <c r="J622" s="3"/>
      <c r="K622" s="3"/>
      <c r="L622" s="3"/>
      <c r="M622" s="3"/>
      <c r="N622" s="3"/>
      <c r="O622" s="3"/>
      <c r="P622" s="3"/>
      <c r="Q622" s="3"/>
      <c r="R622" s="3"/>
    </row>
    <row r="623" spans="1:18" ht="13.5" customHeight="1">
      <c r="A623" s="11"/>
      <c r="B623" s="11"/>
      <c r="C623" s="11"/>
      <c r="D623" s="11"/>
      <c r="E623" s="13"/>
      <c r="F623" s="14"/>
      <c r="G623" s="2"/>
      <c r="H623" s="3"/>
      <c r="I623" s="3"/>
      <c r="J623" s="3"/>
      <c r="K623" s="3"/>
      <c r="L623" s="3"/>
      <c r="M623" s="3"/>
      <c r="N623" s="3"/>
      <c r="O623" s="3"/>
      <c r="P623" s="3"/>
      <c r="Q623" s="3"/>
      <c r="R623" s="3"/>
    </row>
    <row r="624" spans="1:18" ht="13.5" customHeight="1">
      <c r="A624" s="11"/>
      <c r="B624" s="11"/>
      <c r="C624" s="11"/>
      <c r="D624" s="11"/>
      <c r="E624" s="13"/>
      <c r="F624" s="14"/>
      <c r="G624" s="2"/>
      <c r="H624" s="3"/>
      <c r="I624" s="3"/>
      <c r="J624" s="3"/>
      <c r="K624" s="3"/>
      <c r="L624" s="3"/>
      <c r="M624" s="3"/>
      <c r="N624" s="3"/>
      <c r="O624" s="3"/>
      <c r="P624" s="3"/>
      <c r="Q624" s="3"/>
      <c r="R624" s="3"/>
    </row>
    <row r="625" spans="1:18" ht="13.5" customHeight="1">
      <c r="A625" s="11"/>
      <c r="B625" s="11"/>
      <c r="C625" s="11"/>
      <c r="D625" s="11"/>
      <c r="E625" s="13"/>
      <c r="F625" s="14"/>
      <c r="G625" s="2"/>
      <c r="H625" s="3"/>
      <c r="I625" s="3"/>
      <c r="J625" s="3"/>
      <c r="K625" s="3"/>
      <c r="L625" s="3"/>
      <c r="M625" s="3"/>
      <c r="N625" s="3"/>
      <c r="O625" s="3"/>
      <c r="P625" s="3"/>
      <c r="Q625" s="3"/>
      <c r="R625" s="3"/>
    </row>
    <row r="626" spans="1:18" ht="13.5" customHeight="1">
      <c r="A626" s="11"/>
      <c r="B626" s="11"/>
      <c r="C626" s="11"/>
      <c r="D626" s="11"/>
      <c r="E626" s="13"/>
      <c r="F626" s="14"/>
      <c r="G626" s="2"/>
      <c r="H626" s="3"/>
      <c r="I626" s="3"/>
      <c r="J626" s="3"/>
      <c r="K626" s="3"/>
      <c r="L626" s="3"/>
      <c r="M626" s="3"/>
      <c r="N626" s="3"/>
      <c r="O626" s="3"/>
      <c r="P626" s="3"/>
      <c r="Q626" s="3"/>
      <c r="R626" s="3"/>
    </row>
    <row r="627" spans="1:18" ht="13.5" customHeight="1">
      <c r="A627" s="11"/>
      <c r="B627" s="11"/>
      <c r="C627" s="11"/>
      <c r="D627" s="11"/>
      <c r="E627" s="13"/>
      <c r="F627" s="14"/>
      <c r="G627" s="2"/>
      <c r="H627" s="3"/>
      <c r="I627" s="3"/>
      <c r="J627" s="3"/>
      <c r="K627" s="3"/>
      <c r="L627" s="3"/>
      <c r="M627" s="3"/>
      <c r="N627" s="3"/>
      <c r="O627" s="3"/>
      <c r="P627" s="3"/>
      <c r="Q627" s="3"/>
      <c r="R627" s="3"/>
    </row>
    <row r="628" spans="1:18" ht="13.5" customHeight="1">
      <c r="A628" s="11"/>
      <c r="B628" s="11"/>
      <c r="C628" s="11"/>
      <c r="D628" s="11"/>
      <c r="E628" s="13"/>
      <c r="F628" s="14"/>
      <c r="G628" s="2"/>
      <c r="H628" s="3"/>
      <c r="I628" s="3"/>
      <c r="J628" s="3"/>
      <c r="K628" s="3"/>
      <c r="L628" s="3"/>
      <c r="M628" s="3"/>
      <c r="N628" s="3"/>
      <c r="O628" s="3"/>
      <c r="P628" s="3"/>
      <c r="Q628" s="3"/>
      <c r="R628" s="3"/>
    </row>
    <row r="629" spans="1:18" ht="13.5" customHeight="1">
      <c r="A629" s="11"/>
      <c r="B629" s="11"/>
      <c r="C629" s="11"/>
      <c r="D629" s="11"/>
      <c r="E629" s="13"/>
      <c r="F629" s="14"/>
      <c r="G629" s="2"/>
      <c r="H629" s="3"/>
      <c r="I629" s="3"/>
      <c r="J629" s="3"/>
      <c r="K629" s="3"/>
      <c r="L629" s="3"/>
      <c r="M629" s="3"/>
      <c r="N629" s="3"/>
      <c r="O629" s="3"/>
      <c r="P629" s="3"/>
      <c r="Q629" s="3"/>
      <c r="R629" s="3"/>
    </row>
    <row r="630" spans="1:18" ht="13.5" customHeight="1">
      <c r="A630" s="11"/>
      <c r="B630" s="11"/>
      <c r="C630" s="11"/>
      <c r="D630" s="11"/>
      <c r="E630" s="13"/>
      <c r="F630" s="14"/>
      <c r="G630" s="2"/>
      <c r="H630" s="3"/>
      <c r="I630" s="3"/>
      <c r="J630" s="3"/>
      <c r="K630" s="3"/>
      <c r="L630" s="3"/>
      <c r="M630" s="3"/>
      <c r="N630" s="3"/>
      <c r="O630" s="3"/>
      <c r="P630" s="3"/>
      <c r="Q630" s="3"/>
      <c r="R630" s="3"/>
    </row>
    <row r="631" spans="1:18" ht="13.5" customHeight="1">
      <c r="A631" s="11"/>
      <c r="B631" s="11"/>
      <c r="C631" s="11"/>
      <c r="D631" s="11"/>
      <c r="E631" s="13"/>
      <c r="F631" s="14"/>
      <c r="G631" s="2"/>
      <c r="H631" s="3"/>
      <c r="I631" s="3"/>
      <c r="J631" s="3"/>
      <c r="K631" s="3"/>
      <c r="L631" s="3"/>
      <c r="M631" s="3"/>
      <c r="N631" s="3"/>
      <c r="O631" s="3"/>
      <c r="P631" s="3"/>
      <c r="Q631" s="3"/>
      <c r="R631" s="3"/>
    </row>
    <row r="632" spans="1:18" ht="13.5" customHeight="1">
      <c r="A632" s="11"/>
      <c r="B632" s="11"/>
      <c r="C632" s="11"/>
      <c r="D632" s="11"/>
      <c r="E632" s="13"/>
      <c r="F632" s="14"/>
      <c r="G632" s="2"/>
      <c r="H632" s="3"/>
      <c r="I632" s="3"/>
      <c r="J632" s="3"/>
      <c r="K632" s="3"/>
      <c r="L632" s="3"/>
      <c r="M632" s="3"/>
      <c r="N632" s="3"/>
      <c r="O632" s="3"/>
      <c r="P632" s="3"/>
      <c r="Q632" s="3"/>
      <c r="R632" s="3"/>
    </row>
    <row r="633" spans="1:18" ht="13.5" customHeight="1">
      <c r="A633" s="11"/>
      <c r="B633" s="11"/>
      <c r="C633" s="11"/>
      <c r="D633" s="11"/>
      <c r="E633" s="13"/>
      <c r="F633" s="14"/>
      <c r="G633" s="2"/>
      <c r="H633" s="3"/>
      <c r="I633" s="3"/>
      <c r="J633" s="3"/>
      <c r="K633" s="3"/>
      <c r="L633" s="3"/>
      <c r="M633" s="3"/>
      <c r="N633" s="3"/>
      <c r="O633" s="3"/>
      <c r="P633" s="3"/>
      <c r="Q633" s="3"/>
      <c r="R633" s="3"/>
    </row>
    <row r="634" spans="1:18" ht="13.5" customHeight="1">
      <c r="A634" s="11"/>
      <c r="B634" s="11"/>
      <c r="C634" s="11"/>
      <c r="D634" s="11"/>
      <c r="E634" s="13"/>
      <c r="F634" s="14"/>
      <c r="G634" s="2"/>
      <c r="H634" s="3"/>
      <c r="I634" s="3"/>
      <c r="J634" s="3"/>
      <c r="K634" s="3"/>
      <c r="L634" s="3"/>
      <c r="M634" s="3"/>
      <c r="N634" s="3"/>
      <c r="O634" s="3"/>
      <c r="P634" s="3"/>
      <c r="Q634" s="3"/>
      <c r="R634" s="3"/>
    </row>
    <row r="635" spans="1:18" ht="13.5" customHeight="1">
      <c r="A635" s="11"/>
      <c r="B635" s="11"/>
      <c r="C635" s="11"/>
      <c r="D635" s="11"/>
      <c r="E635" s="13"/>
      <c r="F635" s="14"/>
      <c r="G635" s="2"/>
      <c r="H635" s="3"/>
      <c r="I635" s="3"/>
      <c r="J635" s="3"/>
      <c r="K635" s="3"/>
      <c r="L635" s="3"/>
      <c r="M635" s="3"/>
      <c r="N635" s="3"/>
      <c r="O635" s="3"/>
      <c r="P635" s="3"/>
      <c r="Q635" s="3"/>
      <c r="R635" s="3"/>
    </row>
    <row r="636" spans="1:18" ht="13.5" customHeight="1">
      <c r="A636" s="11"/>
      <c r="B636" s="11"/>
      <c r="C636" s="11"/>
      <c r="D636" s="11"/>
      <c r="E636" s="13"/>
      <c r="F636" s="14"/>
      <c r="G636" s="2"/>
      <c r="H636" s="3"/>
      <c r="I636" s="3"/>
      <c r="J636" s="3"/>
      <c r="K636" s="3"/>
      <c r="L636" s="3"/>
      <c r="M636" s="3"/>
      <c r="N636" s="3"/>
      <c r="O636" s="3"/>
      <c r="P636" s="3"/>
      <c r="Q636" s="3"/>
      <c r="R636" s="3"/>
    </row>
    <row r="637" spans="1:18" ht="13.5" customHeight="1">
      <c r="A637" s="11"/>
      <c r="B637" s="11"/>
      <c r="C637" s="11"/>
      <c r="D637" s="11"/>
      <c r="E637" s="13"/>
      <c r="F637" s="14"/>
      <c r="G637" s="2"/>
      <c r="H637" s="3"/>
      <c r="I637" s="3"/>
      <c r="J637" s="3"/>
      <c r="K637" s="3"/>
      <c r="L637" s="3"/>
      <c r="M637" s="3"/>
      <c r="N637" s="3"/>
      <c r="O637" s="3"/>
      <c r="P637" s="3"/>
      <c r="Q637" s="3"/>
      <c r="R637" s="3"/>
    </row>
    <row r="638" spans="1:18" ht="13.5" customHeight="1">
      <c r="A638" s="11"/>
      <c r="B638" s="11"/>
      <c r="C638" s="11"/>
      <c r="D638" s="11"/>
      <c r="E638" s="13"/>
      <c r="F638" s="14"/>
      <c r="G638" s="2"/>
      <c r="H638" s="3"/>
      <c r="I638" s="3"/>
      <c r="J638" s="3"/>
      <c r="K638" s="3"/>
      <c r="L638" s="3"/>
      <c r="M638" s="3"/>
      <c r="N638" s="3"/>
      <c r="O638" s="3"/>
      <c r="P638" s="3"/>
      <c r="Q638" s="3"/>
      <c r="R638" s="3"/>
    </row>
    <row r="639" spans="1:18" ht="13.5" customHeight="1">
      <c r="A639" s="11"/>
      <c r="B639" s="11"/>
      <c r="C639" s="11"/>
      <c r="D639" s="11"/>
      <c r="E639" s="13"/>
      <c r="F639" s="14"/>
      <c r="G639" s="2"/>
      <c r="H639" s="3"/>
      <c r="I639" s="3"/>
      <c r="J639" s="3"/>
      <c r="K639" s="3"/>
      <c r="L639" s="3"/>
      <c r="M639" s="3"/>
      <c r="N639" s="3"/>
      <c r="O639" s="3"/>
      <c r="P639" s="3"/>
      <c r="Q639" s="3"/>
      <c r="R639" s="3"/>
    </row>
    <row r="640" spans="1:18" ht="13.5" customHeight="1">
      <c r="A640" s="11"/>
      <c r="B640" s="11"/>
      <c r="C640" s="11"/>
      <c r="D640" s="11"/>
      <c r="E640" s="13"/>
      <c r="F640" s="14"/>
      <c r="G640" s="2"/>
      <c r="H640" s="3"/>
      <c r="I640" s="3"/>
      <c r="J640" s="3"/>
      <c r="K640" s="3"/>
      <c r="L640" s="3"/>
      <c r="M640" s="3"/>
      <c r="N640" s="3"/>
      <c r="O640" s="3"/>
      <c r="P640" s="3"/>
      <c r="Q640" s="3"/>
      <c r="R640" s="3"/>
    </row>
    <row r="641" spans="1:18" ht="13.5" customHeight="1">
      <c r="A641" s="11"/>
      <c r="B641" s="11"/>
      <c r="C641" s="11"/>
      <c r="D641" s="11"/>
      <c r="E641" s="13"/>
      <c r="F641" s="14"/>
      <c r="G641" s="2"/>
      <c r="H641" s="3"/>
      <c r="I641" s="3"/>
      <c r="J641" s="3"/>
      <c r="K641" s="3"/>
      <c r="L641" s="3"/>
      <c r="M641" s="3"/>
      <c r="N641" s="3"/>
      <c r="O641" s="3"/>
      <c r="P641" s="3"/>
      <c r="Q641" s="3"/>
      <c r="R641" s="3"/>
    </row>
    <row r="642" spans="1:18" ht="13.5" customHeight="1">
      <c r="A642" s="11"/>
      <c r="B642" s="11"/>
      <c r="C642" s="11"/>
      <c r="D642" s="11"/>
      <c r="E642" s="13"/>
      <c r="F642" s="14"/>
      <c r="G642" s="2"/>
      <c r="H642" s="3"/>
      <c r="I642" s="3"/>
      <c r="J642" s="3"/>
      <c r="K642" s="3"/>
      <c r="L642" s="3"/>
      <c r="M642" s="3"/>
      <c r="N642" s="3"/>
      <c r="O642" s="3"/>
      <c r="P642" s="3"/>
      <c r="Q642" s="3"/>
      <c r="R642" s="3"/>
    </row>
    <row r="643" spans="1:18" ht="13.5" customHeight="1">
      <c r="A643" s="11"/>
      <c r="B643" s="11"/>
      <c r="C643" s="11"/>
      <c r="D643" s="11"/>
      <c r="E643" s="13"/>
      <c r="F643" s="14"/>
      <c r="G643" s="2"/>
      <c r="H643" s="3"/>
      <c r="I643" s="3"/>
      <c r="J643" s="3"/>
      <c r="K643" s="3"/>
      <c r="L643" s="3"/>
      <c r="M643" s="3"/>
      <c r="N643" s="3"/>
      <c r="O643" s="3"/>
      <c r="P643" s="3"/>
      <c r="Q643" s="3"/>
      <c r="R643" s="3"/>
    </row>
    <row r="644" spans="1:18" ht="13.5" customHeight="1">
      <c r="A644" s="11"/>
      <c r="B644" s="11"/>
      <c r="C644" s="11"/>
      <c r="D644" s="11"/>
      <c r="E644" s="13"/>
      <c r="F644" s="14"/>
      <c r="G644" s="2"/>
      <c r="H644" s="3"/>
      <c r="I644" s="3"/>
      <c r="J644" s="3"/>
      <c r="K644" s="3"/>
      <c r="L644" s="3"/>
      <c r="M644" s="3"/>
      <c r="N644" s="3"/>
      <c r="O644" s="3"/>
      <c r="P644" s="3"/>
      <c r="Q644" s="3"/>
      <c r="R644" s="3"/>
    </row>
    <row r="645" spans="1:18" ht="13.5" customHeight="1">
      <c r="A645" s="11"/>
      <c r="B645" s="11"/>
      <c r="C645" s="11"/>
      <c r="D645" s="11"/>
      <c r="E645" s="13"/>
      <c r="F645" s="14"/>
      <c r="G645" s="2"/>
      <c r="H645" s="3"/>
      <c r="I645" s="3"/>
      <c r="J645" s="3"/>
      <c r="K645" s="3"/>
      <c r="L645" s="3"/>
      <c r="M645" s="3"/>
      <c r="N645" s="3"/>
      <c r="O645" s="3"/>
      <c r="P645" s="3"/>
      <c r="Q645" s="3"/>
      <c r="R645" s="3"/>
    </row>
    <row r="646" spans="1:18" ht="13.5" customHeight="1">
      <c r="A646" s="11"/>
      <c r="B646" s="11"/>
      <c r="C646" s="11"/>
      <c r="D646" s="11"/>
      <c r="E646" s="13"/>
      <c r="F646" s="14"/>
      <c r="G646" s="2"/>
      <c r="H646" s="3"/>
      <c r="I646" s="3"/>
      <c r="J646" s="3"/>
      <c r="K646" s="3"/>
      <c r="L646" s="3"/>
      <c r="M646" s="3"/>
      <c r="N646" s="3"/>
      <c r="O646" s="3"/>
      <c r="P646" s="3"/>
      <c r="Q646" s="3"/>
      <c r="R646" s="3"/>
    </row>
    <row r="647" spans="1:18" ht="13.5" customHeight="1">
      <c r="A647" s="11"/>
      <c r="B647" s="11"/>
      <c r="C647" s="11"/>
      <c r="D647" s="11"/>
      <c r="E647" s="13"/>
      <c r="F647" s="14"/>
      <c r="G647" s="2"/>
      <c r="H647" s="3"/>
      <c r="I647" s="3"/>
      <c r="J647" s="3"/>
      <c r="K647" s="3"/>
      <c r="L647" s="3"/>
      <c r="M647" s="3"/>
      <c r="N647" s="3"/>
      <c r="O647" s="3"/>
      <c r="P647" s="3"/>
      <c r="Q647" s="3"/>
      <c r="R647" s="3"/>
    </row>
    <row r="648" spans="1:18" ht="13.5" customHeight="1">
      <c r="A648" s="11"/>
      <c r="B648" s="11"/>
      <c r="C648" s="11"/>
      <c r="D648" s="11"/>
      <c r="E648" s="13"/>
      <c r="F648" s="14"/>
      <c r="G648" s="2"/>
      <c r="H648" s="3"/>
      <c r="I648" s="3"/>
      <c r="J648" s="3"/>
      <c r="K648" s="3"/>
      <c r="L648" s="3"/>
      <c r="M648" s="3"/>
      <c r="N648" s="3"/>
      <c r="O648" s="3"/>
      <c r="P648" s="3"/>
      <c r="Q648" s="3"/>
      <c r="R648" s="3"/>
    </row>
    <row r="649" spans="1:18" ht="13.5" customHeight="1">
      <c r="A649" s="11"/>
      <c r="B649" s="11"/>
      <c r="C649" s="11"/>
      <c r="D649" s="11"/>
      <c r="E649" s="13"/>
      <c r="F649" s="14"/>
      <c r="G649" s="2"/>
      <c r="H649" s="3"/>
      <c r="I649" s="3"/>
      <c r="J649" s="3"/>
      <c r="K649" s="3"/>
      <c r="L649" s="3"/>
      <c r="M649" s="3"/>
      <c r="N649" s="3"/>
      <c r="O649" s="3"/>
      <c r="P649" s="3"/>
      <c r="Q649" s="3"/>
      <c r="R649" s="3"/>
    </row>
    <row r="650" spans="1:18" ht="13.5" customHeight="1">
      <c r="A650" s="11"/>
      <c r="B650" s="11"/>
      <c r="C650" s="11"/>
      <c r="D650" s="11"/>
      <c r="E650" s="13"/>
      <c r="F650" s="14"/>
      <c r="G650" s="2"/>
      <c r="H650" s="3"/>
      <c r="I650" s="3"/>
      <c r="J650" s="3"/>
      <c r="K650" s="3"/>
      <c r="L650" s="3"/>
      <c r="M650" s="3"/>
      <c r="N650" s="3"/>
      <c r="O650" s="3"/>
      <c r="P650" s="3"/>
      <c r="Q650" s="3"/>
      <c r="R650" s="3"/>
    </row>
    <row r="651" spans="1:18" ht="13.5" customHeight="1">
      <c r="A651" s="11"/>
      <c r="B651" s="11"/>
      <c r="C651" s="11"/>
      <c r="D651" s="11"/>
      <c r="E651" s="13"/>
      <c r="F651" s="14"/>
      <c r="G651" s="2"/>
      <c r="H651" s="3"/>
      <c r="I651" s="3"/>
      <c r="J651" s="3"/>
      <c r="K651" s="3"/>
      <c r="L651" s="3"/>
      <c r="M651" s="3"/>
      <c r="N651" s="3"/>
      <c r="O651" s="3"/>
      <c r="P651" s="3"/>
      <c r="Q651" s="3"/>
      <c r="R651" s="3"/>
    </row>
    <row r="652" spans="1:18" ht="13.5" customHeight="1">
      <c r="A652" s="11"/>
      <c r="B652" s="11"/>
      <c r="C652" s="11"/>
      <c r="D652" s="11"/>
      <c r="E652" s="13"/>
      <c r="F652" s="14"/>
      <c r="G652" s="2"/>
      <c r="H652" s="3"/>
      <c r="I652" s="3"/>
      <c r="J652" s="3"/>
      <c r="K652" s="3"/>
      <c r="L652" s="3"/>
      <c r="M652" s="3"/>
      <c r="N652" s="3"/>
      <c r="O652" s="3"/>
      <c r="P652" s="3"/>
      <c r="Q652" s="3"/>
      <c r="R652" s="3"/>
    </row>
    <row r="653" spans="1:18" ht="13.5" customHeight="1">
      <c r="A653" s="11"/>
      <c r="B653" s="11"/>
      <c r="C653" s="11"/>
      <c r="D653" s="11"/>
      <c r="E653" s="13"/>
      <c r="F653" s="14"/>
      <c r="G653" s="2"/>
      <c r="H653" s="3"/>
      <c r="I653" s="3"/>
      <c r="J653" s="3"/>
      <c r="K653" s="3"/>
      <c r="L653" s="3"/>
      <c r="M653" s="3"/>
      <c r="N653" s="3"/>
      <c r="O653" s="3"/>
      <c r="P653" s="3"/>
      <c r="Q653" s="3"/>
      <c r="R653" s="3"/>
    </row>
    <row r="654" spans="1:18" ht="13.5" customHeight="1">
      <c r="A654" s="11"/>
      <c r="B654" s="11"/>
      <c r="C654" s="11"/>
      <c r="D654" s="11"/>
      <c r="E654" s="13"/>
      <c r="F654" s="14"/>
      <c r="G654" s="2"/>
      <c r="H654" s="3"/>
      <c r="I654" s="3"/>
      <c r="J654" s="3"/>
      <c r="K654" s="3"/>
      <c r="L654" s="3"/>
      <c r="M654" s="3"/>
      <c r="N654" s="3"/>
      <c r="O654" s="3"/>
      <c r="P654" s="3"/>
      <c r="Q654" s="3"/>
      <c r="R654" s="3"/>
    </row>
    <row r="655" spans="1:18" ht="13.5" customHeight="1">
      <c r="A655" s="11"/>
      <c r="B655" s="11"/>
      <c r="C655" s="11"/>
      <c r="D655" s="11"/>
      <c r="E655" s="13"/>
      <c r="F655" s="14"/>
      <c r="G655" s="2"/>
      <c r="H655" s="3"/>
      <c r="I655" s="3"/>
      <c r="J655" s="3"/>
      <c r="K655" s="3"/>
      <c r="L655" s="3"/>
      <c r="M655" s="3"/>
      <c r="N655" s="3"/>
      <c r="O655" s="3"/>
      <c r="P655" s="3"/>
      <c r="Q655" s="3"/>
      <c r="R655" s="3"/>
    </row>
    <row r="656" spans="1:18" ht="13.5" customHeight="1">
      <c r="A656" s="11"/>
      <c r="B656" s="11"/>
      <c r="C656" s="11"/>
      <c r="D656" s="11"/>
      <c r="E656" s="13"/>
      <c r="F656" s="14"/>
      <c r="G656" s="2"/>
      <c r="H656" s="3"/>
      <c r="I656" s="3"/>
      <c r="J656" s="3"/>
      <c r="K656" s="3"/>
      <c r="L656" s="3"/>
      <c r="M656" s="3"/>
      <c r="N656" s="3"/>
      <c r="O656" s="3"/>
      <c r="P656" s="3"/>
      <c r="Q656" s="3"/>
      <c r="R656" s="3"/>
    </row>
    <row r="657" spans="1:18" ht="13.5" customHeight="1">
      <c r="A657" s="11"/>
      <c r="B657" s="11"/>
      <c r="C657" s="11"/>
      <c r="D657" s="11"/>
      <c r="E657" s="13"/>
      <c r="F657" s="14"/>
      <c r="G657" s="2"/>
      <c r="H657" s="3"/>
      <c r="I657" s="3"/>
      <c r="J657" s="3"/>
      <c r="K657" s="3"/>
      <c r="L657" s="3"/>
      <c r="M657" s="3"/>
      <c r="N657" s="3"/>
      <c r="O657" s="3"/>
      <c r="P657" s="3"/>
      <c r="Q657" s="3"/>
      <c r="R657" s="3"/>
    </row>
    <row r="658" spans="1:18" ht="13.5" customHeight="1">
      <c r="A658" s="11"/>
      <c r="B658" s="11"/>
      <c r="C658" s="11"/>
      <c r="D658" s="11"/>
      <c r="E658" s="13"/>
      <c r="F658" s="14"/>
      <c r="G658" s="2"/>
      <c r="H658" s="3"/>
      <c r="I658" s="3"/>
      <c r="J658" s="3"/>
      <c r="K658" s="3"/>
      <c r="L658" s="3"/>
      <c r="M658" s="3"/>
      <c r="N658" s="3"/>
      <c r="O658" s="3"/>
      <c r="P658" s="3"/>
      <c r="Q658" s="3"/>
      <c r="R658" s="3"/>
    </row>
    <row r="659" spans="1:18" ht="13.5" customHeight="1">
      <c r="A659" s="11"/>
      <c r="B659" s="11"/>
      <c r="C659" s="11"/>
      <c r="D659" s="11"/>
      <c r="E659" s="13"/>
      <c r="F659" s="14"/>
      <c r="G659" s="2"/>
      <c r="H659" s="3"/>
      <c r="I659" s="3"/>
      <c r="J659" s="3"/>
      <c r="K659" s="3"/>
      <c r="L659" s="3"/>
      <c r="M659" s="3"/>
      <c r="N659" s="3"/>
      <c r="O659" s="3"/>
      <c r="P659" s="3"/>
      <c r="Q659" s="3"/>
      <c r="R659" s="3"/>
    </row>
    <row r="660" spans="1:18" ht="13.5" customHeight="1">
      <c r="A660" s="11"/>
      <c r="B660" s="11"/>
      <c r="C660" s="11"/>
      <c r="D660" s="11"/>
      <c r="E660" s="13"/>
      <c r="F660" s="14"/>
      <c r="G660" s="2"/>
      <c r="H660" s="3"/>
      <c r="I660" s="3"/>
      <c r="J660" s="3"/>
      <c r="K660" s="3"/>
      <c r="L660" s="3"/>
      <c r="M660" s="3"/>
      <c r="N660" s="3"/>
      <c r="O660" s="3"/>
      <c r="P660" s="3"/>
      <c r="Q660" s="3"/>
      <c r="R660" s="3"/>
    </row>
    <row r="661" spans="1:18" ht="13.5" customHeight="1">
      <c r="A661" s="11"/>
      <c r="B661" s="11"/>
      <c r="C661" s="11"/>
      <c r="D661" s="11"/>
      <c r="E661" s="13"/>
      <c r="F661" s="14"/>
      <c r="G661" s="2"/>
      <c r="H661" s="3"/>
      <c r="I661" s="3"/>
      <c r="J661" s="3"/>
      <c r="K661" s="3"/>
      <c r="L661" s="3"/>
      <c r="M661" s="3"/>
      <c r="N661" s="3"/>
      <c r="O661" s="3"/>
      <c r="P661" s="3"/>
      <c r="Q661" s="3"/>
      <c r="R661" s="3"/>
    </row>
    <row r="662" spans="1:18" ht="13.5" customHeight="1">
      <c r="A662" s="11"/>
      <c r="B662" s="11"/>
      <c r="C662" s="11"/>
      <c r="D662" s="11"/>
      <c r="E662" s="13"/>
      <c r="F662" s="14"/>
      <c r="G662" s="2"/>
      <c r="H662" s="3"/>
      <c r="I662" s="3"/>
      <c r="J662" s="3"/>
      <c r="K662" s="3"/>
      <c r="L662" s="3"/>
      <c r="M662" s="3"/>
      <c r="N662" s="3"/>
      <c r="O662" s="3"/>
      <c r="P662" s="3"/>
      <c r="Q662" s="3"/>
      <c r="R662" s="3"/>
    </row>
    <row r="663" spans="1:18" ht="13.5" customHeight="1">
      <c r="A663" s="11"/>
      <c r="B663" s="11"/>
      <c r="C663" s="11"/>
      <c r="D663" s="11"/>
      <c r="E663" s="13"/>
      <c r="F663" s="14"/>
      <c r="G663" s="2"/>
      <c r="H663" s="3"/>
      <c r="I663" s="3"/>
      <c r="J663" s="3"/>
      <c r="K663" s="3"/>
      <c r="L663" s="3"/>
      <c r="M663" s="3"/>
      <c r="N663" s="3"/>
      <c r="O663" s="3"/>
      <c r="P663" s="3"/>
      <c r="Q663" s="3"/>
      <c r="R663" s="3"/>
    </row>
    <row r="664" spans="1:18" ht="13.5" customHeight="1">
      <c r="A664" s="11"/>
      <c r="B664" s="11"/>
      <c r="C664" s="11"/>
      <c r="D664" s="11"/>
      <c r="E664" s="13"/>
      <c r="F664" s="14"/>
      <c r="G664" s="2"/>
      <c r="H664" s="3"/>
      <c r="I664" s="3"/>
      <c r="J664" s="3"/>
      <c r="K664" s="3"/>
      <c r="L664" s="3"/>
      <c r="M664" s="3"/>
      <c r="N664" s="3"/>
      <c r="O664" s="3"/>
      <c r="P664" s="3"/>
      <c r="Q664" s="3"/>
      <c r="R664" s="3"/>
    </row>
    <row r="665" spans="1:18" ht="13.5" customHeight="1">
      <c r="A665" s="11"/>
      <c r="B665" s="11"/>
      <c r="C665" s="11"/>
      <c r="D665" s="11"/>
      <c r="E665" s="13"/>
      <c r="F665" s="14"/>
      <c r="G665" s="2"/>
      <c r="H665" s="3"/>
      <c r="I665" s="3"/>
      <c r="J665" s="3"/>
      <c r="K665" s="3"/>
      <c r="L665" s="3"/>
      <c r="M665" s="3"/>
      <c r="N665" s="3"/>
      <c r="O665" s="3"/>
      <c r="P665" s="3"/>
      <c r="Q665" s="3"/>
      <c r="R665" s="3"/>
    </row>
    <row r="666" spans="1:18" ht="13.5" customHeight="1">
      <c r="A666" s="11"/>
      <c r="B666" s="11"/>
      <c r="C666" s="11"/>
      <c r="D666" s="11"/>
      <c r="E666" s="13"/>
      <c r="F666" s="14"/>
      <c r="G666" s="2"/>
      <c r="H666" s="3"/>
      <c r="I666" s="3"/>
      <c r="J666" s="3"/>
      <c r="K666" s="3"/>
      <c r="L666" s="3"/>
      <c r="M666" s="3"/>
      <c r="N666" s="3"/>
      <c r="O666" s="3"/>
      <c r="P666" s="3"/>
      <c r="Q666" s="3"/>
      <c r="R666" s="3"/>
    </row>
    <row r="667" spans="1:18" ht="13.5" customHeight="1">
      <c r="A667" s="11"/>
      <c r="B667" s="11"/>
      <c r="C667" s="11"/>
      <c r="D667" s="11"/>
      <c r="E667" s="13"/>
      <c r="F667" s="14"/>
      <c r="G667" s="2"/>
      <c r="H667" s="3"/>
      <c r="I667" s="3"/>
      <c r="J667" s="3"/>
      <c r="K667" s="3"/>
      <c r="L667" s="3"/>
      <c r="M667" s="3"/>
      <c r="N667" s="3"/>
      <c r="O667" s="3"/>
      <c r="P667" s="3"/>
      <c r="Q667" s="3"/>
      <c r="R667" s="3"/>
    </row>
    <row r="668" spans="1:18" ht="13.5" customHeight="1">
      <c r="A668" s="11"/>
      <c r="B668" s="11"/>
      <c r="C668" s="11"/>
      <c r="D668" s="11"/>
      <c r="E668" s="13"/>
      <c r="F668" s="14"/>
      <c r="G668" s="2"/>
      <c r="H668" s="3"/>
      <c r="I668" s="3"/>
      <c r="J668" s="3"/>
      <c r="K668" s="3"/>
      <c r="L668" s="3"/>
      <c r="M668" s="3"/>
      <c r="N668" s="3"/>
      <c r="O668" s="3"/>
      <c r="P668" s="3"/>
      <c r="Q668" s="3"/>
      <c r="R668" s="3"/>
    </row>
    <row r="669" spans="1:18" ht="13.5" customHeight="1">
      <c r="A669" s="11"/>
      <c r="B669" s="11"/>
      <c r="C669" s="11"/>
      <c r="D669" s="11"/>
      <c r="E669" s="13"/>
      <c r="F669" s="14"/>
      <c r="G669" s="2"/>
      <c r="H669" s="3"/>
      <c r="I669" s="3"/>
      <c r="J669" s="3"/>
      <c r="K669" s="3"/>
      <c r="L669" s="3"/>
      <c r="M669" s="3"/>
      <c r="N669" s="3"/>
      <c r="O669" s="3"/>
      <c r="P669" s="3"/>
      <c r="Q669" s="3"/>
      <c r="R669" s="3"/>
    </row>
    <row r="670" spans="1:18" ht="13.5" customHeight="1">
      <c r="A670" s="11"/>
      <c r="B670" s="11"/>
      <c r="C670" s="11"/>
      <c r="D670" s="11"/>
      <c r="E670" s="13"/>
      <c r="F670" s="14"/>
      <c r="G670" s="2"/>
      <c r="H670" s="3"/>
      <c r="I670" s="3"/>
      <c r="J670" s="3"/>
      <c r="K670" s="3"/>
      <c r="L670" s="3"/>
      <c r="M670" s="3"/>
      <c r="N670" s="3"/>
      <c r="O670" s="3"/>
      <c r="P670" s="3"/>
      <c r="Q670" s="3"/>
      <c r="R670" s="3"/>
    </row>
    <row r="671" spans="1:18" ht="13.5" customHeight="1">
      <c r="A671" s="11"/>
      <c r="B671" s="11"/>
      <c r="C671" s="11"/>
      <c r="D671" s="11"/>
      <c r="E671" s="13"/>
      <c r="F671" s="14"/>
      <c r="G671" s="2"/>
      <c r="H671" s="3"/>
      <c r="I671" s="3"/>
      <c r="J671" s="3"/>
      <c r="K671" s="3"/>
      <c r="L671" s="3"/>
      <c r="M671" s="3"/>
      <c r="N671" s="3"/>
      <c r="O671" s="3"/>
      <c r="P671" s="3"/>
      <c r="Q671" s="3"/>
      <c r="R671" s="3"/>
    </row>
    <row r="672" spans="1:18" ht="13.5" customHeight="1">
      <c r="A672" s="11"/>
      <c r="B672" s="11"/>
      <c r="C672" s="11"/>
      <c r="D672" s="11"/>
      <c r="E672" s="13"/>
      <c r="F672" s="14"/>
      <c r="G672" s="2"/>
      <c r="H672" s="3"/>
      <c r="I672" s="3"/>
      <c r="J672" s="3"/>
      <c r="K672" s="3"/>
      <c r="L672" s="3"/>
      <c r="M672" s="3"/>
      <c r="N672" s="3"/>
      <c r="O672" s="3"/>
      <c r="P672" s="3"/>
      <c r="Q672" s="3"/>
      <c r="R672" s="3"/>
    </row>
    <row r="673" spans="1:18" ht="13.5" customHeight="1">
      <c r="A673" s="11"/>
      <c r="B673" s="11"/>
      <c r="C673" s="11"/>
      <c r="D673" s="11"/>
      <c r="E673" s="13"/>
      <c r="F673" s="14"/>
      <c r="G673" s="2"/>
      <c r="H673" s="3"/>
      <c r="I673" s="3"/>
      <c r="J673" s="3"/>
      <c r="K673" s="3"/>
      <c r="L673" s="3"/>
      <c r="M673" s="3"/>
      <c r="N673" s="3"/>
      <c r="O673" s="3"/>
      <c r="P673" s="3"/>
      <c r="Q673" s="3"/>
      <c r="R673" s="3"/>
    </row>
    <row r="674" spans="1:18" ht="13.5" customHeight="1">
      <c r="A674" s="11"/>
      <c r="B674" s="11"/>
      <c r="C674" s="11"/>
      <c r="D674" s="11"/>
      <c r="E674" s="13"/>
      <c r="F674" s="14"/>
      <c r="G674" s="2"/>
      <c r="H674" s="3"/>
      <c r="I674" s="3"/>
      <c r="J674" s="3"/>
      <c r="K674" s="3"/>
      <c r="L674" s="3"/>
      <c r="M674" s="3"/>
      <c r="N674" s="3"/>
      <c r="O674" s="3"/>
      <c r="P674" s="3"/>
      <c r="Q674" s="3"/>
      <c r="R674" s="3"/>
    </row>
    <row r="675" spans="1:18" ht="13.5" customHeight="1">
      <c r="A675" s="11"/>
      <c r="B675" s="11"/>
      <c r="C675" s="11"/>
      <c r="D675" s="11"/>
      <c r="E675" s="13"/>
      <c r="F675" s="14"/>
      <c r="G675" s="2"/>
      <c r="H675" s="3"/>
      <c r="I675" s="3"/>
      <c r="J675" s="3"/>
      <c r="K675" s="3"/>
      <c r="L675" s="3"/>
      <c r="M675" s="3"/>
      <c r="N675" s="3"/>
      <c r="O675" s="3"/>
      <c r="P675" s="3"/>
      <c r="Q675" s="3"/>
      <c r="R675" s="3"/>
    </row>
    <row r="676" spans="1:18" ht="13.5" customHeight="1">
      <c r="A676" s="11"/>
      <c r="B676" s="11"/>
      <c r="C676" s="11"/>
      <c r="D676" s="11"/>
      <c r="E676" s="13"/>
      <c r="F676" s="14"/>
      <c r="G676" s="2"/>
      <c r="H676" s="3"/>
      <c r="I676" s="3"/>
      <c r="J676" s="3"/>
      <c r="K676" s="3"/>
      <c r="L676" s="3"/>
      <c r="M676" s="3"/>
      <c r="N676" s="3"/>
      <c r="O676" s="3"/>
      <c r="P676" s="3"/>
      <c r="Q676" s="3"/>
      <c r="R676" s="3"/>
    </row>
    <row r="677" spans="1:18" ht="13.5" customHeight="1">
      <c r="A677" s="11"/>
      <c r="B677" s="11"/>
      <c r="C677" s="11"/>
      <c r="D677" s="11"/>
      <c r="E677" s="13"/>
      <c r="F677" s="14"/>
      <c r="G677" s="2"/>
      <c r="H677" s="3"/>
      <c r="I677" s="3"/>
      <c r="J677" s="3"/>
      <c r="K677" s="3"/>
      <c r="L677" s="3"/>
      <c r="M677" s="3"/>
      <c r="N677" s="3"/>
      <c r="O677" s="3"/>
      <c r="P677" s="3"/>
      <c r="Q677" s="3"/>
      <c r="R677" s="3"/>
    </row>
    <row r="678" spans="1:18" ht="13.5" customHeight="1">
      <c r="A678" s="11"/>
      <c r="B678" s="11"/>
      <c r="C678" s="11"/>
      <c r="D678" s="11"/>
      <c r="E678" s="13"/>
      <c r="F678" s="14"/>
      <c r="G678" s="2"/>
      <c r="H678" s="3"/>
      <c r="I678" s="3"/>
      <c r="J678" s="3"/>
      <c r="K678" s="3"/>
      <c r="L678" s="3"/>
      <c r="M678" s="3"/>
      <c r="N678" s="3"/>
      <c r="O678" s="3"/>
      <c r="P678" s="3"/>
      <c r="Q678" s="3"/>
      <c r="R678" s="3"/>
    </row>
    <row r="679" spans="1:18" ht="13.5" customHeight="1">
      <c r="A679" s="11"/>
      <c r="B679" s="11"/>
      <c r="C679" s="11"/>
      <c r="D679" s="11"/>
      <c r="E679" s="13"/>
      <c r="F679" s="14"/>
      <c r="G679" s="2"/>
      <c r="H679" s="3"/>
      <c r="I679" s="3"/>
      <c r="J679" s="3"/>
      <c r="K679" s="3"/>
      <c r="L679" s="3"/>
      <c r="M679" s="3"/>
      <c r="N679" s="3"/>
      <c r="O679" s="3"/>
      <c r="P679" s="3"/>
      <c r="Q679" s="3"/>
      <c r="R679" s="3"/>
    </row>
    <row r="680" spans="1:18" ht="13.5" customHeight="1">
      <c r="A680" s="11"/>
      <c r="B680" s="11"/>
      <c r="C680" s="11"/>
      <c r="D680" s="11"/>
      <c r="E680" s="13"/>
      <c r="F680" s="14"/>
      <c r="G680" s="2"/>
      <c r="H680" s="3"/>
      <c r="I680" s="3"/>
      <c r="J680" s="3"/>
      <c r="K680" s="3"/>
      <c r="L680" s="3"/>
      <c r="M680" s="3"/>
      <c r="N680" s="3"/>
      <c r="O680" s="3"/>
      <c r="P680" s="3"/>
      <c r="Q680" s="3"/>
      <c r="R680" s="3"/>
    </row>
    <row r="681" spans="1:18" ht="13.5" customHeight="1">
      <c r="A681" s="11"/>
      <c r="B681" s="11"/>
      <c r="C681" s="11"/>
      <c r="D681" s="11"/>
      <c r="E681" s="13"/>
      <c r="F681" s="14"/>
      <c r="G681" s="2"/>
      <c r="H681" s="3"/>
      <c r="I681" s="3"/>
      <c r="J681" s="3"/>
      <c r="K681" s="3"/>
      <c r="L681" s="3"/>
      <c r="M681" s="3"/>
      <c r="N681" s="3"/>
      <c r="O681" s="3"/>
      <c r="P681" s="3"/>
      <c r="Q681" s="3"/>
      <c r="R681" s="3"/>
    </row>
    <row r="682" spans="1:18" ht="13.5" customHeight="1">
      <c r="A682" s="11"/>
      <c r="B682" s="11"/>
      <c r="C682" s="11"/>
      <c r="D682" s="11"/>
      <c r="E682" s="13"/>
      <c r="F682" s="14"/>
      <c r="G682" s="2"/>
      <c r="H682" s="3"/>
      <c r="I682" s="3"/>
      <c r="J682" s="3"/>
      <c r="K682" s="3"/>
      <c r="L682" s="3"/>
      <c r="M682" s="3"/>
      <c r="N682" s="3"/>
      <c r="O682" s="3"/>
      <c r="P682" s="3"/>
      <c r="Q682" s="3"/>
      <c r="R682" s="3"/>
    </row>
    <row r="683" spans="1:18" ht="13.5" customHeight="1">
      <c r="A683" s="11"/>
      <c r="B683" s="11"/>
      <c r="C683" s="11"/>
      <c r="D683" s="11"/>
      <c r="E683" s="13"/>
      <c r="F683" s="14"/>
      <c r="G683" s="2"/>
      <c r="H683" s="3"/>
      <c r="I683" s="3"/>
      <c r="J683" s="3"/>
      <c r="K683" s="3"/>
      <c r="L683" s="3"/>
      <c r="M683" s="3"/>
      <c r="N683" s="3"/>
      <c r="O683" s="3"/>
      <c r="P683" s="3"/>
      <c r="Q683" s="3"/>
      <c r="R683" s="3"/>
    </row>
    <row r="684" spans="1:18" ht="13.5" customHeight="1">
      <c r="A684" s="11"/>
      <c r="B684" s="11"/>
      <c r="C684" s="11"/>
      <c r="D684" s="11"/>
      <c r="E684" s="13"/>
      <c r="F684" s="14"/>
      <c r="G684" s="2"/>
      <c r="H684" s="3"/>
      <c r="I684" s="3"/>
      <c r="J684" s="3"/>
      <c r="K684" s="3"/>
      <c r="L684" s="3"/>
      <c r="M684" s="3"/>
      <c r="N684" s="3"/>
      <c r="O684" s="3"/>
      <c r="P684" s="3"/>
      <c r="Q684" s="3"/>
      <c r="R684" s="3"/>
    </row>
    <row r="685" spans="1:18" ht="13.5" customHeight="1">
      <c r="A685" s="11"/>
      <c r="B685" s="11"/>
      <c r="C685" s="11"/>
      <c r="D685" s="11"/>
      <c r="E685" s="13"/>
      <c r="F685" s="14"/>
      <c r="G685" s="2"/>
      <c r="H685" s="3"/>
      <c r="I685" s="3"/>
      <c r="J685" s="3"/>
      <c r="K685" s="3"/>
      <c r="L685" s="3"/>
      <c r="M685" s="3"/>
      <c r="N685" s="3"/>
      <c r="O685" s="3"/>
      <c r="P685" s="3"/>
      <c r="Q685" s="3"/>
      <c r="R685" s="3"/>
    </row>
    <row r="686" spans="1:18" ht="13.5" customHeight="1">
      <c r="A686" s="11"/>
      <c r="B686" s="11"/>
      <c r="C686" s="11"/>
      <c r="D686" s="11"/>
      <c r="E686" s="13"/>
      <c r="F686" s="14"/>
      <c r="G686" s="2"/>
      <c r="H686" s="3"/>
      <c r="I686" s="3"/>
      <c r="J686" s="3"/>
      <c r="K686" s="3"/>
      <c r="L686" s="3"/>
      <c r="M686" s="3"/>
      <c r="N686" s="3"/>
      <c r="O686" s="3"/>
      <c r="P686" s="3"/>
      <c r="Q686" s="3"/>
      <c r="R686" s="3"/>
    </row>
    <row r="687" spans="1:18" ht="13.5" customHeight="1">
      <c r="A687" s="11"/>
      <c r="B687" s="11"/>
      <c r="C687" s="11"/>
      <c r="D687" s="11"/>
      <c r="E687" s="13"/>
      <c r="F687" s="14"/>
      <c r="G687" s="2"/>
      <c r="H687" s="3"/>
      <c r="I687" s="3"/>
      <c r="J687" s="3"/>
      <c r="K687" s="3"/>
      <c r="L687" s="3"/>
      <c r="M687" s="3"/>
      <c r="N687" s="3"/>
      <c r="O687" s="3"/>
      <c r="P687" s="3"/>
      <c r="Q687" s="3"/>
      <c r="R687" s="3"/>
    </row>
    <row r="688" spans="1:18" ht="13.5" customHeight="1">
      <c r="A688" s="11"/>
      <c r="B688" s="11"/>
      <c r="C688" s="11"/>
      <c r="D688" s="11"/>
      <c r="E688" s="13"/>
      <c r="F688" s="14"/>
      <c r="G688" s="2"/>
      <c r="H688" s="3"/>
      <c r="I688" s="3"/>
      <c r="J688" s="3"/>
      <c r="K688" s="3"/>
      <c r="L688" s="3"/>
      <c r="M688" s="3"/>
      <c r="N688" s="3"/>
      <c r="O688" s="3"/>
      <c r="P688" s="3"/>
      <c r="Q688" s="3"/>
      <c r="R688" s="3"/>
    </row>
    <row r="689" spans="1:18" ht="13.5" customHeight="1">
      <c r="A689" s="11"/>
      <c r="B689" s="11"/>
      <c r="C689" s="11"/>
      <c r="D689" s="11"/>
      <c r="E689" s="13"/>
      <c r="F689" s="14"/>
      <c r="G689" s="2"/>
      <c r="H689" s="3"/>
      <c r="I689" s="3"/>
      <c r="J689" s="3"/>
      <c r="K689" s="3"/>
      <c r="L689" s="3"/>
      <c r="M689" s="3"/>
      <c r="N689" s="3"/>
      <c r="O689" s="3"/>
      <c r="P689" s="3"/>
      <c r="Q689" s="3"/>
      <c r="R689" s="3"/>
    </row>
    <row r="690" spans="1:18" ht="13.5" customHeight="1">
      <c r="A690" s="11"/>
      <c r="B690" s="11"/>
      <c r="C690" s="11"/>
      <c r="D690" s="11"/>
      <c r="E690" s="13"/>
      <c r="F690" s="14"/>
      <c r="G690" s="2"/>
      <c r="H690" s="3"/>
      <c r="I690" s="3"/>
      <c r="J690" s="3"/>
      <c r="K690" s="3"/>
      <c r="L690" s="3"/>
      <c r="M690" s="3"/>
      <c r="N690" s="3"/>
      <c r="O690" s="3"/>
      <c r="P690" s="3"/>
      <c r="Q690" s="3"/>
      <c r="R690" s="3"/>
    </row>
    <row r="691" spans="1:18" ht="13.5" customHeight="1">
      <c r="A691" s="11"/>
      <c r="B691" s="11"/>
      <c r="C691" s="11"/>
      <c r="D691" s="11"/>
      <c r="E691" s="13"/>
      <c r="F691" s="14"/>
      <c r="G691" s="2"/>
      <c r="H691" s="3"/>
      <c r="I691" s="3"/>
      <c r="J691" s="3"/>
      <c r="K691" s="3"/>
      <c r="L691" s="3"/>
      <c r="M691" s="3"/>
      <c r="N691" s="3"/>
      <c r="O691" s="3"/>
      <c r="P691" s="3"/>
      <c r="Q691" s="3"/>
      <c r="R691" s="3"/>
    </row>
    <row r="692" spans="1:18" ht="13.5" customHeight="1">
      <c r="A692" s="11"/>
      <c r="B692" s="11"/>
      <c r="C692" s="11"/>
      <c r="D692" s="11"/>
      <c r="E692" s="13"/>
      <c r="F692" s="14"/>
      <c r="G692" s="2"/>
      <c r="H692" s="3"/>
      <c r="I692" s="3"/>
      <c r="J692" s="3"/>
      <c r="K692" s="3"/>
      <c r="L692" s="3"/>
      <c r="M692" s="3"/>
      <c r="N692" s="3"/>
      <c r="O692" s="3"/>
      <c r="P692" s="3"/>
      <c r="Q692" s="3"/>
      <c r="R692" s="3"/>
    </row>
    <row r="693" spans="1:18" ht="13.5" customHeight="1">
      <c r="A693" s="11"/>
      <c r="B693" s="11"/>
      <c r="C693" s="11"/>
      <c r="D693" s="11"/>
      <c r="E693" s="13"/>
      <c r="F693" s="14"/>
      <c r="G693" s="2"/>
      <c r="H693" s="3"/>
      <c r="I693" s="3"/>
      <c r="J693" s="3"/>
      <c r="K693" s="3"/>
      <c r="L693" s="3"/>
      <c r="M693" s="3"/>
      <c r="N693" s="3"/>
      <c r="O693" s="3"/>
      <c r="P693" s="3"/>
      <c r="Q693" s="3"/>
      <c r="R693" s="3"/>
    </row>
    <row r="694" spans="1:18" ht="13.5" customHeight="1">
      <c r="A694" s="11"/>
      <c r="B694" s="11"/>
      <c r="C694" s="11"/>
      <c r="D694" s="11"/>
      <c r="E694" s="13"/>
      <c r="F694" s="14"/>
      <c r="G694" s="2"/>
      <c r="H694" s="3"/>
      <c r="I694" s="3"/>
      <c r="J694" s="3"/>
      <c r="K694" s="3"/>
      <c r="L694" s="3"/>
      <c r="M694" s="3"/>
      <c r="N694" s="3"/>
      <c r="O694" s="3"/>
      <c r="P694" s="3"/>
      <c r="Q694" s="3"/>
      <c r="R694" s="3"/>
    </row>
    <row r="695" spans="1:18" ht="13.5" customHeight="1">
      <c r="A695" s="11"/>
      <c r="B695" s="11"/>
      <c r="C695" s="11"/>
      <c r="D695" s="11"/>
      <c r="E695" s="13"/>
      <c r="F695" s="14"/>
      <c r="G695" s="2"/>
      <c r="H695" s="3"/>
      <c r="I695" s="3"/>
      <c r="J695" s="3"/>
      <c r="K695" s="3"/>
      <c r="L695" s="3"/>
      <c r="M695" s="3"/>
      <c r="N695" s="3"/>
      <c r="O695" s="3"/>
      <c r="P695" s="3"/>
      <c r="Q695" s="3"/>
      <c r="R695" s="3"/>
    </row>
    <row r="696" spans="1:18" ht="13.5" customHeight="1">
      <c r="A696" s="11"/>
      <c r="B696" s="11"/>
      <c r="C696" s="11"/>
      <c r="D696" s="11"/>
      <c r="E696" s="13"/>
      <c r="F696" s="14"/>
      <c r="G696" s="2"/>
      <c r="H696" s="3"/>
      <c r="I696" s="3"/>
      <c r="J696" s="3"/>
      <c r="K696" s="3"/>
      <c r="L696" s="3"/>
      <c r="M696" s="3"/>
      <c r="N696" s="3"/>
      <c r="O696" s="3"/>
      <c r="P696" s="3"/>
      <c r="Q696" s="3"/>
      <c r="R696" s="3"/>
    </row>
    <row r="697" spans="1:18" ht="13.5" customHeight="1">
      <c r="A697" s="11"/>
      <c r="B697" s="11"/>
      <c r="C697" s="11"/>
      <c r="D697" s="11"/>
      <c r="E697" s="13"/>
      <c r="F697" s="14"/>
      <c r="G697" s="2"/>
      <c r="H697" s="3"/>
      <c r="I697" s="3"/>
      <c r="J697" s="3"/>
      <c r="K697" s="3"/>
      <c r="L697" s="3"/>
      <c r="M697" s="3"/>
      <c r="N697" s="3"/>
      <c r="O697" s="3"/>
      <c r="P697" s="3"/>
      <c r="Q697" s="3"/>
      <c r="R697" s="3"/>
    </row>
    <row r="698" spans="1:18" ht="13.5" customHeight="1">
      <c r="A698" s="11"/>
      <c r="B698" s="11"/>
      <c r="C698" s="11"/>
      <c r="D698" s="11"/>
      <c r="E698" s="13"/>
      <c r="F698" s="14"/>
      <c r="G698" s="2"/>
      <c r="H698" s="3"/>
      <c r="I698" s="3"/>
      <c r="J698" s="3"/>
      <c r="K698" s="3"/>
      <c r="L698" s="3"/>
      <c r="M698" s="3"/>
      <c r="N698" s="3"/>
      <c r="O698" s="3"/>
      <c r="P698" s="3"/>
      <c r="Q698" s="3"/>
      <c r="R698" s="3"/>
    </row>
    <row r="699" spans="1:18" ht="13.5" customHeight="1">
      <c r="A699" s="11"/>
      <c r="B699" s="11"/>
      <c r="C699" s="11"/>
      <c r="D699" s="11"/>
      <c r="E699" s="13"/>
      <c r="F699" s="14"/>
      <c r="G699" s="2"/>
      <c r="H699" s="3"/>
      <c r="I699" s="3"/>
      <c r="J699" s="3"/>
      <c r="K699" s="3"/>
      <c r="L699" s="3"/>
      <c r="M699" s="3"/>
      <c r="N699" s="3"/>
      <c r="O699" s="3"/>
      <c r="P699" s="3"/>
      <c r="Q699" s="3"/>
      <c r="R699" s="3"/>
    </row>
    <row r="700" spans="1:18" ht="13.5" customHeight="1">
      <c r="A700" s="11"/>
      <c r="B700" s="11"/>
      <c r="C700" s="11"/>
      <c r="D700" s="11"/>
      <c r="E700" s="13"/>
      <c r="F700" s="14"/>
      <c r="G700" s="2"/>
      <c r="H700" s="3"/>
      <c r="I700" s="3"/>
      <c r="J700" s="3"/>
      <c r="K700" s="3"/>
      <c r="L700" s="3"/>
      <c r="M700" s="3"/>
      <c r="N700" s="3"/>
      <c r="O700" s="3"/>
      <c r="P700" s="3"/>
      <c r="Q700" s="3"/>
      <c r="R700" s="3"/>
    </row>
    <row r="701" spans="1:18" ht="13.5" customHeight="1">
      <c r="A701" s="11"/>
      <c r="B701" s="11"/>
      <c r="C701" s="11"/>
      <c r="D701" s="11"/>
      <c r="E701" s="13"/>
      <c r="F701" s="14"/>
      <c r="G701" s="2"/>
      <c r="H701" s="3"/>
      <c r="I701" s="3"/>
      <c r="J701" s="3"/>
      <c r="K701" s="3"/>
      <c r="L701" s="3"/>
      <c r="M701" s="3"/>
      <c r="N701" s="3"/>
      <c r="O701" s="3"/>
      <c r="P701" s="3"/>
      <c r="Q701" s="3"/>
      <c r="R701" s="3"/>
    </row>
    <row r="702" spans="1:18" ht="13.5" customHeight="1">
      <c r="A702" s="11"/>
      <c r="B702" s="11"/>
      <c r="C702" s="11"/>
      <c r="D702" s="11"/>
      <c r="E702" s="13"/>
      <c r="F702" s="14"/>
      <c r="G702" s="2"/>
      <c r="H702" s="3"/>
      <c r="I702" s="3"/>
      <c r="J702" s="3"/>
      <c r="K702" s="3"/>
      <c r="L702" s="3"/>
      <c r="M702" s="3"/>
      <c r="N702" s="3"/>
      <c r="O702" s="3"/>
      <c r="P702" s="3"/>
      <c r="Q702" s="3"/>
      <c r="R702" s="3"/>
    </row>
    <row r="703" spans="1:18" ht="13.5" customHeight="1">
      <c r="A703" s="11"/>
      <c r="B703" s="11"/>
      <c r="C703" s="11"/>
      <c r="D703" s="11"/>
      <c r="E703" s="13"/>
      <c r="F703" s="14"/>
      <c r="G703" s="2"/>
      <c r="H703" s="3"/>
      <c r="I703" s="3"/>
      <c r="J703" s="3"/>
      <c r="K703" s="3"/>
      <c r="L703" s="3"/>
      <c r="M703" s="3"/>
      <c r="N703" s="3"/>
      <c r="O703" s="3"/>
      <c r="P703" s="3"/>
      <c r="Q703" s="3"/>
      <c r="R703" s="3"/>
    </row>
    <row r="704" spans="1:18" ht="13.5" customHeight="1">
      <c r="A704" s="11"/>
      <c r="B704" s="11"/>
      <c r="C704" s="11"/>
      <c r="D704" s="11"/>
      <c r="E704" s="13"/>
      <c r="F704" s="14"/>
      <c r="G704" s="2"/>
      <c r="H704" s="3"/>
      <c r="I704" s="3"/>
      <c r="J704" s="3"/>
      <c r="K704" s="3"/>
      <c r="L704" s="3"/>
      <c r="M704" s="3"/>
      <c r="N704" s="3"/>
      <c r="O704" s="3"/>
      <c r="P704" s="3"/>
      <c r="Q704" s="3"/>
      <c r="R704" s="3"/>
    </row>
    <row r="705" spans="1:18" ht="13.5" customHeight="1">
      <c r="A705" s="11"/>
      <c r="B705" s="11"/>
      <c r="C705" s="11"/>
      <c r="D705" s="11"/>
      <c r="E705" s="13"/>
      <c r="F705" s="14"/>
      <c r="G705" s="2"/>
      <c r="H705" s="3"/>
      <c r="I705" s="3"/>
      <c r="J705" s="3"/>
      <c r="K705" s="3"/>
      <c r="L705" s="3"/>
      <c r="M705" s="3"/>
      <c r="N705" s="3"/>
      <c r="O705" s="3"/>
      <c r="P705" s="3"/>
      <c r="Q705" s="3"/>
      <c r="R705" s="3"/>
    </row>
    <row r="706" spans="1:18" ht="13.5" customHeight="1">
      <c r="A706" s="11"/>
      <c r="B706" s="11"/>
      <c r="C706" s="11"/>
      <c r="D706" s="11"/>
      <c r="E706" s="13"/>
      <c r="F706" s="14"/>
      <c r="G706" s="2"/>
      <c r="H706" s="3"/>
      <c r="I706" s="3"/>
      <c r="J706" s="3"/>
      <c r="K706" s="3"/>
      <c r="L706" s="3"/>
      <c r="M706" s="3"/>
      <c r="N706" s="3"/>
      <c r="O706" s="3"/>
      <c r="P706" s="3"/>
      <c r="Q706" s="3"/>
      <c r="R706" s="3"/>
    </row>
    <row r="707" spans="1:18" ht="13.5" customHeight="1">
      <c r="A707" s="11"/>
      <c r="B707" s="11"/>
      <c r="C707" s="11"/>
      <c r="D707" s="11"/>
      <c r="E707" s="13"/>
      <c r="F707" s="14"/>
      <c r="G707" s="2"/>
      <c r="H707" s="3"/>
      <c r="I707" s="3"/>
      <c r="J707" s="3"/>
      <c r="K707" s="3"/>
      <c r="L707" s="3"/>
      <c r="M707" s="3"/>
      <c r="N707" s="3"/>
      <c r="O707" s="3"/>
      <c r="P707" s="3"/>
      <c r="Q707" s="3"/>
      <c r="R707" s="3"/>
    </row>
    <row r="708" spans="1:18" ht="13.5" customHeight="1">
      <c r="A708" s="11"/>
      <c r="B708" s="11"/>
      <c r="C708" s="11"/>
      <c r="D708" s="11"/>
      <c r="E708" s="13"/>
      <c r="F708" s="14"/>
      <c r="G708" s="2"/>
      <c r="H708" s="3"/>
      <c r="I708" s="3"/>
      <c r="J708" s="3"/>
      <c r="K708" s="3"/>
      <c r="L708" s="3"/>
      <c r="M708" s="3"/>
      <c r="N708" s="3"/>
      <c r="O708" s="3"/>
      <c r="P708" s="3"/>
      <c r="Q708" s="3"/>
      <c r="R708" s="3"/>
    </row>
    <row r="709" spans="1:18" ht="13.5" customHeight="1">
      <c r="A709" s="11"/>
      <c r="B709" s="11"/>
      <c r="C709" s="11"/>
      <c r="D709" s="11"/>
      <c r="E709" s="13"/>
      <c r="F709" s="14"/>
      <c r="G709" s="2"/>
      <c r="H709" s="3"/>
      <c r="I709" s="3"/>
      <c r="J709" s="3"/>
      <c r="K709" s="3"/>
      <c r="L709" s="3"/>
      <c r="M709" s="3"/>
      <c r="N709" s="3"/>
      <c r="O709" s="3"/>
      <c r="P709" s="3"/>
      <c r="Q709" s="3"/>
      <c r="R709" s="3"/>
    </row>
    <row r="710" spans="1:18" ht="13.5" customHeight="1">
      <c r="A710" s="11"/>
      <c r="B710" s="11"/>
      <c r="C710" s="11"/>
      <c r="D710" s="11"/>
      <c r="E710" s="13"/>
      <c r="F710" s="14"/>
      <c r="G710" s="2"/>
      <c r="H710" s="3"/>
      <c r="I710" s="3"/>
      <c r="J710" s="3"/>
      <c r="K710" s="3"/>
      <c r="L710" s="3"/>
      <c r="M710" s="3"/>
      <c r="N710" s="3"/>
      <c r="O710" s="3"/>
      <c r="P710" s="3"/>
      <c r="Q710" s="3"/>
      <c r="R710" s="3"/>
    </row>
    <row r="711" spans="1:18" ht="13.5" customHeight="1">
      <c r="A711" s="11"/>
      <c r="B711" s="11"/>
      <c r="C711" s="11"/>
      <c r="D711" s="11"/>
      <c r="E711" s="13"/>
      <c r="F711" s="14"/>
      <c r="G711" s="2"/>
      <c r="H711" s="3"/>
      <c r="I711" s="3"/>
      <c r="J711" s="3"/>
      <c r="K711" s="3"/>
      <c r="L711" s="3"/>
      <c r="M711" s="3"/>
      <c r="N711" s="3"/>
      <c r="O711" s="3"/>
      <c r="P711" s="3"/>
      <c r="Q711" s="3"/>
      <c r="R711" s="3"/>
    </row>
    <row r="712" spans="1:18" ht="13.5" customHeight="1">
      <c r="A712" s="11"/>
      <c r="B712" s="11"/>
      <c r="C712" s="11"/>
      <c r="D712" s="11"/>
      <c r="E712" s="13"/>
      <c r="F712" s="14"/>
      <c r="G712" s="2"/>
      <c r="H712" s="3"/>
      <c r="I712" s="3"/>
      <c r="J712" s="3"/>
      <c r="K712" s="3"/>
      <c r="L712" s="3"/>
      <c r="M712" s="3"/>
      <c r="N712" s="3"/>
      <c r="O712" s="3"/>
      <c r="P712" s="3"/>
      <c r="Q712" s="3"/>
      <c r="R712" s="3"/>
    </row>
    <row r="713" spans="1:18" ht="13.5" customHeight="1">
      <c r="A713" s="11"/>
      <c r="B713" s="11"/>
      <c r="C713" s="11"/>
      <c r="D713" s="11"/>
      <c r="E713" s="13"/>
      <c r="F713" s="14"/>
      <c r="G713" s="2"/>
      <c r="H713" s="3"/>
      <c r="I713" s="3"/>
      <c r="J713" s="3"/>
      <c r="K713" s="3"/>
      <c r="L713" s="3"/>
      <c r="M713" s="3"/>
      <c r="N713" s="3"/>
      <c r="O713" s="3"/>
      <c r="P713" s="3"/>
      <c r="Q713" s="3"/>
      <c r="R713" s="3"/>
    </row>
    <row r="714" spans="1:18" ht="13.5" customHeight="1">
      <c r="A714" s="11"/>
      <c r="B714" s="11"/>
      <c r="C714" s="11"/>
      <c r="D714" s="11"/>
      <c r="E714" s="13"/>
      <c r="F714" s="14"/>
      <c r="G714" s="2"/>
      <c r="H714" s="3"/>
      <c r="I714" s="3"/>
      <c r="J714" s="3"/>
      <c r="K714" s="3"/>
      <c r="L714" s="3"/>
      <c r="M714" s="3"/>
      <c r="N714" s="3"/>
      <c r="O714" s="3"/>
      <c r="P714" s="3"/>
      <c r="Q714" s="3"/>
      <c r="R714" s="3"/>
    </row>
    <row r="715" spans="1:18" ht="13.5" customHeight="1">
      <c r="A715" s="11"/>
      <c r="B715" s="11"/>
      <c r="C715" s="11"/>
      <c r="D715" s="11"/>
      <c r="E715" s="13"/>
      <c r="F715" s="14"/>
      <c r="G715" s="2"/>
      <c r="H715" s="3"/>
      <c r="I715" s="3"/>
      <c r="J715" s="3"/>
      <c r="K715" s="3"/>
      <c r="L715" s="3"/>
      <c r="M715" s="3"/>
      <c r="N715" s="3"/>
      <c r="O715" s="3"/>
      <c r="P715" s="3"/>
      <c r="Q715" s="3"/>
      <c r="R715" s="3"/>
    </row>
    <row r="716" spans="1:18" ht="13.5" customHeight="1">
      <c r="A716" s="11"/>
      <c r="B716" s="11"/>
      <c r="C716" s="11"/>
      <c r="D716" s="11"/>
      <c r="E716" s="13"/>
      <c r="F716" s="14"/>
      <c r="G716" s="2"/>
      <c r="H716" s="3"/>
      <c r="I716" s="3"/>
      <c r="J716" s="3"/>
      <c r="K716" s="3"/>
      <c r="L716" s="3"/>
      <c r="M716" s="3"/>
      <c r="N716" s="3"/>
      <c r="O716" s="3"/>
      <c r="P716" s="3"/>
      <c r="Q716" s="3"/>
      <c r="R716" s="3"/>
    </row>
    <row r="717" spans="1:18" ht="13.5" customHeight="1">
      <c r="A717" s="11"/>
      <c r="B717" s="11"/>
      <c r="C717" s="11"/>
      <c r="D717" s="11"/>
      <c r="E717" s="13"/>
      <c r="F717" s="14"/>
      <c r="G717" s="2"/>
      <c r="H717" s="3"/>
      <c r="I717" s="3"/>
      <c r="J717" s="3"/>
      <c r="K717" s="3"/>
      <c r="L717" s="3"/>
      <c r="M717" s="3"/>
      <c r="N717" s="3"/>
      <c r="O717" s="3"/>
      <c r="P717" s="3"/>
      <c r="Q717" s="3"/>
      <c r="R717" s="3"/>
    </row>
    <row r="718" spans="1:18" ht="13.5" customHeight="1">
      <c r="A718" s="11"/>
      <c r="B718" s="11"/>
      <c r="C718" s="11"/>
      <c r="D718" s="11"/>
      <c r="E718" s="13"/>
      <c r="F718" s="14"/>
      <c r="G718" s="2"/>
      <c r="H718" s="3"/>
      <c r="I718" s="3"/>
      <c r="J718" s="3"/>
      <c r="K718" s="3"/>
      <c r="L718" s="3"/>
      <c r="M718" s="3"/>
      <c r="N718" s="3"/>
      <c r="O718" s="3"/>
      <c r="P718" s="3"/>
      <c r="Q718" s="3"/>
      <c r="R718" s="3"/>
    </row>
    <row r="719" spans="1:18" ht="13.5" customHeight="1">
      <c r="A719" s="11"/>
      <c r="B719" s="11"/>
      <c r="C719" s="11"/>
      <c r="D719" s="11"/>
      <c r="E719" s="13"/>
      <c r="F719" s="14"/>
      <c r="G719" s="2"/>
      <c r="H719" s="3"/>
      <c r="I719" s="3"/>
      <c r="J719" s="3"/>
      <c r="K719" s="3"/>
      <c r="L719" s="3"/>
      <c r="M719" s="3"/>
      <c r="N719" s="3"/>
      <c r="O719" s="3"/>
      <c r="P719" s="3"/>
      <c r="Q719" s="3"/>
      <c r="R719" s="3"/>
    </row>
    <row r="720" spans="1:18" ht="13.5" customHeight="1">
      <c r="A720" s="11"/>
      <c r="B720" s="11"/>
      <c r="C720" s="11"/>
      <c r="D720" s="11"/>
      <c r="E720" s="13"/>
      <c r="F720" s="14"/>
      <c r="G720" s="2"/>
      <c r="H720" s="3"/>
      <c r="I720" s="3"/>
      <c r="J720" s="3"/>
      <c r="K720" s="3"/>
      <c r="L720" s="3"/>
      <c r="M720" s="3"/>
      <c r="N720" s="3"/>
      <c r="O720" s="3"/>
      <c r="P720" s="3"/>
      <c r="Q720" s="3"/>
      <c r="R720" s="3"/>
    </row>
    <row r="721" spans="1:18" ht="13.5" customHeight="1">
      <c r="A721" s="11"/>
      <c r="B721" s="11"/>
      <c r="C721" s="11"/>
      <c r="D721" s="11"/>
      <c r="E721" s="13"/>
      <c r="F721" s="14"/>
      <c r="G721" s="2"/>
      <c r="H721" s="3"/>
      <c r="I721" s="3"/>
      <c r="J721" s="3"/>
      <c r="K721" s="3"/>
      <c r="L721" s="3"/>
      <c r="M721" s="3"/>
      <c r="N721" s="3"/>
      <c r="O721" s="3"/>
      <c r="P721" s="3"/>
      <c r="Q721" s="3"/>
      <c r="R721" s="3"/>
    </row>
    <row r="722" spans="1:18" ht="13.5" customHeight="1">
      <c r="A722" s="11"/>
      <c r="B722" s="11"/>
      <c r="C722" s="11"/>
      <c r="D722" s="11"/>
      <c r="E722" s="13"/>
      <c r="F722" s="14"/>
      <c r="G722" s="2"/>
      <c r="H722" s="3"/>
      <c r="I722" s="3"/>
      <c r="J722" s="3"/>
      <c r="K722" s="3"/>
      <c r="L722" s="3"/>
      <c r="M722" s="3"/>
      <c r="N722" s="3"/>
      <c r="O722" s="3"/>
      <c r="P722" s="3"/>
      <c r="Q722" s="3"/>
      <c r="R722" s="3"/>
    </row>
    <row r="723" spans="1:18" ht="13.5" customHeight="1">
      <c r="A723" s="11"/>
      <c r="B723" s="11"/>
      <c r="C723" s="11"/>
      <c r="D723" s="11"/>
      <c r="E723" s="13"/>
      <c r="F723" s="14"/>
      <c r="G723" s="2"/>
      <c r="H723" s="3"/>
      <c r="I723" s="3"/>
      <c r="J723" s="3"/>
      <c r="K723" s="3"/>
      <c r="L723" s="3"/>
      <c r="M723" s="3"/>
      <c r="N723" s="3"/>
      <c r="O723" s="3"/>
      <c r="P723" s="3"/>
      <c r="Q723" s="3"/>
      <c r="R723" s="3"/>
    </row>
    <row r="724" spans="1:18" ht="13.5" customHeight="1">
      <c r="A724" s="11"/>
      <c r="B724" s="11"/>
      <c r="C724" s="11"/>
      <c r="D724" s="11"/>
      <c r="E724" s="13"/>
      <c r="F724" s="14"/>
      <c r="G724" s="2"/>
      <c r="H724" s="3"/>
      <c r="I724" s="3"/>
      <c r="J724" s="3"/>
      <c r="K724" s="3"/>
      <c r="L724" s="3"/>
      <c r="M724" s="3"/>
      <c r="N724" s="3"/>
      <c r="O724" s="3"/>
      <c r="P724" s="3"/>
      <c r="Q724" s="3"/>
      <c r="R724" s="3"/>
    </row>
    <row r="725" spans="1:18" ht="13.5" customHeight="1">
      <c r="A725" s="11"/>
      <c r="B725" s="11"/>
      <c r="C725" s="11"/>
      <c r="D725" s="11"/>
      <c r="E725" s="13"/>
      <c r="F725" s="14"/>
      <c r="G725" s="2"/>
      <c r="H725" s="3"/>
      <c r="I725" s="3"/>
      <c r="J725" s="3"/>
      <c r="K725" s="3"/>
      <c r="L725" s="3"/>
      <c r="M725" s="3"/>
      <c r="N725" s="3"/>
      <c r="O725" s="3"/>
      <c r="P725" s="3"/>
      <c r="Q725" s="3"/>
      <c r="R725" s="3"/>
    </row>
    <row r="726" spans="1:18" ht="13.5" customHeight="1">
      <c r="A726" s="11"/>
      <c r="B726" s="11"/>
      <c r="C726" s="11"/>
      <c r="D726" s="11"/>
      <c r="E726" s="13"/>
      <c r="F726" s="14"/>
      <c r="G726" s="2"/>
      <c r="H726" s="3"/>
      <c r="I726" s="3"/>
      <c r="J726" s="3"/>
      <c r="K726" s="3"/>
      <c r="L726" s="3"/>
      <c r="M726" s="3"/>
      <c r="N726" s="3"/>
      <c r="O726" s="3"/>
      <c r="P726" s="3"/>
      <c r="Q726" s="3"/>
      <c r="R726" s="3"/>
    </row>
    <row r="727" spans="1:18" ht="13.5" customHeight="1">
      <c r="A727" s="11"/>
      <c r="B727" s="11"/>
      <c r="C727" s="11"/>
      <c r="D727" s="11"/>
      <c r="E727" s="13"/>
      <c r="F727" s="14"/>
      <c r="G727" s="2"/>
      <c r="H727" s="3"/>
      <c r="I727" s="3"/>
      <c r="J727" s="3"/>
      <c r="K727" s="3"/>
      <c r="L727" s="3"/>
      <c r="M727" s="3"/>
      <c r="N727" s="3"/>
      <c r="O727" s="3"/>
      <c r="P727" s="3"/>
      <c r="Q727" s="3"/>
      <c r="R727" s="3"/>
    </row>
    <row r="728" spans="1:18" ht="13.5" customHeight="1">
      <c r="A728" s="11"/>
      <c r="B728" s="11"/>
      <c r="C728" s="11"/>
      <c r="D728" s="11"/>
      <c r="E728" s="13"/>
      <c r="F728" s="14"/>
      <c r="G728" s="2"/>
      <c r="H728" s="3"/>
      <c r="I728" s="3"/>
      <c r="J728" s="3"/>
      <c r="K728" s="3"/>
      <c r="L728" s="3"/>
      <c r="M728" s="3"/>
      <c r="N728" s="3"/>
      <c r="O728" s="3"/>
      <c r="P728" s="3"/>
      <c r="Q728" s="3"/>
      <c r="R728" s="3"/>
    </row>
    <row r="729" spans="1:18" ht="13.5" customHeight="1">
      <c r="A729" s="11"/>
      <c r="B729" s="11"/>
      <c r="C729" s="11"/>
      <c r="D729" s="11"/>
      <c r="E729" s="13"/>
      <c r="F729" s="14"/>
      <c r="G729" s="2"/>
      <c r="H729" s="3"/>
      <c r="I729" s="3"/>
      <c r="J729" s="3"/>
      <c r="K729" s="3"/>
      <c r="L729" s="3"/>
      <c r="M729" s="3"/>
      <c r="N729" s="3"/>
      <c r="O729" s="3"/>
      <c r="P729" s="3"/>
      <c r="Q729" s="3"/>
      <c r="R729" s="3"/>
    </row>
    <row r="730" spans="1:18" ht="13.5" customHeight="1">
      <c r="A730" s="11"/>
      <c r="B730" s="11"/>
      <c r="C730" s="11"/>
      <c r="D730" s="11"/>
      <c r="E730" s="13"/>
      <c r="F730" s="14"/>
      <c r="G730" s="2"/>
      <c r="H730" s="3"/>
      <c r="I730" s="3"/>
      <c r="J730" s="3"/>
      <c r="K730" s="3"/>
      <c r="L730" s="3"/>
      <c r="M730" s="3"/>
      <c r="N730" s="3"/>
      <c r="O730" s="3"/>
      <c r="P730" s="3"/>
      <c r="Q730" s="3"/>
      <c r="R730" s="3"/>
    </row>
    <row r="731" spans="1:18" ht="13.5" customHeight="1">
      <c r="A731" s="11"/>
      <c r="B731" s="11"/>
      <c r="C731" s="11"/>
      <c r="D731" s="11"/>
      <c r="E731" s="13"/>
      <c r="F731" s="14"/>
      <c r="G731" s="2"/>
      <c r="H731" s="3"/>
      <c r="I731" s="3"/>
      <c r="J731" s="3"/>
      <c r="K731" s="3"/>
      <c r="L731" s="3"/>
      <c r="M731" s="3"/>
      <c r="N731" s="3"/>
      <c r="O731" s="3"/>
      <c r="P731" s="3"/>
      <c r="Q731" s="3"/>
      <c r="R731" s="3"/>
    </row>
    <row r="732" spans="1:18" ht="13.5" customHeight="1">
      <c r="A732" s="11"/>
      <c r="B732" s="11"/>
      <c r="C732" s="11"/>
      <c r="D732" s="11"/>
      <c r="E732" s="13"/>
      <c r="F732" s="14"/>
      <c r="G732" s="2"/>
      <c r="H732" s="3"/>
      <c r="I732" s="3"/>
      <c r="J732" s="3"/>
      <c r="K732" s="3"/>
      <c r="L732" s="3"/>
      <c r="M732" s="3"/>
      <c r="N732" s="3"/>
      <c r="O732" s="3"/>
      <c r="P732" s="3"/>
      <c r="Q732" s="3"/>
      <c r="R732" s="3"/>
    </row>
    <row r="733" spans="1:18" ht="13.5" customHeight="1">
      <c r="A733" s="11"/>
      <c r="B733" s="11"/>
      <c r="C733" s="11"/>
      <c r="D733" s="11"/>
      <c r="E733" s="13"/>
      <c r="F733" s="14"/>
      <c r="G733" s="2"/>
      <c r="H733" s="3"/>
      <c r="I733" s="3"/>
      <c r="J733" s="3"/>
      <c r="K733" s="3"/>
      <c r="L733" s="3"/>
      <c r="M733" s="3"/>
      <c r="N733" s="3"/>
      <c r="O733" s="3"/>
      <c r="P733" s="3"/>
      <c r="Q733" s="3"/>
      <c r="R733" s="3"/>
    </row>
    <row r="734" spans="1:18" ht="13.5" customHeight="1">
      <c r="A734" s="11"/>
      <c r="B734" s="11"/>
      <c r="C734" s="11"/>
      <c r="D734" s="11"/>
      <c r="E734" s="13"/>
      <c r="F734" s="14"/>
      <c r="G734" s="2"/>
      <c r="H734" s="3"/>
      <c r="I734" s="3"/>
      <c r="J734" s="3"/>
      <c r="K734" s="3"/>
      <c r="L734" s="3"/>
      <c r="M734" s="3"/>
      <c r="N734" s="3"/>
      <c r="O734" s="3"/>
      <c r="P734" s="3"/>
      <c r="Q734" s="3"/>
      <c r="R734" s="3"/>
    </row>
    <row r="735" spans="1:18" ht="13.5" customHeight="1">
      <c r="A735" s="11"/>
      <c r="B735" s="11"/>
      <c r="C735" s="11"/>
      <c r="D735" s="11"/>
      <c r="E735" s="13"/>
      <c r="F735" s="14"/>
      <c r="G735" s="2"/>
      <c r="H735" s="3"/>
      <c r="I735" s="3"/>
      <c r="J735" s="3"/>
      <c r="K735" s="3"/>
      <c r="L735" s="3"/>
      <c r="M735" s="3"/>
      <c r="N735" s="3"/>
      <c r="O735" s="3"/>
      <c r="P735" s="3"/>
      <c r="Q735" s="3"/>
      <c r="R735" s="3"/>
    </row>
    <row r="736" spans="1:18" ht="13.5" customHeight="1">
      <c r="A736" s="11"/>
      <c r="B736" s="11"/>
      <c r="C736" s="11"/>
      <c r="D736" s="11"/>
      <c r="E736" s="13"/>
      <c r="F736" s="14"/>
      <c r="G736" s="2"/>
      <c r="H736" s="3"/>
      <c r="I736" s="3"/>
      <c r="J736" s="3"/>
      <c r="K736" s="3"/>
      <c r="L736" s="3"/>
      <c r="M736" s="3"/>
      <c r="N736" s="3"/>
      <c r="O736" s="3"/>
      <c r="P736" s="3"/>
      <c r="Q736" s="3"/>
      <c r="R736" s="3"/>
    </row>
    <row r="737" spans="1:18" ht="13.5" customHeight="1">
      <c r="A737" s="11"/>
      <c r="B737" s="11"/>
      <c r="C737" s="11"/>
      <c r="D737" s="11"/>
      <c r="E737" s="13"/>
      <c r="F737" s="14"/>
      <c r="G737" s="2"/>
      <c r="H737" s="3"/>
      <c r="I737" s="3"/>
      <c r="J737" s="3"/>
      <c r="K737" s="3"/>
      <c r="L737" s="3"/>
      <c r="M737" s="3"/>
      <c r="N737" s="3"/>
      <c r="O737" s="3"/>
      <c r="P737" s="3"/>
      <c r="Q737" s="3"/>
      <c r="R737" s="3"/>
    </row>
    <row r="738" spans="1:18" ht="13.5" customHeight="1">
      <c r="A738" s="11"/>
      <c r="B738" s="11"/>
      <c r="C738" s="11"/>
      <c r="D738" s="11"/>
      <c r="E738" s="13"/>
      <c r="F738" s="14"/>
      <c r="G738" s="2"/>
      <c r="H738" s="3"/>
      <c r="I738" s="3"/>
      <c r="J738" s="3"/>
      <c r="K738" s="3"/>
      <c r="L738" s="3"/>
      <c r="M738" s="3"/>
      <c r="N738" s="3"/>
      <c r="O738" s="3"/>
      <c r="P738" s="3"/>
      <c r="Q738" s="3"/>
      <c r="R738" s="3"/>
    </row>
    <row r="739" spans="1:18" ht="13.5" customHeight="1">
      <c r="A739" s="11"/>
      <c r="B739" s="11"/>
      <c r="C739" s="11"/>
      <c r="D739" s="11"/>
      <c r="E739" s="13"/>
      <c r="F739" s="14"/>
      <c r="G739" s="2"/>
      <c r="H739" s="3"/>
      <c r="I739" s="3"/>
      <c r="J739" s="3"/>
      <c r="K739" s="3"/>
      <c r="L739" s="3"/>
      <c r="M739" s="3"/>
      <c r="N739" s="3"/>
      <c r="O739" s="3"/>
      <c r="P739" s="3"/>
      <c r="Q739" s="3"/>
      <c r="R739" s="3"/>
    </row>
    <row r="740" spans="1:18" ht="13.5" customHeight="1">
      <c r="A740" s="11"/>
      <c r="B740" s="11"/>
      <c r="C740" s="11"/>
      <c r="D740" s="11"/>
      <c r="E740" s="13"/>
      <c r="F740" s="14"/>
      <c r="G740" s="2"/>
      <c r="H740" s="3"/>
      <c r="I740" s="3"/>
      <c r="J740" s="3"/>
      <c r="K740" s="3"/>
      <c r="L740" s="3"/>
      <c r="M740" s="3"/>
      <c r="N740" s="3"/>
      <c r="O740" s="3"/>
      <c r="P740" s="3"/>
      <c r="Q740" s="3"/>
      <c r="R740" s="3"/>
    </row>
    <row r="741" spans="1:18" ht="13.5" customHeight="1">
      <c r="A741" s="11"/>
      <c r="B741" s="11"/>
      <c r="C741" s="11"/>
      <c r="D741" s="11"/>
      <c r="E741" s="13"/>
      <c r="F741" s="14"/>
      <c r="G741" s="2"/>
      <c r="H741" s="3"/>
      <c r="I741" s="3"/>
      <c r="J741" s="3"/>
      <c r="K741" s="3"/>
      <c r="L741" s="3"/>
      <c r="M741" s="3"/>
      <c r="N741" s="3"/>
      <c r="O741" s="3"/>
      <c r="P741" s="3"/>
      <c r="Q741" s="3"/>
      <c r="R741" s="3"/>
    </row>
    <row r="742" spans="1:18" ht="13.5" customHeight="1">
      <c r="A742" s="11"/>
      <c r="B742" s="11"/>
      <c r="C742" s="11"/>
      <c r="D742" s="11"/>
      <c r="E742" s="13"/>
      <c r="F742" s="14"/>
      <c r="G742" s="2"/>
      <c r="H742" s="3"/>
      <c r="I742" s="3"/>
      <c r="J742" s="3"/>
      <c r="K742" s="3"/>
      <c r="L742" s="3"/>
      <c r="M742" s="3"/>
      <c r="N742" s="3"/>
      <c r="O742" s="3"/>
      <c r="P742" s="3"/>
      <c r="Q742" s="3"/>
      <c r="R742" s="3"/>
    </row>
    <row r="743" spans="1:18" ht="13.5" customHeight="1">
      <c r="A743" s="11"/>
      <c r="B743" s="11"/>
      <c r="C743" s="11"/>
      <c r="D743" s="11"/>
      <c r="E743" s="13"/>
      <c r="F743" s="14"/>
      <c r="G743" s="2"/>
      <c r="H743" s="3"/>
      <c r="I743" s="3"/>
      <c r="J743" s="3"/>
      <c r="K743" s="3"/>
      <c r="L743" s="3"/>
      <c r="M743" s="3"/>
      <c r="N743" s="3"/>
      <c r="O743" s="3"/>
      <c r="P743" s="3"/>
      <c r="Q743" s="3"/>
      <c r="R743" s="3"/>
    </row>
    <row r="744" spans="1:18" ht="13.5" customHeight="1">
      <c r="A744" s="11"/>
      <c r="B744" s="11"/>
      <c r="C744" s="11"/>
      <c r="D744" s="11"/>
      <c r="E744" s="13"/>
      <c r="F744" s="14"/>
      <c r="G744" s="2"/>
      <c r="H744" s="3"/>
      <c r="I744" s="3"/>
      <c r="J744" s="3"/>
      <c r="K744" s="3"/>
      <c r="L744" s="3"/>
      <c r="M744" s="3"/>
      <c r="N744" s="3"/>
      <c r="O744" s="3"/>
      <c r="P744" s="3"/>
      <c r="Q744" s="3"/>
      <c r="R744" s="3"/>
    </row>
    <row r="745" spans="1:18" ht="13.5" customHeight="1">
      <c r="A745" s="11"/>
      <c r="B745" s="11"/>
      <c r="C745" s="11"/>
      <c r="D745" s="11"/>
      <c r="E745" s="13"/>
      <c r="F745" s="14"/>
      <c r="G745" s="2"/>
      <c r="H745" s="3"/>
      <c r="I745" s="3"/>
      <c r="J745" s="3"/>
      <c r="K745" s="3"/>
      <c r="L745" s="3"/>
      <c r="M745" s="3"/>
      <c r="N745" s="3"/>
      <c r="O745" s="3"/>
      <c r="P745" s="3"/>
      <c r="Q745" s="3"/>
      <c r="R745" s="3"/>
    </row>
    <row r="746" spans="1:18" ht="13.5" customHeight="1">
      <c r="A746" s="11"/>
      <c r="B746" s="11"/>
      <c r="C746" s="11"/>
      <c r="D746" s="11"/>
      <c r="E746" s="13"/>
      <c r="F746" s="14"/>
      <c r="G746" s="2"/>
      <c r="H746" s="3"/>
      <c r="I746" s="3"/>
      <c r="J746" s="3"/>
      <c r="K746" s="3"/>
      <c r="L746" s="3"/>
      <c r="M746" s="3"/>
      <c r="N746" s="3"/>
      <c r="O746" s="3"/>
      <c r="P746" s="3"/>
      <c r="Q746" s="3"/>
      <c r="R746" s="3"/>
    </row>
    <row r="747" spans="1:18" ht="13.5" customHeight="1">
      <c r="A747" s="11"/>
      <c r="B747" s="11"/>
      <c r="C747" s="11"/>
      <c r="D747" s="11"/>
      <c r="E747" s="13"/>
      <c r="F747" s="14"/>
      <c r="G747" s="2"/>
      <c r="H747" s="3"/>
      <c r="I747" s="3"/>
      <c r="J747" s="3"/>
      <c r="K747" s="3"/>
      <c r="L747" s="3"/>
      <c r="M747" s="3"/>
      <c r="N747" s="3"/>
      <c r="O747" s="3"/>
      <c r="P747" s="3"/>
      <c r="Q747" s="3"/>
      <c r="R747" s="3"/>
    </row>
    <row r="748" spans="1:18" ht="13.5" customHeight="1">
      <c r="A748" s="11"/>
      <c r="B748" s="11"/>
      <c r="C748" s="11"/>
      <c r="D748" s="11"/>
      <c r="E748" s="13"/>
      <c r="F748" s="14"/>
      <c r="G748" s="2"/>
      <c r="H748" s="3"/>
      <c r="I748" s="3"/>
      <c r="J748" s="3"/>
      <c r="K748" s="3"/>
      <c r="L748" s="3"/>
      <c r="M748" s="3"/>
      <c r="N748" s="3"/>
      <c r="O748" s="3"/>
      <c r="P748" s="3"/>
      <c r="Q748" s="3"/>
      <c r="R748" s="3"/>
    </row>
    <row r="749" spans="1:18" ht="13.5" customHeight="1">
      <c r="A749" s="11"/>
      <c r="B749" s="11"/>
      <c r="C749" s="11"/>
      <c r="D749" s="11"/>
      <c r="E749" s="13"/>
      <c r="F749" s="14"/>
      <c r="G749" s="2"/>
      <c r="H749" s="3"/>
      <c r="I749" s="3"/>
      <c r="J749" s="3"/>
      <c r="K749" s="3"/>
      <c r="L749" s="3"/>
      <c r="M749" s="3"/>
      <c r="N749" s="3"/>
      <c r="O749" s="3"/>
      <c r="P749" s="3"/>
      <c r="Q749" s="3"/>
      <c r="R749" s="3"/>
    </row>
    <row r="750" spans="1:18" ht="13.5" customHeight="1">
      <c r="A750" s="11"/>
      <c r="B750" s="11"/>
      <c r="C750" s="11"/>
      <c r="D750" s="11"/>
      <c r="E750" s="13"/>
      <c r="F750" s="14"/>
      <c r="G750" s="2"/>
      <c r="H750" s="3"/>
      <c r="I750" s="3"/>
      <c r="J750" s="3"/>
      <c r="K750" s="3"/>
      <c r="L750" s="3"/>
      <c r="M750" s="3"/>
      <c r="N750" s="3"/>
      <c r="O750" s="3"/>
      <c r="P750" s="3"/>
      <c r="Q750" s="3"/>
      <c r="R750" s="3"/>
    </row>
    <row r="751" spans="1:18" ht="13.5" customHeight="1">
      <c r="A751" s="11"/>
      <c r="B751" s="11"/>
      <c r="C751" s="11"/>
      <c r="D751" s="11"/>
      <c r="E751" s="13"/>
      <c r="F751" s="14"/>
      <c r="G751" s="2"/>
      <c r="H751" s="3"/>
      <c r="I751" s="3"/>
      <c r="J751" s="3"/>
      <c r="K751" s="3"/>
      <c r="L751" s="3"/>
      <c r="M751" s="3"/>
      <c r="N751" s="3"/>
      <c r="O751" s="3"/>
      <c r="P751" s="3"/>
      <c r="Q751" s="3"/>
      <c r="R751" s="3"/>
    </row>
    <row r="752" spans="1:18" ht="13.5" customHeight="1">
      <c r="A752" s="11"/>
      <c r="B752" s="11"/>
      <c r="C752" s="11"/>
      <c r="D752" s="11"/>
      <c r="E752" s="13"/>
      <c r="F752" s="14"/>
      <c r="G752" s="2"/>
      <c r="H752" s="3"/>
      <c r="I752" s="3"/>
      <c r="J752" s="3"/>
      <c r="K752" s="3"/>
      <c r="L752" s="3"/>
      <c r="M752" s="3"/>
      <c r="N752" s="3"/>
      <c r="O752" s="3"/>
      <c r="P752" s="3"/>
      <c r="Q752" s="3"/>
      <c r="R752" s="3"/>
    </row>
    <row r="753" spans="1:18" ht="13.5" customHeight="1">
      <c r="A753" s="11"/>
      <c r="B753" s="11"/>
      <c r="C753" s="11"/>
      <c r="D753" s="11"/>
      <c r="E753" s="13"/>
      <c r="F753" s="14"/>
      <c r="G753" s="2"/>
      <c r="H753" s="3"/>
      <c r="I753" s="3"/>
      <c r="J753" s="3"/>
      <c r="K753" s="3"/>
      <c r="L753" s="3"/>
      <c r="M753" s="3"/>
      <c r="N753" s="3"/>
      <c r="O753" s="3"/>
      <c r="P753" s="3"/>
      <c r="Q753" s="3"/>
      <c r="R753" s="3"/>
    </row>
    <row r="754" spans="1:18" ht="13.5" customHeight="1">
      <c r="A754" s="11"/>
      <c r="B754" s="11"/>
      <c r="C754" s="11"/>
      <c r="D754" s="11"/>
      <c r="E754" s="13"/>
      <c r="F754" s="14"/>
      <c r="G754" s="2"/>
      <c r="H754" s="3"/>
      <c r="I754" s="3"/>
      <c r="J754" s="3"/>
      <c r="K754" s="3"/>
      <c r="L754" s="3"/>
      <c r="M754" s="3"/>
      <c r="N754" s="3"/>
      <c r="O754" s="3"/>
      <c r="P754" s="3"/>
      <c r="Q754" s="3"/>
      <c r="R754" s="3"/>
    </row>
    <row r="755" spans="1:18" ht="13.5" customHeight="1">
      <c r="A755" s="11"/>
      <c r="B755" s="11"/>
      <c r="C755" s="11"/>
      <c r="D755" s="11"/>
      <c r="E755" s="13"/>
      <c r="F755" s="14"/>
      <c r="G755" s="2"/>
      <c r="H755" s="3"/>
      <c r="I755" s="3"/>
      <c r="J755" s="3"/>
      <c r="K755" s="3"/>
      <c r="L755" s="3"/>
      <c r="M755" s="3"/>
      <c r="N755" s="3"/>
      <c r="O755" s="3"/>
      <c r="P755" s="3"/>
      <c r="Q755" s="3"/>
      <c r="R755" s="3"/>
    </row>
    <row r="756" spans="1:18" ht="13.5" customHeight="1">
      <c r="A756" s="11"/>
      <c r="B756" s="11"/>
      <c r="C756" s="11"/>
      <c r="D756" s="11"/>
      <c r="E756" s="13"/>
      <c r="F756" s="14"/>
      <c r="G756" s="2"/>
      <c r="H756" s="3"/>
      <c r="I756" s="3"/>
      <c r="J756" s="3"/>
      <c r="K756" s="3"/>
      <c r="L756" s="3"/>
      <c r="M756" s="3"/>
      <c r="N756" s="3"/>
      <c r="O756" s="3"/>
      <c r="P756" s="3"/>
      <c r="Q756" s="3"/>
      <c r="R756" s="3"/>
    </row>
    <row r="757" spans="1:18" ht="13.5" customHeight="1">
      <c r="A757" s="11"/>
      <c r="B757" s="11"/>
      <c r="C757" s="11"/>
      <c r="D757" s="11"/>
      <c r="E757" s="13"/>
      <c r="F757" s="14"/>
      <c r="G757" s="2"/>
      <c r="H757" s="3"/>
      <c r="I757" s="3"/>
      <c r="J757" s="3"/>
      <c r="K757" s="3"/>
      <c r="L757" s="3"/>
      <c r="M757" s="3"/>
      <c r="N757" s="3"/>
      <c r="O757" s="3"/>
      <c r="P757" s="3"/>
      <c r="Q757" s="3"/>
      <c r="R757" s="3"/>
    </row>
    <row r="758" spans="1:18" ht="13.5" customHeight="1">
      <c r="A758" s="11"/>
      <c r="B758" s="11"/>
      <c r="C758" s="11"/>
      <c r="D758" s="11"/>
      <c r="E758" s="13"/>
      <c r="F758" s="14"/>
      <c r="G758" s="2"/>
      <c r="H758" s="3"/>
      <c r="I758" s="3"/>
      <c r="J758" s="3"/>
      <c r="K758" s="3"/>
      <c r="L758" s="3"/>
      <c r="M758" s="3"/>
      <c r="N758" s="3"/>
      <c r="O758" s="3"/>
      <c r="P758" s="3"/>
      <c r="Q758" s="3"/>
      <c r="R758" s="3"/>
    </row>
    <row r="759" spans="1:18" ht="13.5" customHeight="1">
      <c r="A759" s="11"/>
      <c r="B759" s="11"/>
      <c r="C759" s="11"/>
      <c r="D759" s="11"/>
      <c r="E759" s="13"/>
      <c r="F759" s="14"/>
      <c r="G759" s="2"/>
      <c r="H759" s="3"/>
      <c r="I759" s="3"/>
      <c r="J759" s="3"/>
      <c r="K759" s="3"/>
      <c r="L759" s="3"/>
      <c r="M759" s="3"/>
      <c r="N759" s="3"/>
      <c r="O759" s="3"/>
      <c r="P759" s="3"/>
      <c r="Q759" s="3"/>
      <c r="R759" s="3"/>
    </row>
    <row r="760" spans="1:18" ht="13.5" customHeight="1">
      <c r="A760" s="11"/>
      <c r="B760" s="11"/>
      <c r="C760" s="11"/>
      <c r="D760" s="11"/>
      <c r="E760" s="13"/>
      <c r="F760" s="14"/>
      <c r="G760" s="2"/>
      <c r="H760" s="3"/>
      <c r="I760" s="3"/>
      <c r="J760" s="3"/>
      <c r="K760" s="3"/>
      <c r="L760" s="3"/>
      <c r="M760" s="3"/>
      <c r="N760" s="3"/>
      <c r="O760" s="3"/>
      <c r="P760" s="3"/>
      <c r="Q760" s="3"/>
      <c r="R760" s="3"/>
    </row>
    <row r="761" spans="1:18" ht="13.5" customHeight="1">
      <c r="A761" s="11"/>
      <c r="B761" s="11"/>
      <c r="C761" s="11"/>
      <c r="D761" s="11"/>
      <c r="E761" s="13"/>
      <c r="F761" s="14"/>
      <c r="G761" s="2"/>
      <c r="H761" s="3"/>
      <c r="I761" s="3"/>
      <c r="J761" s="3"/>
      <c r="K761" s="3"/>
      <c r="L761" s="3"/>
      <c r="M761" s="3"/>
      <c r="N761" s="3"/>
      <c r="O761" s="3"/>
      <c r="P761" s="3"/>
      <c r="Q761" s="3"/>
      <c r="R761" s="3"/>
    </row>
    <row r="762" spans="1:18" ht="13.5" customHeight="1">
      <c r="A762" s="11"/>
      <c r="B762" s="11"/>
      <c r="C762" s="11"/>
      <c r="D762" s="11"/>
      <c r="E762" s="13"/>
      <c r="F762" s="14"/>
      <c r="G762" s="2"/>
      <c r="H762" s="3"/>
      <c r="I762" s="3"/>
      <c r="J762" s="3"/>
      <c r="K762" s="3"/>
      <c r="L762" s="3"/>
      <c r="M762" s="3"/>
      <c r="N762" s="3"/>
      <c r="O762" s="3"/>
      <c r="P762" s="3"/>
      <c r="Q762" s="3"/>
      <c r="R762" s="3"/>
    </row>
    <row r="763" spans="1:18" ht="13.5" customHeight="1">
      <c r="A763" s="11"/>
      <c r="B763" s="11"/>
      <c r="C763" s="11"/>
      <c r="D763" s="11"/>
      <c r="E763" s="13"/>
      <c r="F763" s="14"/>
      <c r="G763" s="2"/>
      <c r="H763" s="3"/>
      <c r="I763" s="3"/>
      <c r="J763" s="3"/>
      <c r="K763" s="3"/>
      <c r="L763" s="3"/>
      <c r="M763" s="3"/>
      <c r="N763" s="3"/>
      <c r="O763" s="3"/>
      <c r="P763" s="3"/>
      <c r="Q763" s="3"/>
      <c r="R763" s="3"/>
    </row>
    <row r="764" spans="1:18" ht="13.5" customHeight="1">
      <c r="A764" s="11"/>
      <c r="B764" s="11"/>
      <c r="C764" s="11"/>
      <c r="D764" s="11"/>
      <c r="E764" s="13"/>
      <c r="F764" s="14"/>
      <c r="G764" s="2"/>
      <c r="H764" s="3"/>
      <c r="I764" s="3"/>
      <c r="J764" s="3"/>
      <c r="K764" s="3"/>
      <c r="L764" s="3"/>
      <c r="M764" s="3"/>
      <c r="N764" s="3"/>
      <c r="O764" s="3"/>
      <c r="P764" s="3"/>
      <c r="Q764" s="3"/>
      <c r="R764" s="3"/>
    </row>
    <row r="765" spans="1:18" ht="13.5" customHeight="1">
      <c r="A765" s="11"/>
      <c r="B765" s="11"/>
      <c r="C765" s="11"/>
      <c r="D765" s="11"/>
      <c r="E765" s="13"/>
      <c r="F765" s="14"/>
      <c r="G765" s="2"/>
      <c r="H765" s="3"/>
      <c r="I765" s="3"/>
      <c r="J765" s="3"/>
      <c r="K765" s="3"/>
      <c r="L765" s="3"/>
      <c r="M765" s="3"/>
      <c r="N765" s="3"/>
      <c r="O765" s="3"/>
      <c r="P765" s="3"/>
      <c r="Q765" s="3"/>
      <c r="R765" s="3"/>
    </row>
    <row r="766" spans="1:18" ht="13.5" customHeight="1">
      <c r="A766" s="11"/>
      <c r="B766" s="11"/>
      <c r="C766" s="11"/>
      <c r="D766" s="11"/>
      <c r="E766" s="13"/>
      <c r="F766" s="14"/>
      <c r="G766" s="2"/>
      <c r="H766" s="3"/>
      <c r="I766" s="3"/>
      <c r="J766" s="3"/>
      <c r="K766" s="3"/>
      <c r="L766" s="3"/>
      <c r="M766" s="3"/>
      <c r="N766" s="3"/>
      <c r="O766" s="3"/>
      <c r="P766" s="3"/>
      <c r="Q766" s="3"/>
      <c r="R766" s="3"/>
    </row>
    <row r="767" spans="1:18" ht="13.5" customHeight="1">
      <c r="A767" s="11"/>
      <c r="B767" s="11"/>
      <c r="C767" s="11"/>
      <c r="D767" s="11"/>
      <c r="E767" s="13"/>
      <c r="F767" s="14"/>
      <c r="G767" s="2"/>
      <c r="H767" s="3"/>
      <c r="I767" s="3"/>
      <c r="J767" s="3"/>
      <c r="K767" s="3"/>
      <c r="L767" s="3"/>
      <c r="M767" s="3"/>
      <c r="N767" s="3"/>
      <c r="O767" s="3"/>
      <c r="P767" s="3"/>
      <c r="Q767" s="3"/>
      <c r="R767" s="3"/>
    </row>
    <row r="768" spans="1:18" ht="13.5" customHeight="1">
      <c r="A768" s="11"/>
      <c r="B768" s="11"/>
      <c r="C768" s="11"/>
      <c r="D768" s="11"/>
      <c r="E768" s="13"/>
      <c r="F768" s="14"/>
      <c r="G768" s="2"/>
      <c r="H768" s="3"/>
      <c r="I768" s="3"/>
      <c r="J768" s="3"/>
      <c r="K768" s="3"/>
      <c r="L768" s="3"/>
      <c r="M768" s="3"/>
      <c r="N768" s="3"/>
      <c r="O768" s="3"/>
      <c r="P768" s="3"/>
      <c r="Q768" s="3"/>
      <c r="R768" s="3"/>
    </row>
    <row r="769" spans="1:18" ht="13.5" customHeight="1">
      <c r="A769" s="11"/>
      <c r="B769" s="11"/>
      <c r="C769" s="11"/>
      <c r="D769" s="11"/>
      <c r="E769" s="13"/>
      <c r="F769" s="14"/>
      <c r="G769" s="2"/>
      <c r="H769" s="3"/>
      <c r="I769" s="3"/>
      <c r="J769" s="3"/>
      <c r="K769" s="3"/>
      <c r="L769" s="3"/>
      <c r="M769" s="3"/>
      <c r="N769" s="3"/>
      <c r="O769" s="3"/>
      <c r="P769" s="3"/>
      <c r="Q769" s="3"/>
      <c r="R769" s="3"/>
    </row>
    <row r="770" spans="1:18" ht="13.5" customHeight="1">
      <c r="A770" s="11"/>
      <c r="B770" s="11"/>
      <c r="C770" s="11"/>
      <c r="D770" s="11"/>
      <c r="E770" s="13"/>
      <c r="F770" s="14"/>
      <c r="G770" s="2"/>
      <c r="H770" s="3"/>
      <c r="I770" s="3"/>
      <c r="J770" s="3"/>
      <c r="K770" s="3"/>
      <c r="L770" s="3"/>
      <c r="M770" s="3"/>
      <c r="N770" s="3"/>
      <c r="O770" s="3"/>
      <c r="P770" s="3"/>
      <c r="Q770" s="3"/>
      <c r="R770" s="3"/>
    </row>
    <row r="771" spans="1:18" ht="13.5" customHeight="1">
      <c r="A771" s="11"/>
      <c r="B771" s="11"/>
      <c r="C771" s="11"/>
      <c r="D771" s="11"/>
      <c r="E771" s="13"/>
      <c r="F771" s="14"/>
      <c r="G771" s="2"/>
      <c r="H771" s="3"/>
      <c r="I771" s="3"/>
      <c r="J771" s="3"/>
      <c r="K771" s="3"/>
      <c r="L771" s="3"/>
      <c r="M771" s="3"/>
      <c r="N771" s="3"/>
      <c r="O771" s="3"/>
      <c r="P771" s="3"/>
      <c r="Q771" s="3"/>
      <c r="R771" s="3"/>
    </row>
    <row r="772" spans="1:18" ht="13.5" customHeight="1">
      <c r="A772" s="11"/>
      <c r="B772" s="11"/>
      <c r="C772" s="11"/>
      <c r="D772" s="11"/>
      <c r="E772" s="13"/>
      <c r="F772" s="14"/>
      <c r="G772" s="2"/>
      <c r="H772" s="3"/>
      <c r="I772" s="3"/>
      <c r="J772" s="3"/>
      <c r="K772" s="3"/>
      <c r="L772" s="3"/>
      <c r="M772" s="3"/>
      <c r="N772" s="3"/>
      <c r="O772" s="3"/>
      <c r="P772" s="3"/>
      <c r="Q772" s="3"/>
      <c r="R772" s="3"/>
    </row>
    <row r="773" spans="1:18" ht="13.5" customHeight="1">
      <c r="A773" s="11"/>
      <c r="B773" s="11"/>
      <c r="C773" s="11"/>
      <c r="D773" s="11"/>
      <c r="E773" s="13"/>
      <c r="F773" s="14"/>
      <c r="G773" s="2"/>
      <c r="H773" s="3"/>
      <c r="I773" s="3"/>
      <c r="J773" s="3"/>
      <c r="K773" s="3"/>
      <c r="L773" s="3"/>
      <c r="M773" s="3"/>
      <c r="N773" s="3"/>
      <c r="O773" s="3"/>
      <c r="P773" s="3"/>
      <c r="Q773" s="3"/>
      <c r="R773" s="3"/>
    </row>
    <row r="774" spans="1:18" ht="13.5" customHeight="1">
      <c r="A774" s="11"/>
      <c r="B774" s="11"/>
      <c r="C774" s="11"/>
      <c r="D774" s="11"/>
      <c r="E774" s="13"/>
      <c r="F774" s="14"/>
      <c r="G774" s="2"/>
      <c r="H774" s="3"/>
      <c r="I774" s="3"/>
      <c r="J774" s="3"/>
      <c r="K774" s="3"/>
      <c r="L774" s="3"/>
      <c r="M774" s="3"/>
      <c r="N774" s="3"/>
      <c r="O774" s="3"/>
      <c r="P774" s="3"/>
      <c r="Q774" s="3"/>
      <c r="R774" s="3"/>
    </row>
    <row r="775" spans="1:18" ht="13.5" customHeight="1">
      <c r="A775" s="11"/>
      <c r="B775" s="11"/>
      <c r="C775" s="11"/>
      <c r="D775" s="11"/>
      <c r="E775" s="13"/>
      <c r="F775" s="14"/>
      <c r="G775" s="2"/>
      <c r="H775" s="3"/>
      <c r="I775" s="3"/>
      <c r="J775" s="3"/>
      <c r="K775" s="3"/>
      <c r="L775" s="3"/>
      <c r="M775" s="3"/>
      <c r="N775" s="3"/>
      <c r="O775" s="3"/>
      <c r="P775" s="3"/>
      <c r="Q775" s="3"/>
      <c r="R775" s="3"/>
    </row>
    <row r="776" spans="1:18" ht="13.5" customHeight="1">
      <c r="A776" s="11"/>
      <c r="B776" s="11"/>
      <c r="C776" s="11"/>
      <c r="D776" s="11"/>
      <c r="E776" s="13"/>
      <c r="F776" s="14"/>
      <c r="G776" s="2"/>
      <c r="H776" s="3"/>
      <c r="I776" s="3"/>
      <c r="J776" s="3"/>
      <c r="K776" s="3"/>
      <c r="L776" s="3"/>
      <c r="M776" s="3"/>
      <c r="N776" s="3"/>
      <c r="O776" s="3"/>
      <c r="P776" s="3"/>
      <c r="Q776" s="3"/>
      <c r="R776" s="3"/>
    </row>
    <row r="777" spans="1:18" ht="13.5" customHeight="1">
      <c r="A777" s="11"/>
      <c r="B777" s="11"/>
      <c r="C777" s="11"/>
      <c r="D777" s="11"/>
      <c r="E777" s="13"/>
      <c r="F777" s="14"/>
      <c r="G777" s="2"/>
      <c r="H777" s="3"/>
      <c r="I777" s="3"/>
      <c r="J777" s="3"/>
      <c r="K777" s="3"/>
      <c r="L777" s="3"/>
      <c r="M777" s="3"/>
      <c r="N777" s="3"/>
      <c r="O777" s="3"/>
      <c r="P777" s="3"/>
      <c r="Q777" s="3"/>
      <c r="R777" s="3"/>
    </row>
    <row r="778" spans="1:18" ht="13.5" customHeight="1">
      <c r="A778" s="11"/>
      <c r="B778" s="11"/>
      <c r="C778" s="11"/>
      <c r="D778" s="11"/>
      <c r="E778" s="13"/>
      <c r="F778" s="14"/>
      <c r="G778" s="2"/>
      <c r="H778" s="3"/>
      <c r="I778" s="3"/>
      <c r="J778" s="3"/>
      <c r="K778" s="3"/>
      <c r="L778" s="3"/>
      <c r="M778" s="3"/>
      <c r="N778" s="3"/>
      <c r="O778" s="3"/>
      <c r="P778" s="3"/>
      <c r="Q778" s="3"/>
      <c r="R778" s="3"/>
    </row>
    <row r="779" spans="1:18" ht="13.5" customHeight="1">
      <c r="A779" s="11"/>
      <c r="B779" s="11"/>
      <c r="C779" s="11"/>
      <c r="D779" s="11"/>
      <c r="E779" s="13"/>
      <c r="F779" s="14"/>
      <c r="G779" s="2"/>
      <c r="H779" s="3"/>
      <c r="I779" s="3"/>
      <c r="J779" s="3"/>
      <c r="K779" s="3"/>
      <c r="L779" s="3"/>
      <c r="M779" s="3"/>
      <c r="N779" s="3"/>
      <c r="O779" s="3"/>
      <c r="P779" s="3"/>
      <c r="Q779" s="3"/>
      <c r="R779" s="3"/>
    </row>
    <row r="780" spans="1:18" ht="13.5" customHeight="1">
      <c r="A780" s="11"/>
      <c r="B780" s="11"/>
      <c r="C780" s="11"/>
      <c r="D780" s="11"/>
      <c r="E780" s="13"/>
      <c r="F780" s="14"/>
      <c r="G780" s="2"/>
      <c r="H780" s="3"/>
      <c r="I780" s="3"/>
      <c r="J780" s="3"/>
      <c r="K780" s="3"/>
      <c r="L780" s="3"/>
      <c r="M780" s="3"/>
      <c r="N780" s="3"/>
      <c r="O780" s="3"/>
      <c r="P780" s="3"/>
      <c r="Q780" s="3"/>
      <c r="R780" s="3"/>
    </row>
    <row r="781" spans="1:18" ht="13.5" customHeight="1">
      <c r="A781" s="11"/>
      <c r="B781" s="11"/>
      <c r="C781" s="11"/>
      <c r="D781" s="11"/>
      <c r="E781" s="13"/>
      <c r="F781" s="14"/>
      <c r="G781" s="2"/>
      <c r="H781" s="3"/>
      <c r="I781" s="3"/>
      <c r="J781" s="3"/>
      <c r="K781" s="3"/>
      <c r="L781" s="3"/>
      <c r="M781" s="3"/>
      <c r="N781" s="3"/>
      <c r="O781" s="3"/>
      <c r="P781" s="3"/>
      <c r="Q781" s="3"/>
      <c r="R781" s="3"/>
    </row>
    <row r="782" spans="1:18" ht="13.5" customHeight="1">
      <c r="A782" s="11"/>
      <c r="B782" s="11"/>
      <c r="C782" s="11"/>
      <c r="D782" s="11"/>
      <c r="E782" s="13"/>
      <c r="F782" s="14"/>
      <c r="G782" s="2"/>
      <c r="H782" s="3"/>
      <c r="I782" s="3"/>
      <c r="J782" s="3"/>
      <c r="K782" s="3"/>
      <c r="L782" s="3"/>
      <c r="M782" s="3"/>
      <c r="N782" s="3"/>
      <c r="O782" s="3"/>
      <c r="P782" s="3"/>
      <c r="Q782" s="3"/>
      <c r="R782" s="3"/>
    </row>
    <row r="783" spans="1:18" ht="13.5" customHeight="1">
      <c r="A783" s="11"/>
      <c r="B783" s="11"/>
      <c r="C783" s="11"/>
      <c r="D783" s="11"/>
      <c r="E783" s="13"/>
      <c r="F783" s="14"/>
      <c r="G783" s="2"/>
      <c r="H783" s="3"/>
      <c r="I783" s="3"/>
      <c r="J783" s="3"/>
      <c r="K783" s="3"/>
      <c r="L783" s="3"/>
      <c r="M783" s="3"/>
      <c r="N783" s="3"/>
      <c r="O783" s="3"/>
      <c r="P783" s="3"/>
      <c r="Q783" s="3"/>
      <c r="R783" s="3"/>
    </row>
    <row r="784" spans="1:18" ht="13.5" customHeight="1">
      <c r="A784" s="11"/>
      <c r="B784" s="11"/>
      <c r="C784" s="11"/>
      <c r="D784" s="11"/>
      <c r="E784" s="13"/>
      <c r="F784" s="14"/>
      <c r="G784" s="2"/>
      <c r="H784" s="3"/>
      <c r="I784" s="3"/>
      <c r="J784" s="3"/>
      <c r="K784" s="3"/>
      <c r="L784" s="3"/>
      <c r="M784" s="3"/>
      <c r="N784" s="3"/>
      <c r="O784" s="3"/>
      <c r="P784" s="3"/>
      <c r="Q784" s="3"/>
      <c r="R784" s="3"/>
    </row>
    <row r="785" spans="1:18" ht="13.5" customHeight="1">
      <c r="A785" s="11"/>
      <c r="B785" s="11"/>
      <c r="C785" s="11"/>
      <c r="D785" s="11"/>
      <c r="E785" s="13"/>
      <c r="F785" s="14"/>
      <c r="G785" s="2"/>
      <c r="H785" s="3"/>
      <c r="I785" s="3"/>
      <c r="J785" s="3"/>
      <c r="K785" s="3"/>
      <c r="L785" s="3"/>
      <c r="M785" s="3"/>
      <c r="N785" s="3"/>
      <c r="O785" s="3"/>
      <c r="P785" s="3"/>
      <c r="Q785" s="3"/>
      <c r="R785" s="3"/>
    </row>
    <row r="786" spans="1:18" ht="13.5" customHeight="1">
      <c r="A786" s="11"/>
      <c r="B786" s="11"/>
      <c r="C786" s="11"/>
      <c r="D786" s="11"/>
      <c r="E786" s="13"/>
      <c r="F786" s="14"/>
      <c r="G786" s="2"/>
      <c r="H786" s="3"/>
      <c r="I786" s="3"/>
      <c r="J786" s="3"/>
      <c r="K786" s="3"/>
      <c r="L786" s="3"/>
      <c r="M786" s="3"/>
      <c r="N786" s="3"/>
      <c r="O786" s="3"/>
      <c r="P786" s="3"/>
      <c r="Q786" s="3"/>
      <c r="R786" s="3"/>
    </row>
    <row r="787" spans="1:18" ht="13.5" customHeight="1">
      <c r="A787" s="11"/>
      <c r="B787" s="11"/>
      <c r="C787" s="11"/>
      <c r="D787" s="11"/>
      <c r="E787" s="13"/>
      <c r="F787" s="14"/>
      <c r="G787" s="2"/>
      <c r="H787" s="3"/>
      <c r="I787" s="3"/>
      <c r="J787" s="3"/>
      <c r="K787" s="3"/>
      <c r="L787" s="3"/>
      <c r="M787" s="3"/>
      <c r="N787" s="3"/>
      <c r="O787" s="3"/>
      <c r="P787" s="3"/>
      <c r="Q787" s="3"/>
      <c r="R787" s="3"/>
    </row>
    <row r="788" spans="1:18" ht="13.5" customHeight="1">
      <c r="A788" s="11"/>
      <c r="B788" s="11"/>
      <c r="C788" s="11"/>
      <c r="D788" s="11"/>
      <c r="E788" s="13"/>
      <c r="F788" s="14"/>
      <c r="G788" s="2"/>
      <c r="H788" s="3"/>
      <c r="I788" s="3"/>
      <c r="J788" s="3"/>
      <c r="K788" s="3"/>
      <c r="L788" s="3"/>
      <c r="M788" s="3"/>
      <c r="N788" s="3"/>
      <c r="O788" s="3"/>
      <c r="P788" s="3"/>
      <c r="Q788" s="3"/>
      <c r="R788" s="3"/>
    </row>
    <row r="789" spans="1:18" ht="13.5" customHeight="1">
      <c r="A789" s="11"/>
      <c r="B789" s="11"/>
      <c r="C789" s="11"/>
      <c r="D789" s="11"/>
      <c r="E789" s="13"/>
      <c r="F789" s="14"/>
      <c r="G789" s="2"/>
      <c r="H789" s="3"/>
      <c r="I789" s="3"/>
      <c r="J789" s="3"/>
      <c r="K789" s="3"/>
      <c r="L789" s="3"/>
      <c r="M789" s="3"/>
      <c r="N789" s="3"/>
      <c r="O789" s="3"/>
      <c r="P789" s="3"/>
      <c r="Q789" s="3"/>
      <c r="R789" s="3"/>
    </row>
    <row r="790" spans="1:18" ht="13.5" customHeight="1">
      <c r="A790" s="11"/>
      <c r="B790" s="11"/>
      <c r="C790" s="11"/>
      <c r="D790" s="11"/>
      <c r="E790" s="13"/>
      <c r="F790" s="14"/>
      <c r="G790" s="2"/>
      <c r="H790" s="3"/>
      <c r="I790" s="3"/>
      <c r="J790" s="3"/>
      <c r="K790" s="3"/>
      <c r="L790" s="3"/>
      <c r="M790" s="3"/>
      <c r="N790" s="3"/>
      <c r="O790" s="3"/>
      <c r="P790" s="3"/>
      <c r="Q790" s="3"/>
      <c r="R790" s="3"/>
    </row>
    <row r="791" spans="1:18" ht="13.5" customHeight="1">
      <c r="A791" s="11"/>
      <c r="B791" s="11"/>
      <c r="C791" s="11"/>
      <c r="D791" s="11"/>
      <c r="E791" s="13"/>
      <c r="F791" s="14"/>
      <c r="G791" s="2"/>
      <c r="H791" s="3"/>
      <c r="I791" s="3"/>
      <c r="J791" s="3"/>
      <c r="K791" s="3"/>
      <c r="L791" s="3"/>
      <c r="M791" s="3"/>
      <c r="N791" s="3"/>
      <c r="O791" s="3"/>
      <c r="P791" s="3"/>
      <c r="Q791" s="3"/>
      <c r="R791" s="3"/>
    </row>
    <row r="792" spans="1:18" ht="13.5" customHeight="1">
      <c r="A792" s="11"/>
      <c r="B792" s="11"/>
      <c r="C792" s="11"/>
      <c r="D792" s="11"/>
      <c r="E792" s="13"/>
      <c r="F792" s="14"/>
      <c r="G792" s="2"/>
      <c r="H792" s="3"/>
      <c r="I792" s="3"/>
      <c r="J792" s="3"/>
      <c r="K792" s="3"/>
      <c r="L792" s="3"/>
      <c r="M792" s="3"/>
      <c r="N792" s="3"/>
      <c r="O792" s="3"/>
      <c r="P792" s="3"/>
      <c r="Q792" s="3"/>
      <c r="R792" s="3"/>
    </row>
    <row r="793" spans="1:18" ht="13.5" customHeight="1">
      <c r="A793" s="11"/>
      <c r="B793" s="11"/>
      <c r="C793" s="11"/>
      <c r="D793" s="11"/>
      <c r="E793" s="13"/>
      <c r="F793" s="14"/>
      <c r="G793" s="2"/>
      <c r="H793" s="3"/>
      <c r="I793" s="3"/>
      <c r="J793" s="3"/>
      <c r="K793" s="3"/>
      <c r="L793" s="3"/>
      <c r="M793" s="3"/>
      <c r="N793" s="3"/>
      <c r="O793" s="3"/>
      <c r="P793" s="3"/>
      <c r="Q793" s="3"/>
      <c r="R793" s="3"/>
    </row>
    <row r="794" spans="1:18" ht="13.5" customHeight="1">
      <c r="A794" s="11"/>
      <c r="B794" s="11"/>
      <c r="C794" s="11"/>
      <c r="D794" s="11"/>
      <c r="E794" s="13"/>
      <c r="F794" s="14"/>
      <c r="G794" s="2"/>
      <c r="H794" s="3"/>
      <c r="I794" s="3"/>
      <c r="J794" s="3"/>
      <c r="K794" s="3"/>
      <c r="L794" s="3"/>
      <c r="M794" s="3"/>
      <c r="N794" s="3"/>
      <c r="O794" s="3"/>
      <c r="P794" s="3"/>
      <c r="Q794" s="3"/>
      <c r="R794" s="3"/>
    </row>
    <row r="795" spans="1:18" ht="13.5" customHeight="1">
      <c r="A795" s="11"/>
      <c r="B795" s="11"/>
      <c r="C795" s="11"/>
      <c r="D795" s="11"/>
      <c r="E795" s="13"/>
      <c r="F795" s="14"/>
      <c r="G795" s="2"/>
      <c r="H795" s="3"/>
      <c r="I795" s="3"/>
      <c r="J795" s="3"/>
      <c r="K795" s="3"/>
      <c r="L795" s="3"/>
      <c r="M795" s="3"/>
      <c r="N795" s="3"/>
      <c r="O795" s="3"/>
      <c r="P795" s="3"/>
      <c r="Q795" s="3"/>
      <c r="R795" s="3"/>
    </row>
    <row r="796" spans="1:18" ht="13.5" customHeight="1">
      <c r="A796" s="11"/>
      <c r="B796" s="11"/>
      <c r="C796" s="11"/>
      <c r="D796" s="11"/>
      <c r="E796" s="13"/>
      <c r="F796" s="14"/>
      <c r="G796" s="2"/>
      <c r="H796" s="3"/>
      <c r="I796" s="3"/>
      <c r="J796" s="3"/>
      <c r="K796" s="3"/>
      <c r="L796" s="3"/>
      <c r="M796" s="3"/>
      <c r="N796" s="3"/>
      <c r="O796" s="3"/>
      <c r="P796" s="3"/>
      <c r="Q796" s="3"/>
      <c r="R796" s="3"/>
    </row>
    <row r="797" spans="1:18" ht="13.5" customHeight="1">
      <c r="A797" s="11"/>
      <c r="B797" s="11"/>
      <c r="C797" s="11"/>
      <c r="D797" s="11"/>
      <c r="E797" s="13"/>
      <c r="F797" s="14"/>
      <c r="G797" s="2"/>
      <c r="H797" s="3"/>
      <c r="I797" s="3"/>
      <c r="J797" s="3"/>
      <c r="K797" s="3"/>
      <c r="L797" s="3"/>
      <c r="M797" s="3"/>
      <c r="N797" s="3"/>
      <c r="O797" s="3"/>
      <c r="P797" s="3"/>
      <c r="Q797" s="3"/>
      <c r="R797" s="3"/>
    </row>
    <row r="798" spans="1:18" ht="13.5" customHeight="1">
      <c r="A798" s="11"/>
      <c r="B798" s="11"/>
      <c r="C798" s="11"/>
      <c r="D798" s="11"/>
      <c r="E798" s="13"/>
      <c r="F798" s="14"/>
      <c r="G798" s="2"/>
      <c r="H798" s="3"/>
      <c r="I798" s="3"/>
      <c r="J798" s="3"/>
      <c r="K798" s="3"/>
      <c r="L798" s="3"/>
      <c r="M798" s="3"/>
      <c r="N798" s="3"/>
      <c r="O798" s="3"/>
      <c r="P798" s="3"/>
      <c r="Q798" s="3"/>
      <c r="R798" s="3"/>
    </row>
    <row r="799" spans="1:18" ht="13.5" customHeight="1">
      <c r="A799" s="11"/>
      <c r="B799" s="11"/>
      <c r="C799" s="11"/>
      <c r="D799" s="11"/>
      <c r="E799" s="13"/>
      <c r="F799" s="14"/>
      <c r="G799" s="2"/>
      <c r="H799" s="3"/>
      <c r="I799" s="3"/>
      <c r="J799" s="3"/>
      <c r="K799" s="3"/>
      <c r="L799" s="3"/>
      <c r="M799" s="3"/>
      <c r="N799" s="3"/>
      <c r="O799" s="3"/>
      <c r="P799" s="3"/>
      <c r="Q799" s="3"/>
      <c r="R799" s="3"/>
    </row>
    <row r="800" spans="1:18" ht="13.5" customHeight="1">
      <c r="A800" s="11"/>
      <c r="B800" s="11"/>
      <c r="C800" s="11"/>
      <c r="D800" s="11"/>
      <c r="E800" s="13"/>
      <c r="F800" s="14"/>
      <c r="G800" s="2"/>
      <c r="H800" s="3"/>
      <c r="I800" s="3"/>
      <c r="J800" s="3"/>
      <c r="K800" s="3"/>
      <c r="L800" s="3"/>
      <c r="M800" s="3"/>
      <c r="N800" s="3"/>
      <c r="O800" s="3"/>
      <c r="P800" s="3"/>
      <c r="Q800" s="3"/>
      <c r="R800" s="3"/>
    </row>
    <row r="801" spans="1:18" ht="13.5" customHeight="1">
      <c r="A801" s="11"/>
      <c r="B801" s="11"/>
      <c r="C801" s="11"/>
      <c r="D801" s="11"/>
      <c r="E801" s="13"/>
      <c r="F801" s="14"/>
      <c r="G801" s="2"/>
      <c r="H801" s="3"/>
      <c r="I801" s="3"/>
      <c r="J801" s="3"/>
      <c r="K801" s="3"/>
      <c r="L801" s="3"/>
      <c r="M801" s="3"/>
      <c r="N801" s="3"/>
      <c r="O801" s="3"/>
      <c r="P801" s="3"/>
      <c r="Q801" s="3"/>
      <c r="R801" s="3"/>
    </row>
    <row r="802" spans="1:18" ht="13.5" customHeight="1">
      <c r="A802" s="11"/>
      <c r="B802" s="11"/>
      <c r="C802" s="11"/>
      <c r="D802" s="11"/>
      <c r="E802" s="13"/>
      <c r="F802" s="14"/>
      <c r="G802" s="2"/>
      <c r="H802" s="3"/>
      <c r="I802" s="3"/>
      <c r="J802" s="3"/>
      <c r="K802" s="3"/>
      <c r="L802" s="3"/>
      <c r="M802" s="3"/>
      <c r="N802" s="3"/>
      <c r="O802" s="3"/>
      <c r="P802" s="3"/>
      <c r="Q802" s="3"/>
      <c r="R802" s="3"/>
    </row>
    <row r="803" spans="1:18" ht="13.5" customHeight="1">
      <c r="A803" s="11"/>
      <c r="B803" s="11"/>
      <c r="C803" s="11"/>
      <c r="D803" s="11"/>
      <c r="E803" s="13"/>
      <c r="F803" s="14"/>
      <c r="G803" s="2"/>
      <c r="H803" s="3"/>
      <c r="I803" s="3"/>
      <c r="J803" s="3"/>
      <c r="K803" s="3"/>
      <c r="L803" s="3"/>
      <c r="M803" s="3"/>
      <c r="N803" s="3"/>
      <c r="O803" s="3"/>
      <c r="P803" s="3"/>
      <c r="Q803" s="3"/>
      <c r="R803" s="3"/>
    </row>
    <row r="804" spans="1:18" ht="13.5" customHeight="1">
      <c r="A804" s="11"/>
      <c r="B804" s="11"/>
      <c r="C804" s="11"/>
      <c r="D804" s="11"/>
      <c r="E804" s="13"/>
      <c r="F804" s="14"/>
      <c r="G804" s="2"/>
      <c r="H804" s="3"/>
      <c r="I804" s="3"/>
      <c r="J804" s="3"/>
      <c r="K804" s="3"/>
      <c r="L804" s="3"/>
      <c r="M804" s="3"/>
      <c r="N804" s="3"/>
      <c r="O804" s="3"/>
      <c r="P804" s="3"/>
      <c r="Q804" s="3"/>
      <c r="R804" s="3"/>
    </row>
    <row r="805" spans="1:18" ht="13.5" customHeight="1">
      <c r="A805" s="11"/>
      <c r="B805" s="11"/>
      <c r="C805" s="11"/>
      <c r="D805" s="11"/>
      <c r="E805" s="13"/>
      <c r="F805" s="14"/>
      <c r="G805" s="2"/>
      <c r="H805" s="3"/>
      <c r="I805" s="3"/>
      <c r="J805" s="3"/>
      <c r="K805" s="3"/>
      <c r="L805" s="3"/>
      <c r="M805" s="3"/>
      <c r="N805" s="3"/>
      <c r="O805" s="3"/>
      <c r="P805" s="3"/>
      <c r="Q805" s="3"/>
      <c r="R805" s="3"/>
    </row>
    <row r="806" spans="1:18" ht="13.5" customHeight="1">
      <c r="A806" s="11"/>
      <c r="B806" s="11"/>
      <c r="C806" s="11"/>
      <c r="D806" s="11"/>
      <c r="E806" s="13"/>
      <c r="F806" s="14"/>
      <c r="G806" s="2"/>
      <c r="H806" s="3"/>
      <c r="I806" s="3"/>
      <c r="J806" s="3"/>
      <c r="K806" s="3"/>
      <c r="L806" s="3"/>
      <c r="M806" s="3"/>
      <c r="N806" s="3"/>
      <c r="O806" s="3"/>
      <c r="P806" s="3"/>
      <c r="Q806" s="3"/>
      <c r="R806" s="3"/>
    </row>
    <row r="807" spans="1:18" ht="13.5" customHeight="1">
      <c r="A807" s="11"/>
      <c r="B807" s="11"/>
      <c r="C807" s="11"/>
      <c r="D807" s="11"/>
      <c r="E807" s="13"/>
      <c r="F807" s="14"/>
      <c r="G807" s="2"/>
      <c r="H807" s="3"/>
      <c r="I807" s="3"/>
      <c r="J807" s="3"/>
      <c r="K807" s="3"/>
      <c r="L807" s="3"/>
      <c r="M807" s="3"/>
      <c r="N807" s="3"/>
      <c r="O807" s="3"/>
      <c r="P807" s="3"/>
      <c r="Q807" s="3"/>
      <c r="R807" s="3"/>
    </row>
    <row r="808" spans="1:18" ht="13.5" customHeight="1">
      <c r="A808" s="11"/>
      <c r="B808" s="11"/>
      <c r="C808" s="11"/>
      <c r="D808" s="11"/>
      <c r="E808" s="13"/>
      <c r="F808" s="14"/>
      <c r="G808" s="2"/>
      <c r="H808" s="3"/>
      <c r="I808" s="3"/>
      <c r="J808" s="3"/>
      <c r="K808" s="3"/>
      <c r="L808" s="3"/>
      <c r="M808" s="3"/>
      <c r="N808" s="3"/>
      <c r="O808" s="3"/>
      <c r="P808" s="3"/>
      <c r="Q808" s="3"/>
      <c r="R808" s="3"/>
    </row>
    <row r="809" spans="1:18" ht="13.5" customHeight="1">
      <c r="A809" s="11"/>
      <c r="B809" s="11"/>
      <c r="C809" s="11"/>
      <c r="D809" s="11"/>
      <c r="E809" s="13"/>
      <c r="F809" s="14"/>
      <c r="G809" s="2"/>
      <c r="H809" s="3"/>
      <c r="I809" s="3"/>
      <c r="J809" s="3"/>
      <c r="K809" s="3"/>
      <c r="L809" s="3"/>
      <c r="M809" s="3"/>
      <c r="N809" s="3"/>
      <c r="O809" s="3"/>
      <c r="P809" s="3"/>
      <c r="Q809" s="3"/>
      <c r="R809" s="3"/>
    </row>
    <row r="810" spans="1:18" ht="13.5" customHeight="1">
      <c r="A810" s="11"/>
      <c r="B810" s="11"/>
      <c r="C810" s="11"/>
      <c r="D810" s="11"/>
      <c r="E810" s="13"/>
      <c r="F810" s="14"/>
      <c r="G810" s="2"/>
      <c r="H810" s="3"/>
      <c r="I810" s="3"/>
      <c r="J810" s="3"/>
      <c r="K810" s="3"/>
      <c r="L810" s="3"/>
      <c r="M810" s="3"/>
      <c r="N810" s="3"/>
      <c r="O810" s="3"/>
      <c r="P810" s="3"/>
      <c r="Q810" s="3"/>
      <c r="R810" s="3"/>
    </row>
    <row r="811" spans="1:18" ht="13.5" customHeight="1">
      <c r="A811" s="11"/>
      <c r="B811" s="11"/>
      <c r="C811" s="11"/>
      <c r="D811" s="11"/>
      <c r="E811" s="13"/>
      <c r="F811" s="14"/>
      <c r="G811" s="2"/>
      <c r="H811" s="3"/>
      <c r="I811" s="3"/>
      <c r="J811" s="3"/>
      <c r="K811" s="3"/>
      <c r="L811" s="3"/>
      <c r="M811" s="3"/>
      <c r="N811" s="3"/>
      <c r="O811" s="3"/>
      <c r="P811" s="3"/>
      <c r="Q811" s="3"/>
      <c r="R811" s="3"/>
    </row>
    <row r="812" spans="1:18" ht="13.5" customHeight="1">
      <c r="A812" s="11"/>
      <c r="B812" s="11"/>
      <c r="C812" s="11"/>
      <c r="D812" s="11"/>
      <c r="E812" s="13"/>
      <c r="F812" s="14"/>
      <c r="G812" s="2"/>
      <c r="H812" s="3"/>
      <c r="I812" s="3"/>
      <c r="J812" s="3"/>
      <c r="K812" s="3"/>
      <c r="L812" s="3"/>
      <c r="M812" s="3"/>
      <c r="N812" s="3"/>
      <c r="O812" s="3"/>
      <c r="P812" s="3"/>
      <c r="Q812" s="3"/>
      <c r="R812" s="3"/>
    </row>
    <row r="813" spans="1:18" ht="13.5" customHeight="1">
      <c r="A813" s="11"/>
      <c r="B813" s="11"/>
      <c r="C813" s="11"/>
      <c r="D813" s="11"/>
      <c r="E813" s="13"/>
      <c r="F813" s="14"/>
      <c r="G813" s="2"/>
      <c r="H813" s="3"/>
      <c r="I813" s="3"/>
      <c r="J813" s="3"/>
      <c r="K813" s="3"/>
      <c r="L813" s="3"/>
      <c r="M813" s="3"/>
      <c r="N813" s="3"/>
      <c r="O813" s="3"/>
      <c r="P813" s="3"/>
      <c r="Q813" s="3"/>
      <c r="R813" s="3"/>
    </row>
    <row r="814" spans="1:18" ht="13.5" customHeight="1">
      <c r="A814" s="11"/>
      <c r="B814" s="11"/>
      <c r="C814" s="11"/>
      <c r="D814" s="11"/>
      <c r="E814" s="13"/>
      <c r="F814" s="14"/>
      <c r="G814" s="2"/>
      <c r="H814" s="3"/>
      <c r="I814" s="3"/>
      <c r="J814" s="3"/>
      <c r="K814" s="3"/>
      <c r="L814" s="3"/>
      <c r="M814" s="3"/>
      <c r="N814" s="3"/>
      <c r="O814" s="3"/>
      <c r="P814" s="3"/>
      <c r="Q814" s="3"/>
      <c r="R814" s="3"/>
    </row>
    <row r="815" spans="1:18" ht="13.5" customHeight="1">
      <c r="A815" s="11"/>
      <c r="B815" s="11"/>
      <c r="C815" s="11"/>
      <c r="D815" s="11"/>
      <c r="E815" s="13"/>
      <c r="F815" s="14"/>
      <c r="G815" s="2"/>
      <c r="H815" s="3"/>
      <c r="I815" s="3"/>
      <c r="J815" s="3"/>
      <c r="K815" s="3"/>
      <c r="L815" s="3"/>
      <c r="M815" s="3"/>
      <c r="N815" s="3"/>
      <c r="O815" s="3"/>
      <c r="P815" s="3"/>
      <c r="Q815" s="3"/>
      <c r="R815" s="3"/>
    </row>
    <row r="816" spans="1:18" ht="13.5" customHeight="1">
      <c r="A816" s="11"/>
      <c r="B816" s="11"/>
      <c r="C816" s="11"/>
      <c r="D816" s="11"/>
      <c r="E816" s="13"/>
      <c r="F816" s="14"/>
      <c r="G816" s="2"/>
      <c r="H816" s="3"/>
      <c r="I816" s="3"/>
      <c r="J816" s="3"/>
      <c r="K816" s="3"/>
      <c r="L816" s="3"/>
      <c r="M816" s="3"/>
      <c r="N816" s="3"/>
      <c r="O816" s="3"/>
      <c r="P816" s="3"/>
      <c r="Q816" s="3"/>
      <c r="R816" s="3"/>
    </row>
    <row r="817" spans="1:18" ht="13.5" customHeight="1">
      <c r="A817" s="11"/>
      <c r="B817" s="11"/>
      <c r="C817" s="11"/>
      <c r="D817" s="11"/>
      <c r="E817" s="13"/>
      <c r="F817" s="14"/>
      <c r="G817" s="2"/>
      <c r="H817" s="3"/>
      <c r="I817" s="3"/>
      <c r="J817" s="3"/>
      <c r="K817" s="3"/>
      <c r="L817" s="3"/>
      <c r="M817" s="3"/>
      <c r="N817" s="3"/>
      <c r="O817" s="3"/>
      <c r="P817" s="3"/>
      <c r="Q817" s="3"/>
      <c r="R817" s="3"/>
    </row>
    <row r="818" spans="1:18" ht="13.5" customHeight="1">
      <c r="A818" s="11"/>
      <c r="B818" s="11"/>
      <c r="C818" s="11"/>
      <c r="D818" s="11"/>
      <c r="E818" s="13"/>
      <c r="F818" s="14"/>
      <c r="G818" s="2"/>
      <c r="H818" s="3"/>
      <c r="I818" s="3"/>
      <c r="J818" s="3"/>
      <c r="K818" s="3"/>
      <c r="L818" s="3"/>
      <c r="M818" s="3"/>
      <c r="N818" s="3"/>
      <c r="O818" s="3"/>
      <c r="P818" s="3"/>
      <c r="Q818" s="3"/>
      <c r="R818" s="3"/>
    </row>
    <row r="819" spans="1:18" ht="13.5" customHeight="1">
      <c r="A819" s="11"/>
      <c r="B819" s="11"/>
      <c r="C819" s="11"/>
      <c r="D819" s="11"/>
      <c r="E819" s="13"/>
      <c r="F819" s="14"/>
      <c r="G819" s="2"/>
      <c r="H819" s="3"/>
      <c r="I819" s="3"/>
      <c r="J819" s="3"/>
      <c r="K819" s="3"/>
      <c r="L819" s="3"/>
      <c r="M819" s="3"/>
      <c r="N819" s="3"/>
      <c r="O819" s="3"/>
      <c r="P819" s="3"/>
      <c r="Q819" s="3"/>
      <c r="R819" s="3"/>
    </row>
    <row r="820" spans="1:18" ht="13.5" customHeight="1">
      <c r="A820" s="11"/>
      <c r="B820" s="11"/>
      <c r="C820" s="11"/>
      <c r="D820" s="11"/>
      <c r="E820" s="13"/>
      <c r="F820" s="14"/>
      <c r="G820" s="2"/>
      <c r="H820" s="3"/>
      <c r="I820" s="3"/>
      <c r="J820" s="3"/>
      <c r="K820" s="3"/>
      <c r="L820" s="3"/>
      <c r="M820" s="3"/>
      <c r="N820" s="3"/>
      <c r="O820" s="3"/>
      <c r="P820" s="3"/>
      <c r="Q820" s="3"/>
      <c r="R820" s="3"/>
    </row>
    <row r="821" spans="1:18" ht="13.5" customHeight="1">
      <c r="A821" s="11"/>
      <c r="B821" s="11"/>
      <c r="C821" s="11"/>
      <c r="D821" s="11"/>
      <c r="E821" s="13"/>
      <c r="F821" s="14"/>
      <c r="G821" s="2"/>
      <c r="H821" s="3"/>
      <c r="I821" s="3"/>
      <c r="J821" s="3"/>
      <c r="K821" s="3"/>
      <c r="L821" s="3"/>
      <c r="M821" s="3"/>
      <c r="N821" s="3"/>
      <c r="O821" s="3"/>
      <c r="P821" s="3"/>
      <c r="Q821" s="3"/>
      <c r="R821" s="3"/>
    </row>
    <row r="822" spans="1:18" ht="13.5" customHeight="1">
      <c r="A822" s="11"/>
      <c r="B822" s="11"/>
      <c r="C822" s="11"/>
      <c r="D822" s="11"/>
      <c r="E822" s="13"/>
      <c r="F822" s="14"/>
      <c r="G822" s="2"/>
      <c r="H822" s="3"/>
      <c r="I822" s="3"/>
      <c r="J822" s="3"/>
      <c r="K822" s="3"/>
      <c r="L822" s="3"/>
      <c r="M822" s="3"/>
      <c r="N822" s="3"/>
      <c r="O822" s="3"/>
      <c r="P822" s="3"/>
      <c r="Q822" s="3"/>
      <c r="R822" s="3"/>
    </row>
    <row r="823" spans="1:18" ht="13.5" customHeight="1">
      <c r="A823" s="11"/>
      <c r="B823" s="11"/>
      <c r="C823" s="11"/>
      <c r="D823" s="11"/>
      <c r="E823" s="13"/>
      <c r="F823" s="14"/>
      <c r="G823" s="2"/>
      <c r="H823" s="3"/>
      <c r="I823" s="3"/>
      <c r="J823" s="3"/>
      <c r="K823" s="3"/>
      <c r="L823" s="3"/>
      <c r="M823" s="3"/>
      <c r="N823" s="3"/>
      <c r="O823" s="3"/>
      <c r="P823" s="3"/>
      <c r="Q823" s="3"/>
      <c r="R823" s="3"/>
    </row>
    <row r="824" spans="1:18" ht="13.5" customHeight="1">
      <c r="A824" s="11"/>
      <c r="B824" s="11"/>
      <c r="C824" s="11"/>
      <c r="D824" s="11"/>
      <c r="E824" s="13"/>
      <c r="F824" s="14"/>
      <c r="G824" s="2"/>
      <c r="H824" s="3"/>
      <c r="I824" s="3"/>
      <c r="J824" s="3"/>
      <c r="K824" s="3"/>
      <c r="L824" s="3"/>
      <c r="M824" s="3"/>
      <c r="N824" s="3"/>
      <c r="O824" s="3"/>
      <c r="P824" s="3"/>
      <c r="Q824" s="3"/>
      <c r="R824" s="3"/>
    </row>
    <row r="825" spans="1:18" ht="13.5" customHeight="1">
      <c r="A825" s="11"/>
      <c r="B825" s="11"/>
      <c r="C825" s="11"/>
      <c r="D825" s="11"/>
      <c r="E825" s="13"/>
      <c r="F825" s="14"/>
      <c r="G825" s="2"/>
      <c r="H825" s="3"/>
      <c r="I825" s="3"/>
      <c r="J825" s="3"/>
      <c r="K825" s="3"/>
      <c r="L825" s="3"/>
      <c r="M825" s="3"/>
      <c r="N825" s="3"/>
      <c r="O825" s="3"/>
      <c r="P825" s="3"/>
      <c r="Q825" s="3"/>
      <c r="R825" s="3"/>
    </row>
    <row r="826" spans="1:18" ht="13.5" customHeight="1">
      <c r="A826" s="11"/>
      <c r="B826" s="11"/>
      <c r="C826" s="11"/>
      <c r="D826" s="11"/>
      <c r="E826" s="13"/>
      <c r="F826" s="14"/>
      <c r="G826" s="2"/>
      <c r="H826" s="3"/>
      <c r="I826" s="3"/>
      <c r="J826" s="3"/>
      <c r="K826" s="3"/>
      <c r="L826" s="3"/>
      <c r="M826" s="3"/>
      <c r="N826" s="3"/>
      <c r="O826" s="3"/>
      <c r="P826" s="3"/>
      <c r="Q826" s="3"/>
      <c r="R826" s="3"/>
    </row>
    <row r="827" spans="1:18" ht="13.5" customHeight="1">
      <c r="A827" s="11"/>
      <c r="B827" s="11"/>
      <c r="C827" s="11"/>
      <c r="D827" s="11"/>
      <c r="E827" s="13"/>
      <c r="F827" s="14"/>
      <c r="G827" s="2"/>
      <c r="H827" s="3"/>
      <c r="I827" s="3"/>
      <c r="J827" s="3"/>
      <c r="K827" s="3"/>
      <c r="L827" s="3"/>
      <c r="M827" s="3"/>
      <c r="N827" s="3"/>
      <c r="O827" s="3"/>
      <c r="P827" s="3"/>
      <c r="Q827" s="3"/>
      <c r="R827" s="3"/>
    </row>
    <row r="828" spans="1:18" ht="13.5" customHeight="1">
      <c r="A828" s="11"/>
      <c r="B828" s="11"/>
      <c r="C828" s="11"/>
      <c r="D828" s="11"/>
      <c r="E828" s="13"/>
      <c r="F828" s="14"/>
      <c r="G828" s="2"/>
      <c r="H828" s="3"/>
      <c r="I828" s="3"/>
      <c r="J828" s="3"/>
      <c r="K828" s="3"/>
      <c r="L828" s="3"/>
      <c r="M828" s="3"/>
      <c r="N828" s="3"/>
      <c r="O828" s="3"/>
      <c r="P828" s="3"/>
      <c r="Q828" s="3"/>
      <c r="R828" s="3"/>
    </row>
    <row r="829" spans="1:18" ht="13.5" customHeight="1">
      <c r="A829" s="11"/>
      <c r="B829" s="11"/>
      <c r="C829" s="11"/>
      <c r="D829" s="11"/>
      <c r="E829" s="13"/>
      <c r="F829" s="14"/>
      <c r="G829" s="2"/>
      <c r="H829" s="3"/>
      <c r="I829" s="3"/>
      <c r="J829" s="3"/>
      <c r="K829" s="3"/>
      <c r="L829" s="3"/>
      <c r="M829" s="3"/>
      <c r="N829" s="3"/>
      <c r="O829" s="3"/>
      <c r="P829" s="3"/>
      <c r="Q829" s="3"/>
      <c r="R829" s="3"/>
    </row>
    <row r="830" spans="1:18" ht="13.5" customHeight="1">
      <c r="A830" s="11"/>
      <c r="B830" s="11"/>
      <c r="C830" s="11"/>
      <c r="D830" s="11"/>
      <c r="E830" s="13"/>
      <c r="F830" s="14"/>
      <c r="G830" s="2"/>
      <c r="H830" s="3"/>
      <c r="I830" s="3"/>
      <c r="J830" s="3"/>
      <c r="K830" s="3"/>
      <c r="L830" s="3"/>
      <c r="M830" s="3"/>
      <c r="N830" s="3"/>
      <c r="O830" s="3"/>
      <c r="P830" s="3"/>
      <c r="Q830" s="3"/>
      <c r="R830" s="3"/>
    </row>
    <row r="831" spans="1:18" ht="13.5" customHeight="1">
      <c r="A831" s="11"/>
      <c r="B831" s="11"/>
      <c r="C831" s="11"/>
      <c r="D831" s="11"/>
      <c r="E831" s="13"/>
      <c r="F831" s="14"/>
      <c r="G831" s="2"/>
      <c r="H831" s="3"/>
      <c r="I831" s="3"/>
      <c r="J831" s="3"/>
      <c r="K831" s="3"/>
      <c r="L831" s="3"/>
      <c r="M831" s="3"/>
      <c r="N831" s="3"/>
      <c r="O831" s="3"/>
      <c r="P831" s="3"/>
      <c r="Q831" s="3"/>
      <c r="R831" s="3"/>
    </row>
    <row r="832" spans="1:18" ht="13.5" customHeight="1">
      <c r="A832" s="11"/>
      <c r="B832" s="11"/>
      <c r="C832" s="11"/>
      <c r="D832" s="11"/>
      <c r="E832" s="13"/>
      <c r="F832" s="14"/>
      <c r="G832" s="2"/>
      <c r="H832" s="3"/>
      <c r="I832" s="3"/>
      <c r="J832" s="3"/>
      <c r="K832" s="3"/>
      <c r="L832" s="3"/>
      <c r="M832" s="3"/>
      <c r="N832" s="3"/>
      <c r="O832" s="3"/>
      <c r="P832" s="3"/>
      <c r="Q832" s="3"/>
      <c r="R832" s="3"/>
    </row>
    <row r="833" spans="1:18" ht="13.5" customHeight="1">
      <c r="A833" s="11"/>
      <c r="B833" s="11"/>
      <c r="C833" s="11"/>
      <c r="D833" s="11"/>
      <c r="E833" s="13"/>
      <c r="F833" s="14"/>
      <c r="G833" s="2"/>
      <c r="H833" s="3"/>
      <c r="I833" s="3"/>
      <c r="J833" s="3"/>
      <c r="K833" s="3"/>
      <c r="L833" s="3"/>
      <c r="M833" s="3"/>
      <c r="N833" s="3"/>
      <c r="O833" s="3"/>
      <c r="P833" s="3"/>
      <c r="Q833" s="3"/>
      <c r="R833" s="3"/>
    </row>
    <row r="834" spans="1:18" ht="13.5" customHeight="1">
      <c r="A834" s="11"/>
      <c r="B834" s="11"/>
      <c r="C834" s="11"/>
      <c r="D834" s="11"/>
      <c r="E834" s="13"/>
      <c r="F834" s="14"/>
      <c r="G834" s="2"/>
      <c r="H834" s="3"/>
      <c r="I834" s="3"/>
      <c r="J834" s="3"/>
      <c r="K834" s="3"/>
      <c r="L834" s="3"/>
      <c r="M834" s="3"/>
      <c r="N834" s="3"/>
      <c r="O834" s="3"/>
      <c r="P834" s="3"/>
      <c r="Q834" s="3"/>
      <c r="R834" s="3"/>
    </row>
    <row r="835" spans="1:18" ht="13.5" customHeight="1">
      <c r="A835" s="11"/>
      <c r="B835" s="11"/>
      <c r="C835" s="11"/>
      <c r="D835" s="11"/>
      <c r="E835" s="13"/>
      <c r="F835" s="14"/>
      <c r="G835" s="2"/>
      <c r="H835" s="3"/>
      <c r="I835" s="3"/>
      <c r="J835" s="3"/>
      <c r="K835" s="3"/>
      <c r="L835" s="3"/>
      <c r="M835" s="3"/>
      <c r="N835" s="3"/>
      <c r="O835" s="3"/>
      <c r="P835" s="3"/>
      <c r="Q835" s="3"/>
      <c r="R835" s="3"/>
    </row>
    <row r="836" spans="1:18" ht="13.5" customHeight="1">
      <c r="A836" s="11"/>
      <c r="B836" s="11"/>
      <c r="C836" s="11"/>
      <c r="D836" s="11"/>
      <c r="E836" s="13"/>
      <c r="F836" s="14"/>
      <c r="G836" s="2"/>
      <c r="H836" s="3"/>
      <c r="I836" s="3"/>
      <c r="J836" s="3"/>
      <c r="K836" s="3"/>
      <c r="L836" s="3"/>
      <c r="M836" s="3"/>
      <c r="N836" s="3"/>
      <c r="O836" s="3"/>
      <c r="P836" s="3"/>
      <c r="Q836" s="3"/>
      <c r="R836" s="3"/>
    </row>
    <row r="837" spans="1:18" ht="13.5" customHeight="1">
      <c r="A837" s="11"/>
      <c r="B837" s="11"/>
      <c r="C837" s="11"/>
      <c r="D837" s="11"/>
      <c r="E837" s="13"/>
      <c r="F837" s="14"/>
      <c r="G837" s="2"/>
      <c r="H837" s="3"/>
      <c r="I837" s="3"/>
      <c r="J837" s="3"/>
      <c r="K837" s="3"/>
      <c r="L837" s="3"/>
      <c r="M837" s="3"/>
      <c r="N837" s="3"/>
      <c r="O837" s="3"/>
      <c r="P837" s="3"/>
      <c r="Q837" s="3"/>
      <c r="R837" s="3"/>
    </row>
    <row r="838" spans="1:18" ht="13.5" customHeight="1">
      <c r="A838" s="11"/>
      <c r="B838" s="11"/>
      <c r="C838" s="11"/>
      <c r="D838" s="11"/>
      <c r="E838" s="13"/>
      <c r="F838" s="14"/>
      <c r="G838" s="2"/>
      <c r="H838" s="3"/>
      <c r="I838" s="3"/>
      <c r="J838" s="3"/>
      <c r="K838" s="3"/>
      <c r="L838" s="3"/>
      <c r="M838" s="3"/>
      <c r="N838" s="3"/>
      <c r="O838" s="3"/>
      <c r="P838" s="3"/>
      <c r="Q838" s="3"/>
      <c r="R838" s="3"/>
    </row>
    <row r="839" spans="1:18" ht="13.5" customHeight="1">
      <c r="A839" s="11"/>
      <c r="B839" s="11"/>
      <c r="C839" s="11"/>
      <c r="D839" s="11"/>
      <c r="E839" s="13"/>
      <c r="F839" s="14"/>
      <c r="G839" s="2"/>
      <c r="H839" s="3"/>
      <c r="I839" s="3"/>
      <c r="J839" s="3"/>
      <c r="K839" s="3"/>
      <c r="L839" s="3"/>
      <c r="M839" s="3"/>
      <c r="N839" s="3"/>
      <c r="O839" s="3"/>
      <c r="P839" s="3"/>
      <c r="Q839" s="3"/>
      <c r="R839" s="3"/>
    </row>
    <row r="840" spans="1:18" ht="13.5" customHeight="1">
      <c r="A840" s="11"/>
      <c r="B840" s="11"/>
      <c r="C840" s="11"/>
      <c r="D840" s="11"/>
      <c r="E840" s="13"/>
      <c r="F840" s="14"/>
      <c r="G840" s="2"/>
      <c r="H840" s="3"/>
      <c r="I840" s="3"/>
      <c r="J840" s="3"/>
      <c r="K840" s="3"/>
      <c r="L840" s="3"/>
      <c r="M840" s="3"/>
      <c r="N840" s="3"/>
      <c r="O840" s="3"/>
      <c r="P840" s="3"/>
      <c r="Q840" s="3"/>
      <c r="R840" s="3"/>
    </row>
    <row r="841" spans="1:18" ht="13.5" customHeight="1">
      <c r="A841" s="11"/>
      <c r="B841" s="11"/>
      <c r="C841" s="11"/>
      <c r="D841" s="11"/>
      <c r="E841" s="13"/>
      <c r="F841" s="14"/>
      <c r="G841" s="2"/>
      <c r="H841" s="3"/>
      <c r="I841" s="3"/>
      <c r="J841" s="3"/>
      <c r="K841" s="3"/>
      <c r="L841" s="3"/>
      <c r="M841" s="3"/>
      <c r="N841" s="3"/>
      <c r="O841" s="3"/>
      <c r="P841" s="3"/>
      <c r="Q841" s="3"/>
      <c r="R841" s="3"/>
    </row>
    <row r="842" spans="1:18" ht="13.5" customHeight="1">
      <c r="A842" s="11"/>
      <c r="B842" s="11"/>
      <c r="C842" s="11"/>
      <c r="D842" s="11"/>
      <c r="E842" s="13"/>
      <c r="F842" s="14"/>
      <c r="G842" s="2"/>
      <c r="H842" s="3"/>
      <c r="I842" s="3"/>
      <c r="J842" s="3"/>
      <c r="K842" s="3"/>
      <c r="L842" s="3"/>
      <c r="M842" s="3"/>
      <c r="N842" s="3"/>
      <c r="O842" s="3"/>
      <c r="P842" s="3"/>
      <c r="Q842" s="3"/>
      <c r="R842" s="3"/>
    </row>
    <row r="843" spans="1:18" ht="13.5" customHeight="1">
      <c r="A843" s="11"/>
      <c r="B843" s="11"/>
      <c r="C843" s="11"/>
      <c r="D843" s="11"/>
      <c r="E843" s="13"/>
      <c r="F843" s="14"/>
      <c r="G843" s="2"/>
      <c r="H843" s="3"/>
      <c r="I843" s="3"/>
      <c r="J843" s="3"/>
      <c r="K843" s="3"/>
      <c r="L843" s="3"/>
      <c r="M843" s="3"/>
      <c r="N843" s="3"/>
      <c r="O843" s="3"/>
      <c r="P843" s="3"/>
      <c r="Q843" s="3"/>
      <c r="R843" s="3"/>
    </row>
    <row r="844" spans="1:18" ht="13.5" customHeight="1">
      <c r="A844" s="11"/>
      <c r="B844" s="11"/>
      <c r="C844" s="11"/>
      <c r="D844" s="11"/>
      <c r="E844" s="13"/>
      <c r="F844" s="14"/>
      <c r="G844" s="2"/>
      <c r="H844" s="3"/>
      <c r="I844" s="3"/>
      <c r="J844" s="3"/>
      <c r="K844" s="3"/>
      <c r="L844" s="3"/>
      <c r="M844" s="3"/>
      <c r="N844" s="3"/>
      <c r="O844" s="3"/>
      <c r="P844" s="3"/>
      <c r="Q844" s="3"/>
      <c r="R844" s="3"/>
    </row>
    <row r="845" spans="1:18" ht="13.5" customHeight="1">
      <c r="A845" s="11"/>
      <c r="B845" s="11"/>
      <c r="C845" s="11"/>
      <c r="D845" s="11"/>
      <c r="E845" s="13"/>
      <c r="F845" s="14"/>
      <c r="G845" s="2"/>
      <c r="H845" s="3"/>
      <c r="I845" s="3"/>
      <c r="J845" s="3"/>
      <c r="K845" s="3"/>
      <c r="L845" s="3"/>
      <c r="M845" s="3"/>
      <c r="N845" s="3"/>
      <c r="O845" s="3"/>
      <c r="P845" s="3"/>
      <c r="Q845" s="3"/>
      <c r="R845" s="3"/>
    </row>
    <row r="846" spans="1:18" ht="13.5" customHeight="1">
      <c r="A846" s="11"/>
      <c r="B846" s="11"/>
      <c r="C846" s="11"/>
      <c r="D846" s="11"/>
      <c r="E846" s="13"/>
      <c r="F846" s="14"/>
      <c r="G846" s="2"/>
      <c r="H846" s="3"/>
      <c r="I846" s="3"/>
      <c r="J846" s="3"/>
      <c r="K846" s="3"/>
      <c r="L846" s="3"/>
      <c r="M846" s="3"/>
      <c r="N846" s="3"/>
      <c r="O846" s="3"/>
      <c r="P846" s="3"/>
      <c r="Q846" s="3"/>
      <c r="R846" s="3"/>
    </row>
    <row r="847" spans="1:18" ht="13.5" customHeight="1">
      <c r="A847" s="11"/>
      <c r="B847" s="11"/>
      <c r="C847" s="11"/>
      <c r="D847" s="11"/>
      <c r="E847" s="13"/>
      <c r="F847" s="14"/>
      <c r="G847" s="2"/>
      <c r="H847" s="3"/>
      <c r="I847" s="3"/>
      <c r="J847" s="3"/>
      <c r="K847" s="3"/>
      <c r="L847" s="3"/>
      <c r="M847" s="3"/>
      <c r="N847" s="3"/>
      <c r="O847" s="3"/>
      <c r="P847" s="3"/>
      <c r="Q847" s="3"/>
      <c r="R847" s="3"/>
    </row>
    <row r="848" spans="1:18" ht="13.5" customHeight="1">
      <c r="A848" s="11"/>
      <c r="B848" s="11"/>
      <c r="C848" s="11"/>
      <c r="D848" s="11"/>
      <c r="E848" s="13"/>
      <c r="F848" s="14"/>
      <c r="G848" s="2"/>
      <c r="H848" s="3"/>
      <c r="I848" s="3"/>
      <c r="J848" s="3"/>
      <c r="K848" s="3"/>
      <c r="L848" s="3"/>
      <c r="M848" s="3"/>
      <c r="N848" s="3"/>
      <c r="O848" s="3"/>
      <c r="P848" s="3"/>
      <c r="Q848" s="3"/>
      <c r="R848" s="3"/>
    </row>
    <row r="849" spans="1:18" ht="13.5" customHeight="1">
      <c r="A849" s="11"/>
      <c r="B849" s="11"/>
      <c r="C849" s="11"/>
      <c r="D849" s="11"/>
      <c r="E849" s="13"/>
      <c r="F849" s="14"/>
      <c r="G849" s="2"/>
      <c r="H849" s="3"/>
      <c r="I849" s="3"/>
      <c r="J849" s="3"/>
      <c r="K849" s="3"/>
      <c r="L849" s="3"/>
      <c r="M849" s="3"/>
      <c r="N849" s="3"/>
      <c r="O849" s="3"/>
      <c r="P849" s="3"/>
      <c r="Q849" s="3"/>
      <c r="R849" s="3"/>
    </row>
    <row r="850" spans="1:18" ht="13.5" customHeight="1">
      <c r="A850" s="11"/>
      <c r="B850" s="11"/>
      <c r="C850" s="11"/>
      <c r="D850" s="11"/>
      <c r="E850" s="13"/>
      <c r="F850" s="14"/>
      <c r="G850" s="2"/>
      <c r="H850" s="3"/>
      <c r="I850" s="3"/>
      <c r="J850" s="3"/>
      <c r="K850" s="3"/>
      <c r="L850" s="3"/>
      <c r="M850" s="3"/>
      <c r="N850" s="3"/>
      <c r="O850" s="3"/>
      <c r="P850" s="3"/>
      <c r="Q850" s="3"/>
      <c r="R850" s="3"/>
    </row>
    <row r="851" spans="1:18" ht="13.5" customHeight="1">
      <c r="A851" s="11"/>
      <c r="B851" s="11"/>
      <c r="C851" s="11"/>
      <c r="D851" s="11"/>
      <c r="E851" s="13"/>
      <c r="F851" s="14"/>
      <c r="G851" s="2"/>
      <c r="H851" s="3"/>
      <c r="I851" s="3"/>
      <c r="J851" s="3"/>
      <c r="K851" s="3"/>
      <c r="L851" s="3"/>
      <c r="M851" s="3"/>
      <c r="N851" s="3"/>
      <c r="O851" s="3"/>
      <c r="P851" s="3"/>
      <c r="Q851" s="3"/>
      <c r="R851" s="3"/>
    </row>
    <row r="852" spans="1:18" ht="13.5" customHeight="1">
      <c r="A852" s="11"/>
      <c r="B852" s="11"/>
      <c r="C852" s="11"/>
      <c r="D852" s="11"/>
      <c r="E852" s="13"/>
      <c r="F852" s="14"/>
      <c r="G852" s="2"/>
      <c r="H852" s="3"/>
      <c r="I852" s="3"/>
      <c r="J852" s="3"/>
      <c r="K852" s="3"/>
      <c r="L852" s="3"/>
      <c r="M852" s="3"/>
      <c r="N852" s="3"/>
      <c r="O852" s="3"/>
      <c r="P852" s="3"/>
      <c r="Q852" s="3"/>
      <c r="R852" s="3"/>
    </row>
    <row r="853" spans="1:18" ht="13.5" customHeight="1">
      <c r="A853" s="11"/>
      <c r="B853" s="11"/>
      <c r="C853" s="11"/>
      <c r="D853" s="11"/>
      <c r="E853" s="13"/>
      <c r="F853" s="14"/>
      <c r="G853" s="2"/>
      <c r="H853" s="3"/>
      <c r="I853" s="3"/>
      <c r="J853" s="3"/>
      <c r="K853" s="3"/>
      <c r="L853" s="3"/>
      <c r="M853" s="3"/>
      <c r="N853" s="3"/>
      <c r="O853" s="3"/>
      <c r="P853" s="3"/>
      <c r="Q853" s="3"/>
      <c r="R853" s="3"/>
    </row>
    <row r="854" spans="1:18" ht="13.5" customHeight="1">
      <c r="A854" s="11"/>
      <c r="B854" s="11"/>
      <c r="C854" s="11"/>
      <c r="D854" s="11"/>
      <c r="E854" s="13"/>
      <c r="F854" s="14"/>
      <c r="G854" s="2"/>
      <c r="H854" s="3"/>
      <c r="I854" s="3"/>
      <c r="J854" s="3"/>
      <c r="K854" s="3"/>
      <c r="L854" s="3"/>
      <c r="M854" s="3"/>
      <c r="N854" s="3"/>
      <c r="O854" s="3"/>
      <c r="P854" s="3"/>
      <c r="Q854" s="3"/>
      <c r="R854" s="3"/>
    </row>
    <row r="855" spans="1:18" ht="13.5" customHeight="1">
      <c r="A855" s="11"/>
      <c r="B855" s="11"/>
      <c r="C855" s="11"/>
      <c r="D855" s="11"/>
      <c r="E855" s="13"/>
      <c r="F855" s="14"/>
      <c r="G855" s="2"/>
      <c r="H855" s="3"/>
      <c r="I855" s="3"/>
      <c r="J855" s="3"/>
      <c r="K855" s="3"/>
      <c r="L855" s="3"/>
      <c r="M855" s="3"/>
      <c r="N855" s="3"/>
      <c r="O855" s="3"/>
      <c r="P855" s="3"/>
      <c r="Q855" s="3"/>
      <c r="R855" s="3"/>
    </row>
    <row r="856" spans="1:18" ht="13.5" customHeight="1">
      <c r="A856" s="11"/>
      <c r="B856" s="11"/>
      <c r="C856" s="11"/>
      <c r="D856" s="11"/>
      <c r="E856" s="13"/>
      <c r="F856" s="14"/>
      <c r="G856" s="2"/>
      <c r="H856" s="3"/>
      <c r="I856" s="3"/>
      <c r="J856" s="3"/>
      <c r="K856" s="3"/>
      <c r="L856" s="3"/>
      <c r="M856" s="3"/>
      <c r="N856" s="3"/>
      <c r="O856" s="3"/>
      <c r="P856" s="3"/>
      <c r="Q856" s="3"/>
      <c r="R856" s="3"/>
    </row>
    <row r="857" spans="1:18" ht="13.5" customHeight="1">
      <c r="A857" s="11"/>
      <c r="B857" s="11"/>
      <c r="C857" s="11"/>
      <c r="D857" s="11"/>
      <c r="E857" s="13"/>
      <c r="F857" s="14"/>
      <c r="G857" s="2"/>
      <c r="H857" s="3"/>
      <c r="I857" s="3"/>
      <c r="J857" s="3"/>
      <c r="K857" s="3"/>
      <c r="L857" s="3"/>
      <c r="M857" s="3"/>
      <c r="N857" s="3"/>
      <c r="O857" s="3"/>
      <c r="P857" s="3"/>
      <c r="Q857" s="3"/>
      <c r="R857" s="3"/>
    </row>
    <row r="858" spans="1:18" ht="13.5" customHeight="1">
      <c r="A858" s="11"/>
      <c r="B858" s="11"/>
      <c r="C858" s="11"/>
      <c r="D858" s="11"/>
      <c r="E858" s="13"/>
      <c r="F858" s="14"/>
      <c r="G858" s="2"/>
      <c r="H858" s="3"/>
      <c r="I858" s="3"/>
      <c r="J858" s="3"/>
      <c r="K858" s="3"/>
      <c r="L858" s="3"/>
      <c r="M858" s="3"/>
      <c r="N858" s="3"/>
      <c r="O858" s="3"/>
      <c r="P858" s="3"/>
      <c r="Q858" s="3"/>
      <c r="R858" s="3"/>
    </row>
    <row r="859" spans="1:18" ht="13.5" customHeight="1">
      <c r="A859" s="11"/>
      <c r="B859" s="11"/>
      <c r="C859" s="11"/>
      <c r="D859" s="11"/>
      <c r="E859" s="13"/>
      <c r="F859" s="14"/>
      <c r="G859" s="2"/>
      <c r="H859" s="3"/>
      <c r="I859" s="3"/>
      <c r="J859" s="3"/>
      <c r="K859" s="3"/>
      <c r="L859" s="3"/>
      <c r="M859" s="3"/>
      <c r="N859" s="3"/>
      <c r="O859" s="3"/>
      <c r="P859" s="3"/>
      <c r="Q859" s="3"/>
      <c r="R859" s="3"/>
    </row>
    <row r="860" spans="1:18" ht="13.5" customHeight="1">
      <c r="A860" s="11"/>
      <c r="B860" s="11"/>
      <c r="C860" s="11"/>
      <c r="D860" s="11"/>
      <c r="E860" s="13"/>
      <c r="F860" s="14"/>
      <c r="G860" s="2"/>
      <c r="H860" s="3"/>
      <c r="I860" s="3"/>
      <c r="J860" s="3"/>
      <c r="K860" s="3"/>
      <c r="L860" s="3"/>
      <c r="M860" s="3"/>
      <c r="N860" s="3"/>
      <c r="O860" s="3"/>
      <c r="P860" s="3"/>
      <c r="Q860" s="3"/>
      <c r="R860" s="3"/>
    </row>
    <row r="861" spans="1:18" ht="13.5" customHeight="1">
      <c r="A861" s="11"/>
      <c r="B861" s="11"/>
      <c r="C861" s="11"/>
      <c r="D861" s="11"/>
      <c r="E861" s="13"/>
      <c r="F861" s="14"/>
      <c r="G861" s="2"/>
      <c r="H861" s="3"/>
      <c r="I861" s="3"/>
      <c r="J861" s="3"/>
      <c r="K861" s="3"/>
      <c r="L861" s="3"/>
      <c r="M861" s="3"/>
      <c r="N861" s="3"/>
      <c r="O861" s="3"/>
      <c r="P861" s="3"/>
      <c r="Q861" s="3"/>
      <c r="R861" s="3"/>
    </row>
    <row r="862" spans="1:18" ht="13.5" customHeight="1">
      <c r="A862" s="11"/>
      <c r="B862" s="11"/>
      <c r="C862" s="11"/>
      <c r="D862" s="11"/>
      <c r="E862" s="13"/>
      <c r="F862" s="14"/>
      <c r="G862" s="2"/>
      <c r="H862" s="3"/>
      <c r="I862" s="3"/>
      <c r="J862" s="3"/>
      <c r="K862" s="3"/>
      <c r="L862" s="3"/>
      <c r="M862" s="3"/>
      <c r="N862" s="3"/>
      <c r="O862" s="3"/>
      <c r="P862" s="3"/>
      <c r="Q862" s="3"/>
      <c r="R862" s="3"/>
    </row>
    <row r="863" spans="1:18" ht="13.5" customHeight="1">
      <c r="A863" s="11"/>
      <c r="B863" s="11"/>
      <c r="C863" s="11"/>
      <c r="D863" s="11"/>
      <c r="E863" s="13"/>
      <c r="F863" s="14"/>
      <c r="G863" s="2"/>
      <c r="H863" s="3"/>
      <c r="I863" s="3"/>
      <c r="J863" s="3"/>
      <c r="K863" s="3"/>
      <c r="L863" s="3"/>
      <c r="M863" s="3"/>
      <c r="N863" s="3"/>
      <c r="O863" s="3"/>
      <c r="P863" s="3"/>
      <c r="Q863" s="3"/>
      <c r="R863" s="3"/>
    </row>
    <row r="864" spans="1:18" ht="13.5" customHeight="1">
      <c r="A864" s="11"/>
      <c r="B864" s="11"/>
      <c r="C864" s="11"/>
      <c r="D864" s="11"/>
      <c r="E864" s="13"/>
      <c r="F864" s="14"/>
      <c r="G864" s="2"/>
      <c r="H864" s="3"/>
      <c r="I864" s="3"/>
      <c r="J864" s="3"/>
      <c r="K864" s="3"/>
      <c r="L864" s="3"/>
      <c r="M864" s="3"/>
      <c r="N864" s="3"/>
      <c r="O864" s="3"/>
      <c r="P864" s="3"/>
      <c r="Q864" s="3"/>
      <c r="R864" s="3"/>
    </row>
    <row r="865" spans="1:18" ht="13.5" customHeight="1">
      <c r="A865" s="11"/>
      <c r="B865" s="11"/>
      <c r="C865" s="11"/>
      <c r="D865" s="11"/>
      <c r="E865" s="13"/>
      <c r="F865" s="14"/>
      <c r="G865" s="2"/>
      <c r="H865" s="3"/>
      <c r="I865" s="3"/>
      <c r="J865" s="3"/>
      <c r="K865" s="3"/>
      <c r="L865" s="3"/>
      <c r="M865" s="3"/>
      <c r="N865" s="3"/>
      <c r="O865" s="3"/>
      <c r="P865" s="3"/>
      <c r="Q865" s="3"/>
      <c r="R865" s="3"/>
    </row>
    <row r="866" spans="1:18" ht="13.5" customHeight="1">
      <c r="A866" s="11"/>
      <c r="B866" s="11"/>
      <c r="C866" s="11"/>
      <c r="D866" s="11"/>
      <c r="E866" s="13"/>
      <c r="F866" s="14"/>
      <c r="G866" s="2"/>
      <c r="H866" s="3"/>
      <c r="I866" s="3"/>
      <c r="J866" s="3"/>
      <c r="K866" s="3"/>
      <c r="L866" s="3"/>
      <c r="M866" s="3"/>
      <c r="N866" s="3"/>
      <c r="O866" s="3"/>
      <c r="P866" s="3"/>
      <c r="Q866" s="3"/>
      <c r="R866" s="3"/>
    </row>
    <row r="867" spans="1:18" ht="13.5" customHeight="1">
      <c r="A867" s="11"/>
      <c r="B867" s="11"/>
      <c r="C867" s="11"/>
      <c r="D867" s="11"/>
      <c r="E867" s="13"/>
      <c r="F867" s="14"/>
      <c r="G867" s="2"/>
      <c r="H867" s="3"/>
      <c r="I867" s="3"/>
      <c r="J867" s="3"/>
      <c r="K867" s="3"/>
      <c r="L867" s="3"/>
      <c r="M867" s="3"/>
      <c r="N867" s="3"/>
      <c r="O867" s="3"/>
      <c r="P867" s="3"/>
      <c r="Q867" s="3"/>
      <c r="R867" s="3"/>
    </row>
    <row r="868" spans="1:18" ht="13.5" customHeight="1">
      <c r="A868" s="11"/>
      <c r="B868" s="11"/>
      <c r="C868" s="11"/>
      <c r="D868" s="11"/>
      <c r="E868" s="13"/>
      <c r="F868" s="14"/>
      <c r="G868" s="2"/>
      <c r="H868" s="3"/>
      <c r="I868" s="3"/>
      <c r="J868" s="3"/>
      <c r="K868" s="3"/>
      <c r="L868" s="3"/>
      <c r="M868" s="3"/>
      <c r="N868" s="3"/>
      <c r="O868" s="3"/>
      <c r="P868" s="3"/>
      <c r="Q868" s="3"/>
      <c r="R868" s="3"/>
    </row>
    <row r="869" spans="1:18" ht="13.5" customHeight="1">
      <c r="A869" s="11"/>
      <c r="B869" s="11"/>
      <c r="C869" s="11"/>
      <c r="D869" s="11"/>
      <c r="E869" s="13"/>
      <c r="F869" s="14"/>
      <c r="G869" s="2"/>
      <c r="H869" s="3"/>
      <c r="I869" s="3"/>
      <c r="J869" s="3"/>
      <c r="K869" s="3"/>
      <c r="L869" s="3"/>
      <c r="M869" s="3"/>
      <c r="N869" s="3"/>
      <c r="O869" s="3"/>
      <c r="P869" s="3"/>
      <c r="Q869" s="3"/>
      <c r="R869" s="3"/>
    </row>
    <row r="870" spans="1:18" ht="13.5" customHeight="1">
      <c r="A870" s="11"/>
      <c r="B870" s="11"/>
      <c r="C870" s="11"/>
      <c r="D870" s="11"/>
      <c r="E870" s="13"/>
      <c r="F870" s="14"/>
      <c r="G870" s="2"/>
      <c r="H870" s="3"/>
      <c r="I870" s="3"/>
      <c r="J870" s="3"/>
      <c r="K870" s="3"/>
      <c r="L870" s="3"/>
      <c r="M870" s="3"/>
      <c r="N870" s="3"/>
      <c r="O870" s="3"/>
      <c r="P870" s="3"/>
      <c r="Q870" s="3"/>
      <c r="R870" s="3"/>
    </row>
    <row r="871" spans="1:18" ht="13.5" customHeight="1">
      <c r="A871" s="11"/>
      <c r="B871" s="11"/>
      <c r="C871" s="11"/>
      <c r="D871" s="11"/>
      <c r="E871" s="13"/>
      <c r="F871" s="14"/>
      <c r="G871" s="2"/>
      <c r="H871" s="3"/>
      <c r="I871" s="3"/>
      <c r="J871" s="3"/>
      <c r="K871" s="3"/>
      <c r="L871" s="3"/>
      <c r="M871" s="3"/>
      <c r="N871" s="3"/>
      <c r="O871" s="3"/>
      <c r="P871" s="3"/>
      <c r="Q871" s="3"/>
      <c r="R871" s="3"/>
    </row>
    <row r="872" spans="1:18" ht="13.5" customHeight="1">
      <c r="A872" s="11"/>
      <c r="B872" s="11"/>
      <c r="C872" s="11"/>
      <c r="D872" s="11"/>
      <c r="E872" s="13"/>
      <c r="F872" s="14"/>
      <c r="G872" s="2"/>
      <c r="H872" s="3"/>
      <c r="I872" s="3"/>
      <c r="J872" s="3"/>
      <c r="K872" s="3"/>
      <c r="L872" s="3"/>
      <c r="M872" s="3"/>
      <c r="N872" s="3"/>
      <c r="O872" s="3"/>
      <c r="P872" s="3"/>
      <c r="Q872" s="3"/>
      <c r="R872" s="3"/>
    </row>
    <row r="873" spans="1:18" ht="13.5" customHeight="1">
      <c r="A873" s="11"/>
      <c r="B873" s="11"/>
      <c r="C873" s="11"/>
      <c r="D873" s="11"/>
      <c r="E873" s="13"/>
      <c r="F873" s="14"/>
      <c r="G873" s="2"/>
      <c r="H873" s="3"/>
      <c r="I873" s="3"/>
      <c r="J873" s="3"/>
      <c r="K873" s="3"/>
      <c r="L873" s="3"/>
      <c r="M873" s="3"/>
      <c r="N873" s="3"/>
      <c r="O873" s="3"/>
      <c r="P873" s="3"/>
      <c r="Q873" s="3"/>
      <c r="R873" s="3"/>
    </row>
    <row r="874" spans="1:18" ht="13.5" customHeight="1">
      <c r="A874" s="11"/>
      <c r="B874" s="11"/>
      <c r="C874" s="11"/>
      <c r="D874" s="11"/>
      <c r="E874" s="13"/>
      <c r="F874" s="14"/>
      <c r="G874" s="2"/>
      <c r="H874" s="3"/>
      <c r="I874" s="3"/>
      <c r="J874" s="3"/>
      <c r="K874" s="3"/>
      <c r="L874" s="3"/>
      <c r="M874" s="3"/>
      <c r="N874" s="3"/>
      <c r="O874" s="3"/>
      <c r="P874" s="3"/>
      <c r="Q874" s="3"/>
      <c r="R874" s="3"/>
    </row>
    <row r="875" spans="1:18" ht="13.5" customHeight="1">
      <c r="A875" s="11"/>
      <c r="B875" s="11"/>
      <c r="C875" s="11"/>
      <c r="D875" s="11"/>
      <c r="E875" s="13"/>
      <c r="F875" s="14"/>
      <c r="G875" s="2"/>
      <c r="H875" s="3"/>
      <c r="I875" s="3"/>
      <c r="J875" s="3"/>
      <c r="K875" s="3"/>
      <c r="L875" s="3"/>
      <c r="M875" s="3"/>
      <c r="N875" s="3"/>
      <c r="O875" s="3"/>
      <c r="P875" s="3"/>
      <c r="Q875" s="3"/>
      <c r="R875" s="3"/>
    </row>
    <row r="876" spans="1:18" ht="13.5" customHeight="1">
      <c r="A876" s="11"/>
      <c r="B876" s="11"/>
      <c r="C876" s="11"/>
      <c r="D876" s="11"/>
      <c r="E876" s="13"/>
      <c r="F876" s="14"/>
      <c r="G876" s="2"/>
      <c r="H876" s="3"/>
      <c r="I876" s="3"/>
      <c r="J876" s="3"/>
      <c r="K876" s="3"/>
      <c r="L876" s="3"/>
      <c r="M876" s="3"/>
      <c r="N876" s="3"/>
      <c r="O876" s="3"/>
      <c r="P876" s="3"/>
      <c r="Q876" s="3"/>
      <c r="R876" s="3"/>
    </row>
    <row r="877" spans="1:18" ht="13.5" customHeight="1">
      <c r="A877" s="11"/>
      <c r="B877" s="11"/>
      <c r="C877" s="11"/>
      <c r="D877" s="11"/>
      <c r="E877" s="13"/>
      <c r="F877" s="14"/>
      <c r="G877" s="2"/>
      <c r="H877" s="3"/>
      <c r="I877" s="3"/>
      <c r="J877" s="3"/>
      <c r="K877" s="3"/>
      <c r="L877" s="3"/>
      <c r="M877" s="3"/>
      <c r="N877" s="3"/>
      <c r="O877" s="3"/>
      <c r="P877" s="3"/>
      <c r="Q877" s="3"/>
      <c r="R877" s="3"/>
    </row>
    <row r="878" spans="1:18" ht="13.5" customHeight="1">
      <c r="A878" s="11"/>
      <c r="B878" s="11"/>
      <c r="C878" s="11"/>
      <c r="D878" s="11"/>
      <c r="E878" s="13"/>
      <c r="F878" s="14"/>
      <c r="G878" s="2"/>
      <c r="H878" s="3"/>
      <c r="I878" s="3"/>
      <c r="J878" s="3"/>
      <c r="K878" s="3"/>
      <c r="L878" s="3"/>
      <c r="M878" s="3"/>
      <c r="N878" s="3"/>
      <c r="O878" s="3"/>
      <c r="P878" s="3"/>
      <c r="Q878" s="3"/>
      <c r="R878" s="3"/>
    </row>
    <row r="879" spans="1:18" ht="13.5" customHeight="1">
      <c r="A879" s="11"/>
      <c r="B879" s="11"/>
      <c r="C879" s="11"/>
      <c r="D879" s="11"/>
      <c r="E879" s="13"/>
      <c r="F879" s="14"/>
      <c r="G879" s="2"/>
      <c r="H879" s="3"/>
      <c r="I879" s="3"/>
      <c r="J879" s="3"/>
      <c r="K879" s="3"/>
      <c r="L879" s="3"/>
      <c r="M879" s="3"/>
      <c r="N879" s="3"/>
      <c r="O879" s="3"/>
      <c r="P879" s="3"/>
      <c r="Q879" s="3"/>
      <c r="R879" s="3"/>
    </row>
    <row r="880" spans="1:18" ht="13.5" customHeight="1">
      <c r="A880" s="11"/>
      <c r="B880" s="11"/>
      <c r="C880" s="11"/>
      <c r="D880" s="11"/>
      <c r="E880" s="13"/>
      <c r="F880" s="14"/>
      <c r="G880" s="2"/>
      <c r="H880" s="3"/>
      <c r="I880" s="3"/>
      <c r="J880" s="3"/>
      <c r="K880" s="3"/>
      <c r="L880" s="3"/>
      <c r="M880" s="3"/>
      <c r="N880" s="3"/>
      <c r="O880" s="3"/>
      <c r="P880" s="3"/>
      <c r="Q880" s="3"/>
      <c r="R880" s="3"/>
    </row>
    <row r="881" spans="1:18" ht="13.5" customHeight="1">
      <c r="A881" s="11"/>
      <c r="B881" s="11"/>
      <c r="C881" s="11"/>
      <c r="D881" s="11"/>
      <c r="E881" s="13"/>
      <c r="F881" s="14"/>
      <c r="G881" s="2"/>
      <c r="H881" s="3"/>
      <c r="I881" s="3"/>
      <c r="J881" s="3"/>
      <c r="K881" s="3"/>
      <c r="L881" s="3"/>
      <c r="M881" s="3"/>
      <c r="N881" s="3"/>
      <c r="O881" s="3"/>
      <c r="P881" s="3"/>
      <c r="Q881" s="3"/>
      <c r="R881" s="3"/>
    </row>
    <row r="882" spans="1:18" ht="13.5" customHeight="1">
      <c r="A882" s="11"/>
      <c r="B882" s="11"/>
      <c r="C882" s="11"/>
      <c r="D882" s="11"/>
      <c r="E882" s="13"/>
      <c r="F882" s="14"/>
      <c r="G882" s="2"/>
      <c r="H882" s="3"/>
      <c r="I882" s="3"/>
      <c r="J882" s="3"/>
      <c r="K882" s="3"/>
      <c r="L882" s="3"/>
      <c r="M882" s="3"/>
      <c r="N882" s="3"/>
      <c r="O882" s="3"/>
      <c r="P882" s="3"/>
      <c r="Q882" s="3"/>
      <c r="R882" s="3"/>
    </row>
    <row r="883" spans="1:18" ht="13.5" customHeight="1">
      <c r="A883" s="11"/>
      <c r="B883" s="11"/>
      <c r="C883" s="11"/>
      <c r="D883" s="11"/>
      <c r="E883" s="13"/>
      <c r="F883" s="14"/>
      <c r="G883" s="2"/>
      <c r="H883" s="3"/>
      <c r="I883" s="3"/>
      <c r="J883" s="3"/>
      <c r="K883" s="3"/>
      <c r="L883" s="3"/>
      <c r="M883" s="3"/>
      <c r="N883" s="3"/>
      <c r="O883" s="3"/>
      <c r="P883" s="3"/>
      <c r="Q883" s="3"/>
      <c r="R883" s="3"/>
    </row>
    <row r="884" spans="1:18" ht="13.5" customHeight="1">
      <c r="A884" s="11"/>
      <c r="B884" s="11"/>
      <c r="C884" s="11"/>
      <c r="D884" s="11"/>
      <c r="E884" s="13"/>
      <c r="F884" s="14"/>
      <c r="G884" s="2"/>
      <c r="H884" s="3"/>
      <c r="I884" s="3"/>
      <c r="J884" s="3"/>
      <c r="K884" s="3"/>
      <c r="L884" s="3"/>
      <c r="M884" s="3"/>
      <c r="N884" s="3"/>
      <c r="O884" s="3"/>
      <c r="P884" s="3"/>
      <c r="Q884" s="3"/>
      <c r="R884" s="3"/>
    </row>
    <row r="885" spans="1:18" ht="13.5" customHeight="1">
      <c r="A885" s="11"/>
      <c r="B885" s="11"/>
      <c r="C885" s="11"/>
      <c r="D885" s="11"/>
      <c r="E885" s="13"/>
      <c r="F885" s="14"/>
      <c r="G885" s="2"/>
      <c r="H885" s="3"/>
      <c r="I885" s="3"/>
      <c r="J885" s="3"/>
      <c r="K885" s="3"/>
      <c r="L885" s="3"/>
      <c r="M885" s="3"/>
      <c r="N885" s="3"/>
      <c r="O885" s="3"/>
      <c r="P885" s="3"/>
      <c r="Q885" s="3"/>
      <c r="R885" s="3"/>
    </row>
    <row r="886" spans="1:18" ht="13.5" customHeight="1">
      <c r="A886" s="11"/>
      <c r="B886" s="11"/>
      <c r="C886" s="11"/>
      <c r="D886" s="11"/>
      <c r="E886" s="13"/>
      <c r="F886" s="14"/>
      <c r="G886" s="2"/>
      <c r="H886" s="3"/>
      <c r="I886" s="3"/>
      <c r="J886" s="3"/>
      <c r="K886" s="3"/>
      <c r="L886" s="3"/>
      <c r="M886" s="3"/>
      <c r="N886" s="3"/>
      <c r="O886" s="3"/>
      <c r="P886" s="3"/>
      <c r="Q886" s="3"/>
      <c r="R886" s="3"/>
    </row>
    <row r="887" spans="1:18" ht="13.5" customHeight="1">
      <c r="A887" s="11"/>
      <c r="B887" s="11"/>
      <c r="C887" s="11"/>
      <c r="D887" s="11"/>
      <c r="E887" s="13"/>
      <c r="F887" s="14"/>
      <c r="G887" s="2"/>
      <c r="H887" s="3"/>
      <c r="I887" s="3"/>
      <c r="J887" s="3"/>
      <c r="K887" s="3"/>
      <c r="L887" s="3"/>
      <c r="M887" s="3"/>
      <c r="N887" s="3"/>
      <c r="O887" s="3"/>
      <c r="P887" s="3"/>
      <c r="Q887" s="3"/>
      <c r="R887" s="3"/>
    </row>
    <row r="888" spans="1:18" ht="13.5" customHeight="1">
      <c r="A888" s="11"/>
      <c r="B888" s="11"/>
      <c r="C888" s="11"/>
      <c r="D888" s="11"/>
      <c r="E888" s="13"/>
      <c r="F888" s="14"/>
      <c r="G888" s="2"/>
      <c r="H888" s="3"/>
      <c r="I888" s="3"/>
      <c r="J888" s="3"/>
      <c r="K888" s="3"/>
      <c r="L888" s="3"/>
      <c r="M888" s="3"/>
      <c r="N888" s="3"/>
      <c r="O888" s="3"/>
      <c r="P888" s="3"/>
      <c r="Q888" s="3"/>
      <c r="R888" s="3"/>
    </row>
    <row r="889" spans="1:18" ht="13.5" customHeight="1">
      <c r="A889" s="11"/>
      <c r="B889" s="11"/>
      <c r="C889" s="11"/>
      <c r="D889" s="11"/>
      <c r="E889" s="13"/>
      <c r="F889" s="14"/>
      <c r="G889" s="2"/>
      <c r="H889" s="3"/>
      <c r="I889" s="3"/>
      <c r="J889" s="3"/>
      <c r="K889" s="3"/>
      <c r="L889" s="3"/>
      <c r="M889" s="3"/>
      <c r="N889" s="3"/>
      <c r="O889" s="3"/>
      <c r="P889" s="3"/>
      <c r="Q889" s="3"/>
      <c r="R889" s="3"/>
    </row>
    <row r="890" spans="1:18" ht="13.5" customHeight="1">
      <c r="A890" s="11"/>
      <c r="B890" s="11"/>
      <c r="C890" s="11"/>
      <c r="D890" s="11"/>
      <c r="E890" s="13"/>
      <c r="F890" s="14"/>
      <c r="G890" s="2"/>
      <c r="H890" s="3"/>
      <c r="I890" s="3"/>
      <c r="J890" s="3"/>
      <c r="K890" s="3"/>
      <c r="L890" s="3"/>
      <c r="M890" s="3"/>
      <c r="N890" s="3"/>
      <c r="O890" s="3"/>
      <c r="P890" s="3"/>
      <c r="Q890" s="3"/>
      <c r="R890" s="3"/>
    </row>
    <row r="891" spans="1:18" ht="13.5" customHeight="1">
      <c r="A891" s="11"/>
      <c r="B891" s="11"/>
      <c r="C891" s="11"/>
      <c r="D891" s="11"/>
      <c r="E891" s="13"/>
      <c r="F891" s="14"/>
      <c r="G891" s="2"/>
      <c r="H891" s="3"/>
      <c r="I891" s="3"/>
      <c r="J891" s="3"/>
      <c r="K891" s="3"/>
      <c r="L891" s="3"/>
      <c r="M891" s="3"/>
      <c r="N891" s="3"/>
      <c r="O891" s="3"/>
      <c r="P891" s="3"/>
      <c r="Q891" s="3"/>
      <c r="R891" s="3"/>
    </row>
    <row r="892" spans="1:18" ht="13.5" customHeight="1">
      <c r="A892" s="11"/>
      <c r="B892" s="11"/>
      <c r="C892" s="11"/>
      <c r="D892" s="11"/>
      <c r="E892" s="13"/>
      <c r="F892" s="14"/>
      <c r="G892" s="2"/>
      <c r="H892" s="3"/>
      <c r="I892" s="3"/>
      <c r="J892" s="3"/>
      <c r="K892" s="3"/>
      <c r="L892" s="3"/>
      <c r="M892" s="3"/>
      <c r="N892" s="3"/>
      <c r="O892" s="3"/>
      <c r="P892" s="3"/>
      <c r="Q892" s="3"/>
      <c r="R892" s="3"/>
    </row>
    <row r="893" spans="1:18" ht="13.5" customHeight="1">
      <c r="A893" s="11"/>
      <c r="B893" s="11"/>
      <c r="C893" s="11"/>
      <c r="D893" s="11"/>
      <c r="E893" s="13"/>
      <c r="F893" s="14"/>
      <c r="G893" s="2"/>
      <c r="H893" s="3"/>
      <c r="I893" s="3"/>
      <c r="J893" s="3"/>
      <c r="K893" s="3"/>
      <c r="L893" s="3"/>
      <c r="M893" s="3"/>
      <c r="N893" s="3"/>
      <c r="O893" s="3"/>
      <c r="P893" s="3"/>
      <c r="Q893" s="3"/>
      <c r="R893" s="3"/>
    </row>
    <row r="894" spans="1:18" ht="13.5" customHeight="1">
      <c r="A894" s="11"/>
      <c r="B894" s="11"/>
      <c r="C894" s="11"/>
      <c r="D894" s="11"/>
      <c r="E894" s="13"/>
      <c r="F894" s="14"/>
      <c r="G894" s="2"/>
      <c r="H894" s="3"/>
      <c r="I894" s="3"/>
      <c r="J894" s="3"/>
      <c r="K894" s="3"/>
      <c r="L894" s="3"/>
      <c r="M894" s="3"/>
      <c r="N894" s="3"/>
      <c r="O894" s="3"/>
      <c r="P894" s="3"/>
      <c r="Q894" s="3"/>
      <c r="R894" s="3"/>
    </row>
    <row r="895" spans="1:18" ht="13.5" customHeight="1">
      <c r="A895" s="11"/>
      <c r="B895" s="11"/>
      <c r="C895" s="11"/>
      <c r="D895" s="11"/>
      <c r="E895" s="13"/>
      <c r="F895" s="14"/>
      <c r="G895" s="2"/>
      <c r="H895" s="3"/>
      <c r="I895" s="3"/>
      <c r="J895" s="3"/>
      <c r="K895" s="3"/>
      <c r="L895" s="3"/>
      <c r="M895" s="3"/>
      <c r="N895" s="3"/>
      <c r="O895" s="3"/>
      <c r="P895" s="3"/>
      <c r="Q895" s="3"/>
      <c r="R895" s="3"/>
    </row>
    <row r="896" spans="1:18" ht="13.5" customHeight="1">
      <c r="A896" s="11"/>
      <c r="B896" s="11"/>
      <c r="C896" s="11"/>
      <c r="D896" s="11"/>
      <c r="E896" s="13"/>
      <c r="F896" s="14"/>
      <c r="G896" s="2"/>
      <c r="H896" s="3"/>
      <c r="I896" s="3"/>
      <c r="J896" s="3"/>
      <c r="K896" s="3"/>
      <c r="L896" s="3"/>
      <c r="M896" s="3"/>
      <c r="N896" s="3"/>
      <c r="O896" s="3"/>
      <c r="P896" s="3"/>
      <c r="Q896" s="3"/>
      <c r="R896" s="3"/>
    </row>
    <row r="897" spans="1:18" ht="13.5" customHeight="1">
      <c r="A897" s="11"/>
      <c r="B897" s="11"/>
      <c r="C897" s="11"/>
      <c r="D897" s="11"/>
      <c r="E897" s="13"/>
      <c r="F897" s="14"/>
      <c r="G897" s="2"/>
      <c r="H897" s="3"/>
      <c r="I897" s="3"/>
      <c r="J897" s="3"/>
      <c r="K897" s="3"/>
      <c r="L897" s="3"/>
      <c r="M897" s="3"/>
      <c r="N897" s="3"/>
      <c r="O897" s="3"/>
      <c r="P897" s="3"/>
      <c r="Q897" s="3"/>
      <c r="R897" s="3"/>
    </row>
    <row r="898" spans="1:18" ht="13.5" customHeight="1">
      <c r="A898" s="11"/>
      <c r="B898" s="11"/>
      <c r="C898" s="11"/>
      <c r="D898" s="11"/>
      <c r="E898" s="13"/>
      <c r="F898" s="14"/>
      <c r="G898" s="2"/>
      <c r="H898" s="3"/>
      <c r="I898" s="3"/>
      <c r="J898" s="3"/>
      <c r="K898" s="3"/>
      <c r="L898" s="3"/>
      <c r="M898" s="3"/>
      <c r="N898" s="3"/>
      <c r="O898" s="3"/>
      <c r="P898" s="3"/>
      <c r="Q898" s="3"/>
      <c r="R898" s="3"/>
    </row>
    <row r="899" spans="1:18" ht="13.5" customHeight="1">
      <c r="A899" s="11"/>
      <c r="B899" s="11"/>
      <c r="C899" s="11"/>
      <c r="D899" s="11"/>
      <c r="E899" s="13"/>
      <c r="F899" s="14"/>
      <c r="G899" s="2"/>
      <c r="H899" s="3"/>
      <c r="I899" s="3"/>
      <c r="J899" s="3"/>
      <c r="K899" s="3"/>
      <c r="L899" s="3"/>
      <c r="M899" s="3"/>
      <c r="N899" s="3"/>
      <c r="O899" s="3"/>
      <c r="P899" s="3"/>
      <c r="Q899" s="3"/>
      <c r="R899" s="3"/>
    </row>
    <row r="900" spans="1:18" ht="13.5" customHeight="1">
      <c r="A900" s="11"/>
      <c r="B900" s="11"/>
      <c r="C900" s="11"/>
      <c r="D900" s="11"/>
      <c r="E900" s="13"/>
      <c r="F900" s="14"/>
      <c r="G900" s="2"/>
      <c r="H900" s="3"/>
      <c r="I900" s="3"/>
      <c r="J900" s="3"/>
      <c r="K900" s="3"/>
      <c r="L900" s="3"/>
      <c r="M900" s="3"/>
      <c r="N900" s="3"/>
      <c r="O900" s="3"/>
      <c r="P900" s="3"/>
      <c r="Q900" s="3"/>
      <c r="R900" s="3"/>
    </row>
    <row r="901" spans="1:18" ht="13.5" customHeight="1">
      <c r="A901" s="11"/>
      <c r="B901" s="11"/>
      <c r="C901" s="11"/>
      <c r="D901" s="11"/>
      <c r="E901" s="13"/>
      <c r="F901" s="14"/>
      <c r="G901" s="2"/>
      <c r="H901" s="3"/>
      <c r="I901" s="3"/>
      <c r="J901" s="3"/>
      <c r="K901" s="3"/>
      <c r="L901" s="3"/>
      <c r="M901" s="3"/>
      <c r="N901" s="3"/>
      <c r="O901" s="3"/>
      <c r="P901" s="3"/>
      <c r="Q901" s="3"/>
      <c r="R901" s="3"/>
    </row>
    <row r="902" spans="1:18" ht="13.5" customHeight="1">
      <c r="A902" s="11"/>
      <c r="B902" s="11"/>
      <c r="C902" s="11"/>
      <c r="D902" s="11"/>
      <c r="E902" s="13"/>
      <c r="F902" s="14"/>
      <c r="G902" s="2"/>
      <c r="H902" s="3"/>
      <c r="I902" s="3"/>
      <c r="J902" s="3"/>
      <c r="K902" s="3"/>
      <c r="L902" s="3"/>
      <c r="M902" s="3"/>
      <c r="N902" s="3"/>
      <c r="O902" s="3"/>
      <c r="P902" s="3"/>
      <c r="Q902" s="3"/>
      <c r="R902" s="3"/>
    </row>
    <row r="903" spans="1:18" ht="13.5" customHeight="1">
      <c r="A903" s="11"/>
      <c r="B903" s="11"/>
      <c r="C903" s="11"/>
      <c r="D903" s="11"/>
      <c r="E903" s="13"/>
      <c r="F903" s="14"/>
      <c r="G903" s="2"/>
      <c r="H903" s="3"/>
      <c r="I903" s="3"/>
      <c r="J903" s="3"/>
      <c r="K903" s="3"/>
      <c r="L903" s="3"/>
      <c r="M903" s="3"/>
      <c r="N903" s="3"/>
      <c r="O903" s="3"/>
      <c r="P903" s="3"/>
      <c r="Q903" s="3"/>
      <c r="R903" s="3"/>
    </row>
  </sheetData>
  <mergeCells count="9">
    <mergeCell ref="A30:H39"/>
    <mergeCell ref="I3:N3"/>
    <mergeCell ref="O3:T3"/>
    <mergeCell ref="A1:A2"/>
    <mergeCell ref="B1:H2"/>
    <mergeCell ref="A3:A4"/>
    <mergeCell ref="B3:B4"/>
    <mergeCell ref="C3:D3"/>
    <mergeCell ref="E3:H3"/>
  </mergeCells>
  <hyperlinks>
    <hyperlink ref="S5" r:id="rId1" xr:uid="{5E914E60-3DE6-49C6-8215-33F8814813DC}"/>
  </hyperlinks>
  <pageMargins left="0.39370078740157483" right="0.39370078740157483" top="0.39370078740157483" bottom="0.39370078740157483" header="0" footer="0"/>
  <pageSetup scale="45" orientation="landscape" r:id="rId2"/>
  <drawing r:id="rId3"/>
  <extLst>
    <ext xmlns:x14="http://schemas.microsoft.com/office/spreadsheetml/2009/9/main" uri="{CCE6A557-97BC-4b89-ADB6-D9C93CAAB3DF}">
      <x14:dataValidations xmlns:xm="http://schemas.microsoft.com/office/excel/2006/main" count="8">
        <x14:dataValidation type="list" allowBlank="1" showErrorMessage="1" xr:uid="{A914CCF4-9712-4F8F-8DB3-7907F795CFCC}">
          <x14:formula1>
            <xm:f>'Tablas de Referencia'!$B$3:$B$8</xm:f>
          </x14:formula1>
          <xm:sqref>C11:C28</xm:sqref>
        </x14:dataValidation>
        <x14:dataValidation type="list" allowBlank="1" showErrorMessage="1" xr:uid="{B98C3EAC-8CBD-43BA-80C5-59EF873F65E3}">
          <x14:formula1>
            <xm:f>'Tablas de Referencia'!$C$3:$C$19</xm:f>
          </x14:formula1>
          <xm:sqref>D11:D28</xm:sqref>
        </x14:dataValidation>
        <x14:dataValidation type="list" allowBlank="1" showErrorMessage="1" xr:uid="{97278C3F-7348-4FF0-9339-DF480846192C}">
          <x14:formula1>
            <xm:f>'Tablas de Referencia'!$D$3:$D$6</xm:f>
          </x14:formula1>
          <xm:sqref>B11:B28</xm:sqref>
        </x14:dataValidation>
        <x14:dataValidation type="list" allowBlank="1" showErrorMessage="1" xr:uid="{16C886A0-2802-4DBB-AE9B-22A197979A8E}">
          <x14:formula1>
            <xm:f>'Tablas de Referencia'!$A$2:$A$8</xm:f>
          </x14:formula1>
          <xm:sqref>A5:A6 A10</xm:sqref>
        </x14:dataValidation>
        <x14:dataValidation type="list" allowBlank="1" showErrorMessage="1" xr:uid="{CE4AF12A-1F45-4B61-9058-B02B08B98D74}">
          <x14:formula1>
            <xm:f>'Tablas de Referencia'!$D$2:$D$6</xm:f>
          </x14:formula1>
          <xm:sqref>B5:B10</xm:sqref>
        </x14:dataValidation>
        <x14:dataValidation type="list" allowBlank="1" showErrorMessage="1" xr:uid="{6EB6544D-4EF1-4F8E-949E-CBE4D3D7942A}">
          <x14:formula1>
            <xm:f>'Tablas de Referencia'!$A$3:$A$8</xm:f>
          </x14:formula1>
          <xm:sqref>A7:A9 A11:A28</xm:sqref>
        </x14:dataValidation>
        <x14:dataValidation type="list" allowBlank="1" showErrorMessage="1" xr:uid="{B5710315-91B0-4A2A-AA14-1A547CF5AE73}">
          <x14:formula1>
            <xm:f>'Tablas de Referencia'!$C$2:$C$19</xm:f>
          </x14:formula1>
          <xm:sqref>D5:D10</xm:sqref>
        </x14:dataValidation>
        <x14:dataValidation type="list" allowBlank="1" showErrorMessage="1" xr:uid="{D805174B-2D78-48FB-9312-6AEC1F66EBE9}">
          <x14:formula1>
            <xm:f>'Tablas de Referencia'!$B$2:$B$8</xm:f>
          </x14:formula1>
          <xm:sqref>C5:C10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1"/>
  <sheetViews>
    <sheetView tabSelected="1" view="pageBreakPreview" zoomScale="65" zoomScaleNormal="75" zoomScaleSheetLayoutView="65" workbookViewId="0">
      <pane xSplit="6" ySplit="4" topLeftCell="G5" activePane="bottomRight" state="frozen"/>
      <selection pane="topRight" activeCell="G1" sqref="G1"/>
      <selection pane="bottomLeft" activeCell="A5" sqref="A5"/>
      <selection pane="bottomRight" activeCell="A3" sqref="A3:A4"/>
    </sheetView>
  </sheetViews>
  <sheetFormatPr defaultColWidth="12.6328125" defaultRowHeight="15" customHeight="1"/>
  <cols>
    <col min="1" max="1" width="15.453125" customWidth="1"/>
    <col min="2" max="2" width="6.6328125" customWidth="1"/>
    <col min="3" max="3" width="7.1796875" customWidth="1"/>
    <col min="4" max="4" width="7.453125" customWidth="1"/>
    <col min="5" max="5" width="11.453125" customWidth="1"/>
    <col min="6" max="6" width="5.90625" customWidth="1"/>
    <col min="7" max="7" width="10.1796875" customWidth="1"/>
    <col min="8" max="8" width="29" customWidth="1"/>
    <col min="9" max="9" width="18.26953125" customWidth="1"/>
    <col min="10" max="10" width="13.453125" customWidth="1"/>
    <col min="11" max="11" width="30.1796875" customWidth="1"/>
    <col min="12" max="12" width="42.1796875" customWidth="1"/>
    <col min="13" max="13" width="6.453125" customWidth="1"/>
    <col min="14" max="14" width="22.6328125" customWidth="1"/>
    <col min="15" max="15" width="19.26953125" customWidth="1"/>
    <col min="16" max="16" width="46.90625" customWidth="1"/>
    <col min="17" max="17" width="22.1796875" customWidth="1"/>
    <col min="18" max="18" width="37.90625" customWidth="1"/>
    <col min="19" max="20" width="11.1796875" customWidth="1"/>
    <col min="21" max="23" width="15.7265625" customWidth="1"/>
    <col min="24" max="24" width="16.6328125" customWidth="1"/>
    <col min="25" max="26" width="52.90625" customWidth="1"/>
    <col min="30" max="30" width="16.6328125" customWidth="1"/>
    <col min="31" max="32" width="52.90625" customWidth="1"/>
  </cols>
  <sheetData>
    <row r="1" spans="1:32" ht="24" customHeight="1">
      <c r="A1" s="235"/>
      <c r="B1" s="236" t="s">
        <v>4</v>
      </c>
      <c r="C1" s="229"/>
      <c r="D1" s="229"/>
      <c r="E1" s="229"/>
      <c r="F1" s="229"/>
      <c r="G1" s="229"/>
      <c r="H1" s="229"/>
      <c r="I1" s="229"/>
      <c r="J1" s="229"/>
      <c r="K1" s="229"/>
      <c r="L1" s="229"/>
      <c r="M1" s="229"/>
      <c r="N1" s="229"/>
      <c r="O1" s="229"/>
      <c r="P1" s="229"/>
      <c r="Q1" s="229"/>
      <c r="R1" s="229"/>
      <c r="S1" s="229"/>
      <c r="T1" s="229"/>
      <c r="U1" s="3"/>
      <c r="V1" s="3"/>
      <c r="W1" s="3"/>
      <c r="X1" s="3"/>
      <c r="Y1" s="3"/>
      <c r="Z1" s="3"/>
      <c r="AA1" s="3">
        <v>8</v>
      </c>
      <c r="AB1" s="3"/>
      <c r="AC1" s="4">
        <f>AD2*AE1/AD1</f>
        <v>0.75</v>
      </c>
      <c r="AD1" s="4">
        <v>0.12</v>
      </c>
      <c r="AE1" s="5">
        <v>1</v>
      </c>
    </row>
    <row r="2" spans="1:32" ht="25.5" customHeight="1">
      <c r="A2" s="231"/>
      <c r="B2" s="231"/>
      <c r="C2" s="231"/>
      <c r="D2" s="231"/>
      <c r="E2" s="231"/>
      <c r="F2" s="231"/>
      <c r="G2" s="231"/>
      <c r="H2" s="231"/>
      <c r="I2" s="231"/>
      <c r="J2" s="231"/>
      <c r="K2" s="231"/>
      <c r="L2" s="231"/>
      <c r="M2" s="231"/>
      <c r="N2" s="231"/>
      <c r="O2" s="231"/>
      <c r="P2" s="231"/>
      <c r="Q2" s="231"/>
      <c r="R2" s="231"/>
      <c r="S2" s="231"/>
      <c r="T2" s="231"/>
      <c r="U2" s="3"/>
      <c r="V2" s="3"/>
      <c r="W2" s="3"/>
      <c r="X2" s="3"/>
      <c r="Y2" s="3"/>
      <c r="Z2" s="3"/>
      <c r="AA2" s="3"/>
      <c r="AB2" s="3"/>
      <c r="AC2" s="3"/>
      <c r="AD2" s="4">
        <v>0.09</v>
      </c>
    </row>
    <row r="3" spans="1:32" ht="21.75" customHeight="1">
      <c r="A3" s="237" t="s">
        <v>5</v>
      </c>
      <c r="B3" s="237" t="s">
        <v>6</v>
      </c>
      <c r="C3" s="239" t="s">
        <v>7</v>
      </c>
      <c r="D3" s="233"/>
      <c r="E3" s="233"/>
      <c r="F3" s="234"/>
      <c r="G3" s="232" t="s">
        <v>8</v>
      </c>
      <c r="H3" s="233"/>
      <c r="I3" s="234"/>
      <c r="J3" s="232" t="s">
        <v>9</v>
      </c>
      <c r="K3" s="233"/>
      <c r="L3" s="234"/>
      <c r="M3" s="240" t="s">
        <v>10</v>
      </c>
      <c r="N3" s="233"/>
      <c r="O3" s="234"/>
      <c r="P3" s="286" t="s">
        <v>11</v>
      </c>
      <c r="Q3" s="233"/>
      <c r="R3" s="233"/>
      <c r="S3" s="233"/>
      <c r="T3" s="241"/>
      <c r="U3" s="232" t="s">
        <v>8</v>
      </c>
      <c r="V3" s="233"/>
      <c r="W3" s="233"/>
      <c r="X3" s="233"/>
      <c r="Y3" s="233"/>
      <c r="Z3" s="234"/>
      <c r="AA3" s="232" t="s">
        <v>9</v>
      </c>
      <c r="AB3" s="233"/>
      <c r="AC3" s="233"/>
      <c r="AD3" s="233"/>
      <c r="AE3" s="233"/>
      <c r="AF3" s="234"/>
    </row>
    <row r="4" spans="1:32" ht="36" customHeight="1">
      <c r="A4" s="287"/>
      <c r="B4" s="287"/>
      <c r="C4" s="6" t="s">
        <v>7</v>
      </c>
      <c r="D4" s="6" t="s">
        <v>12</v>
      </c>
      <c r="E4" s="6" t="s">
        <v>13</v>
      </c>
      <c r="F4" s="6" t="s">
        <v>14</v>
      </c>
      <c r="G4" s="7" t="s">
        <v>15</v>
      </c>
      <c r="H4" s="7" t="s">
        <v>16</v>
      </c>
      <c r="I4" s="7" t="s">
        <v>17</v>
      </c>
      <c r="J4" s="7" t="s">
        <v>18</v>
      </c>
      <c r="K4" s="7" t="s">
        <v>16</v>
      </c>
      <c r="L4" s="7" t="s">
        <v>17</v>
      </c>
      <c r="M4" s="8" t="s">
        <v>19</v>
      </c>
      <c r="N4" s="8" t="s">
        <v>20</v>
      </c>
      <c r="O4" s="8" t="s">
        <v>21</v>
      </c>
      <c r="P4" s="9" t="s">
        <v>22</v>
      </c>
      <c r="Q4" s="9" t="s">
        <v>21</v>
      </c>
      <c r="R4" s="9" t="s">
        <v>23</v>
      </c>
      <c r="S4" s="9" t="s">
        <v>24</v>
      </c>
      <c r="T4" s="10" t="s">
        <v>25</v>
      </c>
      <c r="U4" s="7" t="s">
        <v>26</v>
      </c>
      <c r="V4" s="7" t="s">
        <v>27</v>
      </c>
      <c r="W4" s="7" t="s">
        <v>28</v>
      </c>
      <c r="X4" s="7" t="s">
        <v>29</v>
      </c>
      <c r="Y4" s="7" t="s">
        <v>30</v>
      </c>
      <c r="Z4" s="7" t="s">
        <v>31</v>
      </c>
      <c r="AA4" s="7" t="s">
        <v>32</v>
      </c>
      <c r="AB4" s="7" t="s">
        <v>33</v>
      </c>
      <c r="AC4" s="7" t="s">
        <v>28</v>
      </c>
      <c r="AD4" s="7" t="s">
        <v>34</v>
      </c>
      <c r="AE4" s="7" t="s">
        <v>30</v>
      </c>
      <c r="AF4" s="7" t="s">
        <v>31</v>
      </c>
    </row>
    <row r="5" spans="1:32" ht="13.5" customHeight="1">
      <c r="A5" s="270" t="s">
        <v>35</v>
      </c>
      <c r="B5" s="270" t="s">
        <v>36</v>
      </c>
      <c r="C5" s="270" t="s">
        <v>37</v>
      </c>
      <c r="D5" s="270" t="s">
        <v>38</v>
      </c>
      <c r="E5" s="268" t="s">
        <v>39</v>
      </c>
      <c r="F5" s="269" t="s">
        <v>40</v>
      </c>
      <c r="G5" s="261">
        <v>3</v>
      </c>
      <c r="H5" s="264" t="s">
        <v>41</v>
      </c>
      <c r="I5" s="264" t="s">
        <v>42</v>
      </c>
      <c r="J5" s="261">
        <v>11</v>
      </c>
      <c r="K5" s="264" t="s">
        <v>43</v>
      </c>
      <c r="L5" s="264" t="s">
        <v>44</v>
      </c>
      <c r="M5" s="270">
        <v>1</v>
      </c>
      <c r="N5" s="290" t="s">
        <v>45</v>
      </c>
      <c r="O5" s="272" t="s">
        <v>46</v>
      </c>
      <c r="P5" s="30" t="s">
        <v>47</v>
      </c>
      <c r="Q5" s="31" t="s">
        <v>46</v>
      </c>
      <c r="R5" s="30" t="s">
        <v>48</v>
      </c>
      <c r="S5" s="32">
        <v>45684</v>
      </c>
      <c r="T5" s="32">
        <v>46010</v>
      </c>
      <c r="U5" s="288">
        <v>0.10100000000000001</v>
      </c>
      <c r="V5" s="288">
        <v>0.10100000000000001</v>
      </c>
      <c r="W5" s="289">
        <v>1</v>
      </c>
      <c r="X5" s="276" t="s">
        <v>1</v>
      </c>
      <c r="Y5" s="264" t="s">
        <v>49</v>
      </c>
      <c r="Z5" s="264" t="s">
        <v>50</v>
      </c>
      <c r="AA5" s="291">
        <v>0.311</v>
      </c>
      <c r="AB5" s="291">
        <v>0.28399999999999997</v>
      </c>
      <c r="AC5" s="291">
        <f>AB5/AA5</f>
        <v>0.91318327974276514</v>
      </c>
      <c r="AD5" s="276" t="s">
        <v>1</v>
      </c>
      <c r="AE5" s="292" t="s">
        <v>842</v>
      </c>
      <c r="AF5" s="264" t="s">
        <v>51</v>
      </c>
    </row>
    <row r="6" spans="1:32" ht="13.5" customHeight="1">
      <c r="A6" s="262"/>
      <c r="B6" s="262"/>
      <c r="C6" s="262"/>
      <c r="D6" s="262"/>
      <c r="E6" s="262"/>
      <c r="F6" s="262"/>
      <c r="G6" s="262"/>
      <c r="H6" s="262"/>
      <c r="I6" s="262"/>
      <c r="J6" s="262"/>
      <c r="K6" s="262"/>
      <c r="L6" s="262"/>
      <c r="M6" s="262"/>
      <c r="N6" s="262"/>
      <c r="O6" s="262"/>
      <c r="P6" s="30" t="s">
        <v>52</v>
      </c>
      <c r="Q6" s="31" t="s">
        <v>46</v>
      </c>
      <c r="R6" s="30" t="s">
        <v>53</v>
      </c>
      <c r="S6" s="32">
        <v>45719</v>
      </c>
      <c r="T6" s="32">
        <v>46010</v>
      </c>
      <c r="U6" s="262"/>
      <c r="V6" s="262"/>
      <c r="W6" s="262"/>
      <c r="X6" s="262"/>
      <c r="Y6" s="262"/>
      <c r="Z6" s="262"/>
      <c r="AA6" s="274"/>
      <c r="AB6" s="274"/>
      <c r="AC6" s="274"/>
      <c r="AD6" s="262"/>
      <c r="AE6" s="262"/>
      <c r="AF6" s="262"/>
    </row>
    <row r="7" spans="1:32" ht="138" customHeight="1">
      <c r="A7" s="259"/>
      <c r="B7" s="259"/>
      <c r="C7" s="259"/>
      <c r="D7" s="259"/>
      <c r="E7" s="259"/>
      <c r="F7" s="259"/>
      <c r="G7" s="259"/>
      <c r="H7" s="259"/>
      <c r="I7" s="259"/>
      <c r="J7" s="259"/>
      <c r="K7" s="259"/>
      <c r="L7" s="259"/>
      <c r="M7" s="259"/>
      <c r="N7" s="259"/>
      <c r="O7" s="259"/>
      <c r="P7" s="30" t="s">
        <v>54</v>
      </c>
      <c r="Q7" s="31" t="s">
        <v>55</v>
      </c>
      <c r="R7" s="30" t="s">
        <v>56</v>
      </c>
      <c r="S7" s="32">
        <v>45684</v>
      </c>
      <c r="T7" s="32">
        <v>46010</v>
      </c>
      <c r="U7" s="259"/>
      <c r="V7" s="259"/>
      <c r="W7" s="259"/>
      <c r="X7" s="259"/>
      <c r="Y7" s="259"/>
      <c r="Z7" s="259"/>
      <c r="AA7" s="275"/>
      <c r="AB7" s="275"/>
      <c r="AC7" s="275"/>
      <c r="AD7" s="259"/>
      <c r="AE7" s="259"/>
      <c r="AF7" s="259"/>
    </row>
    <row r="8" spans="1:32" ht="67.5" customHeight="1">
      <c r="A8" s="270" t="s">
        <v>35</v>
      </c>
      <c r="B8" s="270" t="s">
        <v>36</v>
      </c>
      <c r="C8" s="270" t="s">
        <v>37</v>
      </c>
      <c r="D8" s="270" t="s">
        <v>38</v>
      </c>
      <c r="E8" s="30" t="s">
        <v>57</v>
      </c>
      <c r="F8" s="31">
        <v>8</v>
      </c>
      <c r="G8" s="33">
        <v>0</v>
      </c>
      <c r="H8" s="34" t="s">
        <v>58</v>
      </c>
      <c r="I8" s="34" t="s">
        <v>59</v>
      </c>
      <c r="J8" s="33">
        <f>1+1</f>
        <v>2</v>
      </c>
      <c r="K8" s="34" t="s">
        <v>795</v>
      </c>
      <c r="L8" s="35" t="s">
        <v>60</v>
      </c>
      <c r="M8" s="270">
        <v>2</v>
      </c>
      <c r="N8" s="271" t="s">
        <v>61</v>
      </c>
      <c r="O8" s="272" t="s">
        <v>62</v>
      </c>
      <c r="P8" s="268" t="s">
        <v>63</v>
      </c>
      <c r="Q8" s="269" t="s">
        <v>62</v>
      </c>
      <c r="R8" s="268" t="s">
        <v>64</v>
      </c>
      <c r="S8" s="267">
        <v>45684</v>
      </c>
      <c r="T8" s="267">
        <v>46006</v>
      </c>
      <c r="U8" s="277">
        <v>0.16</v>
      </c>
      <c r="V8" s="277">
        <v>0.16</v>
      </c>
      <c r="W8" s="277">
        <f>V8/U8</f>
        <v>1</v>
      </c>
      <c r="X8" s="276" t="s">
        <v>1</v>
      </c>
      <c r="Y8" s="278" t="s">
        <v>65</v>
      </c>
      <c r="Z8" s="278" t="s">
        <v>66</v>
      </c>
      <c r="AA8" s="273">
        <v>0.33300000000000002</v>
      </c>
      <c r="AB8" s="273">
        <v>0.307</v>
      </c>
      <c r="AC8" s="273">
        <f>AB8/AA8</f>
        <v>0.92192192192192191</v>
      </c>
      <c r="AD8" s="276" t="s">
        <v>1</v>
      </c>
      <c r="AE8" s="278" t="s">
        <v>67</v>
      </c>
      <c r="AF8" s="278" t="s">
        <v>68</v>
      </c>
    </row>
    <row r="9" spans="1:32" ht="57" customHeight="1">
      <c r="A9" s="262"/>
      <c r="B9" s="262"/>
      <c r="C9" s="262"/>
      <c r="D9" s="262"/>
      <c r="E9" s="30" t="s">
        <v>69</v>
      </c>
      <c r="F9" s="36">
        <v>30000</v>
      </c>
      <c r="G9" s="37">
        <v>10987</v>
      </c>
      <c r="H9" s="38" t="s">
        <v>70</v>
      </c>
      <c r="I9" s="38" t="s">
        <v>71</v>
      </c>
      <c r="J9" s="37">
        <f>10987+2203+9000</f>
        <v>22190</v>
      </c>
      <c r="K9" s="38" t="s">
        <v>796</v>
      </c>
      <c r="L9" s="38" t="s">
        <v>72</v>
      </c>
      <c r="M9" s="262"/>
      <c r="N9" s="262"/>
      <c r="O9" s="262"/>
      <c r="P9" s="262"/>
      <c r="Q9" s="262"/>
      <c r="R9" s="262"/>
      <c r="S9" s="262"/>
      <c r="T9" s="262"/>
      <c r="U9" s="262"/>
      <c r="V9" s="262"/>
      <c r="W9" s="262"/>
      <c r="X9" s="262"/>
      <c r="Y9" s="262"/>
      <c r="Z9" s="262"/>
      <c r="AA9" s="274"/>
      <c r="AB9" s="274"/>
      <c r="AC9" s="274"/>
      <c r="AD9" s="262"/>
      <c r="AE9" s="262"/>
      <c r="AF9" s="262"/>
    </row>
    <row r="10" spans="1:32" ht="84" customHeight="1">
      <c r="A10" s="262"/>
      <c r="B10" s="262"/>
      <c r="C10" s="262"/>
      <c r="D10" s="262"/>
      <c r="E10" s="30" t="s">
        <v>73</v>
      </c>
      <c r="F10" s="31" t="s">
        <v>74</v>
      </c>
      <c r="G10" s="33">
        <v>0</v>
      </c>
      <c r="H10" s="34" t="s">
        <v>75</v>
      </c>
      <c r="I10" s="34" t="s">
        <v>59</v>
      </c>
      <c r="J10" s="33" t="s">
        <v>101</v>
      </c>
      <c r="K10" s="34" t="s">
        <v>76</v>
      </c>
      <c r="L10" s="34" t="s">
        <v>797</v>
      </c>
      <c r="M10" s="262"/>
      <c r="N10" s="262"/>
      <c r="O10" s="262"/>
      <c r="P10" s="262"/>
      <c r="Q10" s="262"/>
      <c r="R10" s="262"/>
      <c r="S10" s="262"/>
      <c r="T10" s="262"/>
      <c r="U10" s="262"/>
      <c r="V10" s="262"/>
      <c r="W10" s="262"/>
      <c r="X10" s="262"/>
      <c r="Y10" s="262"/>
      <c r="Z10" s="262"/>
      <c r="AA10" s="274"/>
      <c r="AB10" s="274"/>
      <c r="AC10" s="274"/>
      <c r="AD10" s="262"/>
      <c r="AE10" s="262"/>
      <c r="AF10" s="262"/>
    </row>
    <row r="11" spans="1:32" ht="100.5" customHeight="1">
      <c r="A11" s="262"/>
      <c r="B11" s="262"/>
      <c r="C11" s="262"/>
      <c r="D11" s="262"/>
      <c r="E11" s="30" t="s">
        <v>77</v>
      </c>
      <c r="F11" s="31">
        <v>550</v>
      </c>
      <c r="G11" s="33">
        <v>8</v>
      </c>
      <c r="H11" s="34" t="s">
        <v>78</v>
      </c>
      <c r="I11" s="34" t="s">
        <v>79</v>
      </c>
      <c r="J11" s="33">
        <f>6+2+4</f>
        <v>12</v>
      </c>
      <c r="K11" s="34" t="s">
        <v>80</v>
      </c>
      <c r="L11" s="39" t="s">
        <v>81</v>
      </c>
      <c r="M11" s="262"/>
      <c r="N11" s="262"/>
      <c r="O11" s="262"/>
      <c r="P11" s="262"/>
      <c r="Q11" s="262"/>
      <c r="R11" s="262"/>
      <c r="S11" s="262"/>
      <c r="T11" s="262"/>
      <c r="U11" s="262"/>
      <c r="V11" s="262"/>
      <c r="W11" s="262"/>
      <c r="X11" s="262"/>
      <c r="Y11" s="262"/>
      <c r="Z11" s="262"/>
      <c r="AA11" s="274"/>
      <c r="AB11" s="274"/>
      <c r="AC11" s="274"/>
      <c r="AD11" s="262"/>
      <c r="AE11" s="262"/>
      <c r="AF11" s="262"/>
    </row>
    <row r="12" spans="1:32" ht="71.25" customHeight="1">
      <c r="A12" s="262"/>
      <c r="B12" s="262"/>
      <c r="C12" s="262"/>
      <c r="D12" s="262"/>
      <c r="E12" s="30" t="s">
        <v>82</v>
      </c>
      <c r="F12" s="31" t="s">
        <v>83</v>
      </c>
      <c r="G12" s="33">
        <v>10</v>
      </c>
      <c r="H12" s="34" t="s">
        <v>798</v>
      </c>
      <c r="I12" s="34" t="s">
        <v>84</v>
      </c>
      <c r="J12" s="33">
        <f>10+1</f>
        <v>11</v>
      </c>
      <c r="K12" s="34" t="s">
        <v>85</v>
      </c>
      <c r="L12" s="34" t="s">
        <v>86</v>
      </c>
      <c r="M12" s="262"/>
      <c r="N12" s="262"/>
      <c r="O12" s="262"/>
      <c r="P12" s="259"/>
      <c r="Q12" s="259"/>
      <c r="R12" s="259"/>
      <c r="S12" s="259"/>
      <c r="T12" s="259"/>
      <c r="U12" s="262"/>
      <c r="V12" s="262"/>
      <c r="W12" s="262"/>
      <c r="X12" s="262"/>
      <c r="Y12" s="262"/>
      <c r="Z12" s="262"/>
      <c r="AA12" s="274"/>
      <c r="AB12" s="274"/>
      <c r="AC12" s="274"/>
      <c r="AD12" s="262"/>
      <c r="AE12" s="262"/>
      <c r="AF12" s="262"/>
    </row>
    <row r="13" spans="1:32" ht="114.75" customHeight="1">
      <c r="A13" s="262"/>
      <c r="B13" s="262"/>
      <c r="C13" s="262"/>
      <c r="D13" s="262"/>
      <c r="E13" s="30" t="s">
        <v>87</v>
      </c>
      <c r="F13" s="40">
        <v>0.3</v>
      </c>
      <c r="G13" s="41">
        <v>0</v>
      </c>
      <c r="H13" s="34" t="s">
        <v>88</v>
      </c>
      <c r="I13" s="34" t="s">
        <v>89</v>
      </c>
      <c r="J13" s="42">
        <f>34/1825</f>
        <v>1.8630136986301369E-2</v>
      </c>
      <c r="K13" s="34" t="s">
        <v>799</v>
      </c>
      <c r="L13" s="34" t="s">
        <v>90</v>
      </c>
      <c r="M13" s="262"/>
      <c r="N13" s="262"/>
      <c r="O13" s="262"/>
      <c r="P13" s="268" t="s">
        <v>91</v>
      </c>
      <c r="Q13" s="269" t="s">
        <v>62</v>
      </c>
      <c r="R13" s="268" t="s">
        <v>92</v>
      </c>
      <c r="S13" s="267">
        <v>45684</v>
      </c>
      <c r="T13" s="267">
        <v>46006</v>
      </c>
      <c r="U13" s="262"/>
      <c r="V13" s="262"/>
      <c r="W13" s="262"/>
      <c r="X13" s="262"/>
      <c r="Y13" s="262"/>
      <c r="Z13" s="262"/>
      <c r="AA13" s="274"/>
      <c r="AB13" s="274"/>
      <c r="AC13" s="274"/>
      <c r="AD13" s="262"/>
      <c r="AE13" s="262"/>
      <c r="AF13" s="262"/>
    </row>
    <row r="14" spans="1:32" ht="83.25" customHeight="1">
      <c r="A14" s="262"/>
      <c r="B14" s="262"/>
      <c r="C14" s="262"/>
      <c r="D14" s="262"/>
      <c r="E14" s="43" t="s">
        <v>93</v>
      </c>
      <c r="F14" s="44">
        <v>9</v>
      </c>
      <c r="G14" s="45">
        <v>2</v>
      </c>
      <c r="H14" s="46" t="s">
        <v>94</v>
      </c>
      <c r="I14" s="46" t="s">
        <v>95</v>
      </c>
      <c r="J14" s="33">
        <f>2+2</f>
        <v>4</v>
      </c>
      <c r="K14" s="34" t="s">
        <v>801</v>
      </c>
      <c r="L14" s="34" t="s">
        <v>802</v>
      </c>
      <c r="M14" s="262"/>
      <c r="N14" s="262"/>
      <c r="O14" s="262"/>
      <c r="P14" s="262"/>
      <c r="Q14" s="262"/>
      <c r="R14" s="262"/>
      <c r="S14" s="262"/>
      <c r="T14" s="262"/>
      <c r="U14" s="262"/>
      <c r="V14" s="262"/>
      <c r="W14" s="262"/>
      <c r="X14" s="262"/>
      <c r="Y14" s="262"/>
      <c r="Z14" s="262"/>
      <c r="AA14" s="274"/>
      <c r="AB14" s="274"/>
      <c r="AC14" s="274"/>
      <c r="AD14" s="262"/>
      <c r="AE14" s="262"/>
      <c r="AF14" s="262"/>
    </row>
    <row r="15" spans="1:32" ht="73.5" customHeight="1">
      <c r="A15" s="262"/>
      <c r="B15" s="262"/>
      <c r="C15" s="262"/>
      <c r="D15" s="262"/>
      <c r="E15" s="47" t="s">
        <v>96</v>
      </c>
      <c r="F15" s="48">
        <v>0.8</v>
      </c>
      <c r="G15" s="49">
        <v>0.96</v>
      </c>
      <c r="H15" s="50" t="s">
        <v>97</v>
      </c>
      <c r="I15" s="51" t="s">
        <v>98</v>
      </c>
      <c r="J15" s="41">
        <v>0.96</v>
      </c>
      <c r="K15" s="34" t="s">
        <v>803</v>
      </c>
      <c r="L15" s="34" t="s">
        <v>804</v>
      </c>
      <c r="M15" s="262"/>
      <c r="N15" s="262"/>
      <c r="O15" s="262"/>
      <c r="P15" s="259"/>
      <c r="Q15" s="259"/>
      <c r="R15" s="259"/>
      <c r="S15" s="259"/>
      <c r="T15" s="259"/>
      <c r="U15" s="262"/>
      <c r="V15" s="262"/>
      <c r="W15" s="262"/>
      <c r="X15" s="262"/>
      <c r="Y15" s="262"/>
      <c r="Z15" s="262"/>
      <c r="AA15" s="274"/>
      <c r="AB15" s="274"/>
      <c r="AC15" s="274"/>
      <c r="AD15" s="262"/>
      <c r="AE15" s="262"/>
      <c r="AF15" s="262"/>
    </row>
    <row r="16" spans="1:32" ht="70.5" customHeight="1">
      <c r="A16" s="262"/>
      <c r="B16" s="262"/>
      <c r="C16" s="262"/>
      <c r="D16" s="262"/>
      <c r="E16" s="30" t="s">
        <v>99</v>
      </c>
      <c r="F16" s="31" t="s">
        <v>100</v>
      </c>
      <c r="G16" s="33" t="s">
        <v>101</v>
      </c>
      <c r="H16" s="34" t="s">
        <v>102</v>
      </c>
      <c r="I16" s="50" t="s">
        <v>103</v>
      </c>
      <c r="J16" s="52" t="s">
        <v>101</v>
      </c>
      <c r="K16" s="50" t="s">
        <v>104</v>
      </c>
      <c r="L16" s="50" t="s">
        <v>105</v>
      </c>
      <c r="M16" s="262"/>
      <c r="N16" s="262"/>
      <c r="O16" s="262"/>
      <c r="P16" s="268" t="s">
        <v>106</v>
      </c>
      <c r="Q16" s="269" t="s">
        <v>62</v>
      </c>
      <c r="R16" s="268" t="s">
        <v>107</v>
      </c>
      <c r="S16" s="267">
        <v>45684</v>
      </c>
      <c r="T16" s="267">
        <v>46006</v>
      </c>
      <c r="U16" s="262"/>
      <c r="V16" s="262"/>
      <c r="W16" s="262"/>
      <c r="X16" s="262"/>
      <c r="Y16" s="262"/>
      <c r="Z16" s="262"/>
      <c r="AA16" s="274"/>
      <c r="AB16" s="274"/>
      <c r="AC16" s="274"/>
      <c r="AD16" s="262"/>
      <c r="AE16" s="262"/>
      <c r="AF16" s="262"/>
    </row>
    <row r="17" spans="1:32" ht="87" customHeight="1">
      <c r="A17" s="262"/>
      <c r="B17" s="262"/>
      <c r="C17" s="262"/>
      <c r="D17" s="262"/>
      <c r="E17" s="30" t="s">
        <v>108</v>
      </c>
      <c r="F17" s="40">
        <v>0.3</v>
      </c>
      <c r="G17" s="41">
        <v>1.23</v>
      </c>
      <c r="H17" s="34" t="s">
        <v>109</v>
      </c>
      <c r="I17" s="51" t="s">
        <v>110</v>
      </c>
      <c r="J17" s="41" t="s">
        <v>101</v>
      </c>
      <c r="K17" s="34" t="s">
        <v>111</v>
      </c>
      <c r="L17" s="34" t="s">
        <v>112</v>
      </c>
      <c r="M17" s="262"/>
      <c r="N17" s="262"/>
      <c r="O17" s="262"/>
      <c r="P17" s="259"/>
      <c r="Q17" s="259"/>
      <c r="R17" s="259"/>
      <c r="S17" s="259"/>
      <c r="T17" s="259"/>
      <c r="U17" s="262"/>
      <c r="V17" s="262"/>
      <c r="W17" s="262"/>
      <c r="X17" s="262"/>
      <c r="Y17" s="262"/>
      <c r="Z17" s="262"/>
      <c r="AA17" s="274"/>
      <c r="AB17" s="274"/>
      <c r="AC17" s="274"/>
      <c r="AD17" s="262"/>
      <c r="AE17" s="262"/>
      <c r="AF17" s="262"/>
    </row>
    <row r="18" spans="1:32" ht="84.75" customHeight="1">
      <c r="A18" s="262"/>
      <c r="B18" s="262"/>
      <c r="C18" s="262"/>
      <c r="D18" s="262"/>
      <c r="E18" s="30" t="s">
        <v>113</v>
      </c>
      <c r="F18" s="31" t="s">
        <v>114</v>
      </c>
      <c r="G18" s="33">
        <v>2</v>
      </c>
      <c r="H18" s="34" t="s">
        <v>115</v>
      </c>
      <c r="I18" s="34" t="s">
        <v>110</v>
      </c>
      <c r="J18" s="33">
        <v>3</v>
      </c>
      <c r="K18" s="34" t="s">
        <v>800</v>
      </c>
      <c r="L18" s="34" t="s">
        <v>116</v>
      </c>
      <c r="M18" s="262"/>
      <c r="N18" s="262"/>
      <c r="O18" s="262"/>
      <c r="P18" s="268" t="s">
        <v>117</v>
      </c>
      <c r="Q18" s="269" t="s">
        <v>62</v>
      </c>
      <c r="R18" s="268" t="s">
        <v>118</v>
      </c>
      <c r="S18" s="267">
        <v>45684</v>
      </c>
      <c r="T18" s="267">
        <v>46006</v>
      </c>
      <c r="U18" s="262"/>
      <c r="V18" s="262"/>
      <c r="W18" s="262"/>
      <c r="X18" s="262"/>
      <c r="Y18" s="262"/>
      <c r="Z18" s="262"/>
      <c r="AA18" s="274"/>
      <c r="AB18" s="274"/>
      <c r="AC18" s="274"/>
      <c r="AD18" s="262"/>
      <c r="AE18" s="262"/>
      <c r="AF18" s="262"/>
    </row>
    <row r="19" spans="1:32" ht="81.75" customHeight="1">
      <c r="A19" s="259"/>
      <c r="B19" s="259"/>
      <c r="C19" s="259"/>
      <c r="D19" s="259"/>
      <c r="E19" s="30" t="s">
        <v>119</v>
      </c>
      <c r="F19" s="40">
        <v>1</v>
      </c>
      <c r="G19" s="41">
        <v>0.19400000000000001</v>
      </c>
      <c r="H19" s="34" t="s">
        <v>120</v>
      </c>
      <c r="I19" s="34" t="s">
        <v>121</v>
      </c>
      <c r="J19" s="41">
        <v>0.62</v>
      </c>
      <c r="K19" s="46" t="s">
        <v>122</v>
      </c>
      <c r="L19" s="46" t="s">
        <v>123</v>
      </c>
      <c r="M19" s="259"/>
      <c r="N19" s="259"/>
      <c r="O19" s="259"/>
      <c r="P19" s="259"/>
      <c r="Q19" s="259"/>
      <c r="R19" s="259"/>
      <c r="S19" s="259"/>
      <c r="T19" s="259"/>
      <c r="U19" s="259"/>
      <c r="V19" s="259"/>
      <c r="W19" s="259"/>
      <c r="X19" s="259"/>
      <c r="Y19" s="259"/>
      <c r="Z19" s="259"/>
      <c r="AA19" s="275"/>
      <c r="AB19" s="275"/>
      <c r="AC19" s="275"/>
      <c r="AD19" s="259"/>
      <c r="AE19" s="259"/>
      <c r="AF19" s="259"/>
    </row>
    <row r="20" spans="1:32" ht="48" customHeight="1">
      <c r="A20" s="295" t="s">
        <v>35</v>
      </c>
      <c r="B20" s="295" t="s">
        <v>36</v>
      </c>
      <c r="C20" s="295" t="s">
        <v>37</v>
      </c>
      <c r="D20" s="295" t="s">
        <v>38</v>
      </c>
      <c r="E20" s="30" t="s">
        <v>124</v>
      </c>
      <c r="F20" s="40">
        <v>1</v>
      </c>
      <c r="G20" s="41">
        <v>0.2</v>
      </c>
      <c r="H20" s="51" t="s">
        <v>125</v>
      </c>
      <c r="I20" s="53" t="s">
        <v>98</v>
      </c>
      <c r="J20" s="42">
        <v>0.4</v>
      </c>
      <c r="K20" s="54" t="s">
        <v>805</v>
      </c>
      <c r="L20" s="54" t="s">
        <v>806</v>
      </c>
      <c r="M20" s="279">
        <v>3</v>
      </c>
      <c r="N20" s="268" t="s">
        <v>126</v>
      </c>
      <c r="O20" s="269" t="s">
        <v>46</v>
      </c>
      <c r="P20" s="30" t="s">
        <v>127</v>
      </c>
      <c r="Q20" s="31" t="s">
        <v>46</v>
      </c>
      <c r="R20" s="30" t="s">
        <v>128</v>
      </c>
      <c r="S20" s="55">
        <v>45677</v>
      </c>
      <c r="T20" s="55">
        <v>45838</v>
      </c>
      <c r="U20" s="277">
        <v>0.17</v>
      </c>
      <c r="V20" s="277">
        <v>0.17</v>
      </c>
      <c r="W20" s="277">
        <f>V20/U20</f>
        <v>1</v>
      </c>
      <c r="X20" s="276" t="s">
        <v>1</v>
      </c>
      <c r="Y20" s="278" t="s">
        <v>843</v>
      </c>
      <c r="Z20" s="278" t="s">
        <v>129</v>
      </c>
      <c r="AA20" s="273">
        <v>0.371</v>
      </c>
      <c r="AB20" s="273">
        <v>0.36899999999999999</v>
      </c>
      <c r="AC20" s="273">
        <f>AB20/AA20</f>
        <v>0.99460916442048519</v>
      </c>
      <c r="AD20" s="276" t="s">
        <v>1</v>
      </c>
      <c r="AE20" s="278" t="s">
        <v>130</v>
      </c>
      <c r="AF20" s="278" t="s">
        <v>809</v>
      </c>
    </row>
    <row r="21" spans="1:32" ht="48" customHeight="1">
      <c r="A21" s="262"/>
      <c r="B21" s="262"/>
      <c r="C21" s="262"/>
      <c r="D21" s="262"/>
      <c r="E21" s="30" t="s">
        <v>131</v>
      </c>
      <c r="F21" s="31">
        <v>144</v>
      </c>
      <c r="G21" s="33">
        <v>12</v>
      </c>
      <c r="H21" s="34" t="s">
        <v>132</v>
      </c>
      <c r="I21" s="53" t="s">
        <v>98</v>
      </c>
      <c r="J21" s="33">
        <f>12+36+45</f>
        <v>93</v>
      </c>
      <c r="K21" s="54" t="s">
        <v>807</v>
      </c>
      <c r="L21" s="54" t="s">
        <v>808</v>
      </c>
      <c r="M21" s="280"/>
      <c r="N21" s="262"/>
      <c r="O21" s="262"/>
      <c r="P21" s="30" t="s">
        <v>133</v>
      </c>
      <c r="Q21" s="31" t="s">
        <v>46</v>
      </c>
      <c r="R21" s="30" t="s">
        <v>134</v>
      </c>
      <c r="S21" s="55">
        <v>45691</v>
      </c>
      <c r="T21" s="55">
        <v>46010</v>
      </c>
      <c r="U21" s="262"/>
      <c r="V21" s="262"/>
      <c r="W21" s="262"/>
      <c r="X21" s="262"/>
      <c r="Y21" s="262"/>
      <c r="Z21" s="262"/>
      <c r="AA21" s="274"/>
      <c r="AB21" s="274"/>
      <c r="AC21" s="274"/>
      <c r="AD21" s="262"/>
      <c r="AE21" s="262"/>
      <c r="AF21" s="262"/>
    </row>
    <row r="22" spans="1:32" ht="48" customHeight="1">
      <c r="A22" s="262"/>
      <c r="B22" s="262"/>
      <c r="C22" s="262"/>
      <c r="D22" s="262"/>
      <c r="E22" s="30" t="s">
        <v>135</v>
      </c>
      <c r="F22" s="40">
        <v>1</v>
      </c>
      <c r="G22" s="41">
        <v>1</v>
      </c>
      <c r="H22" s="34" t="s">
        <v>136</v>
      </c>
      <c r="I22" s="53" t="s">
        <v>98</v>
      </c>
      <c r="J22" s="56">
        <v>1</v>
      </c>
      <c r="K22" s="54" t="s">
        <v>810</v>
      </c>
      <c r="L22" s="54" t="s">
        <v>811</v>
      </c>
      <c r="M22" s="280"/>
      <c r="N22" s="262"/>
      <c r="O22" s="262"/>
      <c r="P22" s="30" t="s">
        <v>137</v>
      </c>
      <c r="Q22" s="31" t="s">
        <v>46</v>
      </c>
      <c r="R22" s="30" t="s">
        <v>138</v>
      </c>
      <c r="S22" s="55">
        <v>45677</v>
      </c>
      <c r="T22" s="55">
        <v>46010</v>
      </c>
      <c r="U22" s="262"/>
      <c r="V22" s="262"/>
      <c r="W22" s="262"/>
      <c r="X22" s="262"/>
      <c r="Y22" s="262"/>
      <c r="Z22" s="262"/>
      <c r="AA22" s="274"/>
      <c r="AB22" s="274"/>
      <c r="AC22" s="274"/>
      <c r="AD22" s="262"/>
      <c r="AE22" s="262"/>
      <c r="AF22" s="262"/>
    </row>
    <row r="23" spans="1:32" ht="48" customHeight="1">
      <c r="A23" s="262"/>
      <c r="B23" s="262"/>
      <c r="C23" s="262"/>
      <c r="D23" s="262"/>
      <c r="E23" s="268" t="s">
        <v>139</v>
      </c>
      <c r="F23" s="339">
        <v>0.95</v>
      </c>
      <c r="G23" s="277">
        <f>30/52</f>
        <v>0.57692307692307687</v>
      </c>
      <c r="H23" s="278" t="s">
        <v>140</v>
      </c>
      <c r="I23" s="293" t="s">
        <v>98</v>
      </c>
      <c r="J23" s="250">
        <v>0.54</v>
      </c>
      <c r="K23" s="248" t="s">
        <v>812</v>
      </c>
      <c r="L23" s="250" t="s">
        <v>813</v>
      </c>
      <c r="M23" s="280"/>
      <c r="N23" s="262"/>
      <c r="O23" s="262"/>
      <c r="P23" s="57" t="s">
        <v>141</v>
      </c>
      <c r="Q23" s="31" t="s">
        <v>46</v>
      </c>
      <c r="R23" s="30" t="s">
        <v>142</v>
      </c>
      <c r="S23" s="55">
        <v>45691</v>
      </c>
      <c r="T23" s="55">
        <v>46010</v>
      </c>
      <c r="U23" s="262"/>
      <c r="V23" s="262"/>
      <c r="W23" s="262"/>
      <c r="X23" s="262"/>
      <c r="Y23" s="262"/>
      <c r="Z23" s="262"/>
      <c r="AA23" s="274"/>
      <c r="AB23" s="274"/>
      <c r="AC23" s="274"/>
      <c r="AD23" s="262"/>
      <c r="AE23" s="262"/>
      <c r="AF23" s="262"/>
    </row>
    <row r="24" spans="1:32" ht="48" customHeight="1">
      <c r="A24" s="259"/>
      <c r="B24" s="259"/>
      <c r="C24" s="259"/>
      <c r="D24" s="259"/>
      <c r="E24" s="259"/>
      <c r="F24" s="259"/>
      <c r="G24" s="259"/>
      <c r="H24" s="259"/>
      <c r="I24" s="294"/>
      <c r="J24" s="251"/>
      <c r="K24" s="249"/>
      <c r="L24" s="251"/>
      <c r="M24" s="281"/>
      <c r="N24" s="259"/>
      <c r="O24" s="259"/>
      <c r="P24" s="30" t="s">
        <v>143</v>
      </c>
      <c r="Q24" s="31" t="s">
        <v>46</v>
      </c>
      <c r="R24" s="30" t="s">
        <v>144</v>
      </c>
      <c r="S24" s="55">
        <v>45719</v>
      </c>
      <c r="T24" s="55">
        <v>46010</v>
      </c>
      <c r="U24" s="259"/>
      <c r="V24" s="259"/>
      <c r="W24" s="259"/>
      <c r="X24" s="259"/>
      <c r="Y24" s="259"/>
      <c r="Z24" s="259"/>
      <c r="AA24" s="275"/>
      <c r="AB24" s="275"/>
      <c r="AC24" s="275"/>
      <c r="AD24" s="259"/>
      <c r="AE24" s="259"/>
      <c r="AF24" s="259"/>
    </row>
    <row r="25" spans="1:32" ht="70" customHeight="1">
      <c r="A25" s="295" t="s">
        <v>35</v>
      </c>
      <c r="B25" s="295" t="s">
        <v>36</v>
      </c>
      <c r="C25" s="295" t="s">
        <v>37</v>
      </c>
      <c r="D25" s="295" t="s">
        <v>38</v>
      </c>
      <c r="E25" s="317" t="s">
        <v>145</v>
      </c>
      <c r="F25" s="338">
        <v>1</v>
      </c>
      <c r="G25" s="263" t="s">
        <v>101</v>
      </c>
      <c r="H25" s="335" t="s">
        <v>146</v>
      </c>
      <c r="I25" s="264" t="s">
        <v>147</v>
      </c>
      <c r="J25" s="252">
        <v>0.16</v>
      </c>
      <c r="K25" s="340" t="s">
        <v>794</v>
      </c>
      <c r="L25" s="340" t="s">
        <v>815</v>
      </c>
      <c r="M25" s="314">
        <v>4</v>
      </c>
      <c r="N25" s="268" t="s">
        <v>148</v>
      </c>
      <c r="O25" s="269" t="s">
        <v>62</v>
      </c>
      <c r="P25" s="30" t="s">
        <v>149</v>
      </c>
      <c r="Q25" s="31" t="s">
        <v>62</v>
      </c>
      <c r="R25" s="30" t="s">
        <v>150</v>
      </c>
      <c r="S25" s="55">
        <v>45723</v>
      </c>
      <c r="T25" s="55">
        <v>45807</v>
      </c>
      <c r="U25" s="277">
        <v>0</v>
      </c>
      <c r="V25" s="277">
        <v>0</v>
      </c>
      <c r="W25" s="277">
        <v>1</v>
      </c>
      <c r="X25" s="285" t="s">
        <v>3</v>
      </c>
      <c r="Y25" s="278" t="s">
        <v>151</v>
      </c>
      <c r="Z25" s="278" t="s">
        <v>152</v>
      </c>
      <c r="AA25" s="273">
        <v>0.38</v>
      </c>
      <c r="AB25" s="273">
        <v>0.315</v>
      </c>
      <c r="AC25" s="273">
        <f>AB25/AA25</f>
        <v>0.82894736842105265</v>
      </c>
      <c r="AD25" s="282" t="s">
        <v>2</v>
      </c>
      <c r="AE25" s="278" t="s">
        <v>814</v>
      </c>
      <c r="AF25" s="278" t="s">
        <v>816</v>
      </c>
    </row>
    <row r="26" spans="1:32" ht="84">
      <c r="A26" s="262"/>
      <c r="B26" s="262"/>
      <c r="C26" s="262"/>
      <c r="D26" s="262"/>
      <c r="E26" s="262"/>
      <c r="F26" s="262"/>
      <c r="G26" s="262"/>
      <c r="H26" s="262"/>
      <c r="I26" s="262"/>
      <c r="J26" s="253"/>
      <c r="K26" s="262"/>
      <c r="L26" s="262"/>
      <c r="M26" s="262"/>
      <c r="N26" s="262"/>
      <c r="O26" s="262"/>
      <c r="P26" s="30" t="s">
        <v>153</v>
      </c>
      <c r="Q26" s="31" t="s">
        <v>62</v>
      </c>
      <c r="R26" s="30" t="s">
        <v>154</v>
      </c>
      <c r="S26" s="55">
        <v>45723</v>
      </c>
      <c r="T26" s="55">
        <v>45838</v>
      </c>
      <c r="U26" s="262"/>
      <c r="V26" s="262"/>
      <c r="W26" s="262"/>
      <c r="X26" s="262"/>
      <c r="Y26" s="262"/>
      <c r="Z26" s="262"/>
      <c r="AA26" s="274"/>
      <c r="AB26" s="274"/>
      <c r="AC26" s="274"/>
      <c r="AD26" s="262"/>
      <c r="AE26" s="262"/>
      <c r="AF26" s="283"/>
    </row>
    <row r="27" spans="1:32" ht="84">
      <c r="A27" s="262"/>
      <c r="B27" s="262"/>
      <c r="C27" s="262"/>
      <c r="D27" s="262"/>
      <c r="E27" s="262"/>
      <c r="F27" s="262"/>
      <c r="G27" s="262"/>
      <c r="H27" s="262"/>
      <c r="I27" s="262"/>
      <c r="J27" s="253"/>
      <c r="K27" s="262"/>
      <c r="L27" s="262"/>
      <c r="M27" s="262"/>
      <c r="N27" s="262"/>
      <c r="O27" s="262"/>
      <c r="P27" s="30" t="s">
        <v>155</v>
      </c>
      <c r="Q27" s="31" t="s">
        <v>62</v>
      </c>
      <c r="R27" s="30" t="s">
        <v>156</v>
      </c>
      <c r="S27" s="55">
        <v>45778</v>
      </c>
      <c r="T27" s="55">
        <v>45868</v>
      </c>
      <c r="U27" s="262"/>
      <c r="V27" s="262"/>
      <c r="W27" s="262"/>
      <c r="X27" s="262"/>
      <c r="Y27" s="262"/>
      <c r="Z27" s="262"/>
      <c r="AA27" s="274"/>
      <c r="AB27" s="274"/>
      <c r="AC27" s="274"/>
      <c r="AD27" s="262"/>
      <c r="AE27" s="262"/>
      <c r="AF27" s="283"/>
    </row>
    <row r="28" spans="1:32" ht="13.5" customHeight="1">
      <c r="A28" s="259"/>
      <c r="B28" s="259"/>
      <c r="C28" s="259"/>
      <c r="D28" s="259"/>
      <c r="E28" s="259"/>
      <c r="F28" s="259"/>
      <c r="G28" s="259"/>
      <c r="H28" s="259"/>
      <c r="I28" s="259"/>
      <c r="J28" s="253"/>
      <c r="K28" s="265"/>
      <c r="L28" s="265"/>
      <c r="M28" s="259"/>
      <c r="N28" s="259"/>
      <c r="O28" s="259"/>
      <c r="P28" s="30" t="s">
        <v>157</v>
      </c>
      <c r="Q28" s="31" t="s">
        <v>62</v>
      </c>
      <c r="R28" s="30" t="s">
        <v>158</v>
      </c>
      <c r="S28" s="55">
        <v>45778</v>
      </c>
      <c r="T28" s="55">
        <v>46006</v>
      </c>
      <c r="U28" s="259"/>
      <c r="V28" s="259"/>
      <c r="W28" s="259"/>
      <c r="X28" s="259"/>
      <c r="Y28" s="259"/>
      <c r="Z28" s="259"/>
      <c r="AA28" s="275"/>
      <c r="AB28" s="275"/>
      <c r="AC28" s="275"/>
      <c r="AD28" s="259"/>
      <c r="AE28" s="259"/>
      <c r="AF28" s="284"/>
    </row>
    <row r="29" spans="1:32" ht="36" customHeight="1">
      <c r="A29" s="295" t="s">
        <v>35</v>
      </c>
      <c r="B29" s="295" t="s">
        <v>36</v>
      </c>
      <c r="C29" s="295" t="s">
        <v>37</v>
      </c>
      <c r="D29" s="295" t="s">
        <v>38</v>
      </c>
      <c r="E29" s="30" t="s">
        <v>159</v>
      </c>
      <c r="F29" s="31">
        <v>104</v>
      </c>
      <c r="G29" s="33">
        <v>24</v>
      </c>
      <c r="H29" s="34" t="s">
        <v>160</v>
      </c>
      <c r="I29" s="58" t="s">
        <v>161</v>
      </c>
      <c r="J29" s="59">
        <v>48</v>
      </c>
      <c r="K29" s="60" t="s">
        <v>817</v>
      </c>
      <c r="L29" s="60" t="s">
        <v>818</v>
      </c>
      <c r="M29" s="315">
        <v>5</v>
      </c>
      <c r="N29" s="271" t="s">
        <v>162</v>
      </c>
      <c r="O29" s="272" t="s">
        <v>163</v>
      </c>
      <c r="P29" s="30" t="s">
        <v>844</v>
      </c>
      <c r="Q29" s="31" t="s">
        <v>163</v>
      </c>
      <c r="R29" s="30" t="s">
        <v>164</v>
      </c>
      <c r="S29" s="61">
        <v>45658</v>
      </c>
      <c r="T29" s="61">
        <v>45838</v>
      </c>
      <c r="U29" s="277">
        <v>0.02</v>
      </c>
      <c r="V29" s="277">
        <v>0.02</v>
      </c>
      <c r="W29" s="277">
        <f>V29/U29</f>
        <v>1</v>
      </c>
      <c r="X29" s="276" t="s">
        <v>1</v>
      </c>
      <c r="Y29" s="278" t="s">
        <v>165</v>
      </c>
      <c r="Z29" s="278" t="s">
        <v>166</v>
      </c>
      <c r="AA29" s="273">
        <v>0.28999999999999998</v>
      </c>
      <c r="AB29" s="273">
        <v>0.28999999999999998</v>
      </c>
      <c r="AC29" s="273">
        <f>AB29/AA29</f>
        <v>1</v>
      </c>
      <c r="AD29" s="276" t="s">
        <v>1</v>
      </c>
      <c r="AE29" s="278" t="s">
        <v>167</v>
      </c>
      <c r="AF29" s="278" t="s">
        <v>168</v>
      </c>
    </row>
    <row r="30" spans="1:32" ht="36" customHeight="1">
      <c r="A30" s="262"/>
      <c r="B30" s="262"/>
      <c r="C30" s="262"/>
      <c r="D30" s="262"/>
      <c r="E30" s="30" t="s">
        <v>169</v>
      </c>
      <c r="F30" s="31">
        <v>36</v>
      </c>
      <c r="G30" s="33">
        <v>31</v>
      </c>
      <c r="H30" s="34" t="s">
        <v>170</v>
      </c>
      <c r="I30" s="58" t="s">
        <v>161</v>
      </c>
      <c r="J30" s="59">
        <v>35</v>
      </c>
      <c r="K30" s="60" t="s">
        <v>819</v>
      </c>
      <c r="L30" s="60" t="s">
        <v>820</v>
      </c>
      <c r="M30" s="280"/>
      <c r="N30" s="262"/>
      <c r="O30" s="262"/>
      <c r="P30" s="30" t="s">
        <v>171</v>
      </c>
      <c r="Q30" s="31" t="s">
        <v>163</v>
      </c>
      <c r="R30" s="30" t="s">
        <v>172</v>
      </c>
      <c r="S30" s="61">
        <v>45720</v>
      </c>
      <c r="T30" s="61">
        <v>45747</v>
      </c>
      <c r="U30" s="262"/>
      <c r="V30" s="262"/>
      <c r="W30" s="262"/>
      <c r="X30" s="262"/>
      <c r="Y30" s="262"/>
      <c r="Z30" s="262"/>
      <c r="AA30" s="274"/>
      <c r="AB30" s="274"/>
      <c r="AC30" s="274"/>
      <c r="AD30" s="262"/>
      <c r="AE30" s="262"/>
      <c r="AF30" s="262"/>
    </row>
    <row r="31" spans="1:32" ht="36" customHeight="1">
      <c r="A31" s="262"/>
      <c r="B31" s="262"/>
      <c r="C31" s="262"/>
      <c r="D31" s="262"/>
      <c r="E31" s="47" t="s">
        <v>173</v>
      </c>
      <c r="F31" s="62">
        <v>575</v>
      </c>
      <c r="G31" s="52">
        <v>104</v>
      </c>
      <c r="H31" s="50" t="s">
        <v>174</v>
      </c>
      <c r="I31" s="58" t="s">
        <v>175</v>
      </c>
      <c r="J31" s="59">
        <v>626</v>
      </c>
      <c r="K31" s="60" t="s">
        <v>821</v>
      </c>
      <c r="L31" s="60" t="s">
        <v>822</v>
      </c>
      <c r="M31" s="280"/>
      <c r="N31" s="262"/>
      <c r="O31" s="262"/>
      <c r="P31" s="30" t="s">
        <v>176</v>
      </c>
      <c r="Q31" s="31" t="s">
        <v>163</v>
      </c>
      <c r="R31" s="30" t="s">
        <v>177</v>
      </c>
      <c r="S31" s="61">
        <v>45658</v>
      </c>
      <c r="T31" s="61">
        <v>46006</v>
      </c>
      <c r="U31" s="262"/>
      <c r="V31" s="262"/>
      <c r="W31" s="262"/>
      <c r="X31" s="262"/>
      <c r="Y31" s="262"/>
      <c r="Z31" s="262"/>
      <c r="AA31" s="274"/>
      <c r="AB31" s="274"/>
      <c r="AC31" s="274"/>
      <c r="AD31" s="262"/>
      <c r="AE31" s="262"/>
      <c r="AF31" s="262"/>
    </row>
    <row r="32" spans="1:32" ht="36" customHeight="1">
      <c r="A32" s="262"/>
      <c r="B32" s="262"/>
      <c r="C32" s="262"/>
      <c r="D32" s="262"/>
      <c r="E32" s="297" t="s">
        <v>178</v>
      </c>
      <c r="F32" s="332">
        <v>2102</v>
      </c>
      <c r="G32" s="266">
        <v>155</v>
      </c>
      <c r="H32" s="341" t="s">
        <v>179</v>
      </c>
      <c r="I32" s="342" t="s">
        <v>175</v>
      </c>
      <c r="J32" s="254">
        <v>709</v>
      </c>
      <c r="K32" s="256" t="s">
        <v>824</v>
      </c>
      <c r="L32" s="256" t="s">
        <v>823</v>
      </c>
      <c r="M32" s="280"/>
      <c r="N32" s="262"/>
      <c r="O32" s="262"/>
      <c r="P32" s="30" t="s">
        <v>180</v>
      </c>
      <c r="Q32" s="31" t="s">
        <v>163</v>
      </c>
      <c r="R32" s="30" t="s">
        <v>177</v>
      </c>
      <c r="S32" s="61">
        <v>45658</v>
      </c>
      <c r="T32" s="61">
        <v>46006</v>
      </c>
      <c r="U32" s="262"/>
      <c r="V32" s="262"/>
      <c r="W32" s="262"/>
      <c r="X32" s="262"/>
      <c r="Y32" s="262"/>
      <c r="Z32" s="262"/>
      <c r="AA32" s="274"/>
      <c r="AB32" s="274"/>
      <c r="AC32" s="274"/>
      <c r="AD32" s="262"/>
      <c r="AE32" s="262"/>
      <c r="AF32" s="262"/>
    </row>
    <row r="33" spans="1:32" ht="36" customHeight="1">
      <c r="A33" s="262"/>
      <c r="B33" s="262"/>
      <c r="C33" s="262"/>
      <c r="D33" s="262"/>
      <c r="E33" s="259"/>
      <c r="F33" s="259"/>
      <c r="G33" s="259"/>
      <c r="H33" s="259"/>
      <c r="I33" s="294"/>
      <c r="J33" s="255"/>
      <c r="K33" s="256"/>
      <c r="L33" s="257"/>
      <c r="M33" s="280"/>
      <c r="N33" s="262"/>
      <c r="O33" s="262"/>
      <c r="P33" s="63" t="s">
        <v>181</v>
      </c>
      <c r="Q33" s="31" t="s">
        <v>163</v>
      </c>
      <c r="R33" s="30" t="s">
        <v>182</v>
      </c>
      <c r="S33" s="61">
        <v>45748</v>
      </c>
      <c r="T33" s="61">
        <v>46022</v>
      </c>
      <c r="U33" s="262"/>
      <c r="V33" s="262"/>
      <c r="W33" s="262"/>
      <c r="X33" s="262"/>
      <c r="Y33" s="262"/>
      <c r="Z33" s="262"/>
      <c r="AA33" s="274"/>
      <c r="AB33" s="274"/>
      <c r="AC33" s="274"/>
      <c r="AD33" s="262"/>
      <c r="AE33" s="262"/>
      <c r="AF33" s="262"/>
    </row>
    <row r="34" spans="1:32" ht="36" customHeight="1">
      <c r="A34" s="259"/>
      <c r="B34" s="259"/>
      <c r="C34" s="259"/>
      <c r="D34" s="259"/>
      <c r="E34" s="47" t="s">
        <v>183</v>
      </c>
      <c r="F34" s="36">
        <v>1402</v>
      </c>
      <c r="G34" s="37">
        <v>54</v>
      </c>
      <c r="H34" s="38" t="s">
        <v>184</v>
      </c>
      <c r="I34" s="64" t="s">
        <v>175</v>
      </c>
      <c r="J34" s="65">
        <v>344</v>
      </c>
      <c r="K34" s="256"/>
      <c r="L34" s="66" t="s">
        <v>825</v>
      </c>
      <c r="M34" s="281"/>
      <c r="N34" s="259"/>
      <c r="O34" s="259"/>
      <c r="P34" s="63" t="s">
        <v>185</v>
      </c>
      <c r="Q34" s="31" t="s">
        <v>163</v>
      </c>
      <c r="R34" s="30" t="s">
        <v>186</v>
      </c>
      <c r="S34" s="61">
        <v>45658</v>
      </c>
      <c r="T34" s="61">
        <v>45961</v>
      </c>
      <c r="U34" s="259"/>
      <c r="V34" s="259"/>
      <c r="W34" s="259"/>
      <c r="X34" s="259"/>
      <c r="Y34" s="259"/>
      <c r="Z34" s="259"/>
      <c r="AA34" s="275"/>
      <c r="AB34" s="275"/>
      <c r="AC34" s="275"/>
      <c r="AD34" s="259"/>
      <c r="AE34" s="259"/>
      <c r="AF34" s="259"/>
    </row>
    <row r="35" spans="1:32" ht="36" customHeight="1">
      <c r="A35" s="270" t="s">
        <v>35</v>
      </c>
      <c r="B35" s="270" t="s">
        <v>36</v>
      </c>
      <c r="C35" s="270" t="s">
        <v>37</v>
      </c>
      <c r="D35" s="270" t="s">
        <v>187</v>
      </c>
      <c r="E35" s="47" t="s">
        <v>188</v>
      </c>
      <c r="F35" s="67">
        <v>35</v>
      </c>
      <c r="G35" s="68">
        <v>3</v>
      </c>
      <c r="H35" s="69" t="s">
        <v>189</v>
      </c>
      <c r="I35" s="69" t="s">
        <v>161</v>
      </c>
      <c r="J35" s="70">
        <v>4</v>
      </c>
      <c r="K35" s="244" t="s">
        <v>826</v>
      </c>
      <c r="L35" s="244" t="s">
        <v>827</v>
      </c>
      <c r="M35" s="316">
        <v>6</v>
      </c>
      <c r="N35" s="317" t="s">
        <v>190</v>
      </c>
      <c r="O35" s="318" t="s">
        <v>191</v>
      </c>
      <c r="P35" s="297" t="s">
        <v>192</v>
      </c>
      <c r="Q35" s="296" t="s">
        <v>193</v>
      </c>
      <c r="R35" s="297" t="s">
        <v>194</v>
      </c>
      <c r="S35" s="298">
        <v>45658</v>
      </c>
      <c r="T35" s="298">
        <v>45747</v>
      </c>
      <c r="U35" s="263">
        <v>0.15</v>
      </c>
      <c r="V35" s="263">
        <v>0.15</v>
      </c>
      <c r="W35" s="263">
        <f>V35/U35</f>
        <v>1</v>
      </c>
      <c r="X35" s="307" t="s">
        <v>1</v>
      </c>
      <c r="Y35" s="264" t="s">
        <v>845</v>
      </c>
      <c r="Z35" s="264" t="s">
        <v>195</v>
      </c>
      <c r="AA35" s="308">
        <v>0.32</v>
      </c>
      <c r="AB35" s="308">
        <v>0.28999999999999998</v>
      </c>
      <c r="AC35" s="308">
        <f>AB35/AA35</f>
        <v>0.90624999999999989</v>
      </c>
      <c r="AD35" s="309" t="s">
        <v>1</v>
      </c>
      <c r="AE35" s="264" t="s">
        <v>196</v>
      </c>
      <c r="AF35" s="264" t="s">
        <v>197</v>
      </c>
    </row>
    <row r="36" spans="1:32" ht="32.25" customHeight="1">
      <c r="A36" s="262"/>
      <c r="B36" s="262"/>
      <c r="C36" s="262"/>
      <c r="D36" s="262"/>
      <c r="E36" s="71" t="s">
        <v>198</v>
      </c>
      <c r="F36" s="72">
        <v>647</v>
      </c>
      <c r="G36" s="73">
        <v>23</v>
      </c>
      <c r="H36" s="74" t="s">
        <v>189</v>
      </c>
      <c r="I36" s="69" t="s">
        <v>161</v>
      </c>
      <c r="J36" s="75">
        <f>132+23</f>
        <v>155</v>
      </c>
      <c r="K36" s="245"/>
      <c r="L36" s="245"/>
      <c r="M36" s="280"/>
      <c r="N36" s="262"/>
      <c r="O36" s="262"/>
      <c r="P36" s="259"/>
      <c r="Q36" s="259"/>
      <c r="R36" s="259"/>
      <c r="S36" s="259"/>
      <c r="T36" s="259"/>
      <c r="U36" s="262"/>
      <c r="V36" s="262"/>
      <c r="W36" s="262"/>
      <c r="X36" s="262"/>
      <c r="Y36" s="262"/>
      <c r="Z36" s="262"/>
      <c r="AA36" s="274"/>
      <c r="AB36" s="274"/>
      <c r="AC36" s="274"/>
      <c r="AD36" s="262"/>
      <c r="AE36" s="262"/>
      <c r="AF36" s="262"/>
    </row>
    <row r="37" spans="1:32" ht="32.25" customHeight="1">
      <c r="A37" s="262"/>
      <c r="B37" s="262"/>
      <c r="C37" s="262"/>
      <c r="D37" s="262"/>
      <c r="E37" s="71" t="s">
        <v>199</v>
      </c>
      <c r="F37" s="76">
        <v>3500</v>
      </c>
      <c r="G37" s="77">
        <v>30</v>
      </c>
      <c r="H37" s="78" t="s">
        <v>200</v>
      </c>
      <c r="I37" s="69" t="s">
        <v>161</v>
      </c>
      <c r="J37" s="75">
        <v>485</v>
      </c>
      <c r="K37" s="79" t="s">
        <v>828</v>
      </c>
      <c r="L37" s="79" t="s">
        <v>829</v>
      </c>
      <c r="M37" s="280"/>
      <c r="N37" s="262"/>
      <c r="O37" s="262"/>
      <c r="P37" s="300" t="s">
        <v>201</v>
      </c>
      <c r="Q37" s="296" t="s">
        <v>193</v>
      </c>
      <c r="R37" s="300" t="s">
        <v>202</v>
      </c>
      <c r="S37" s="301">
        <v>45689</v>
      </c>
      <c r="T37" s="301">
        <v>45930</v>
      </c>
      <c r="U37" s="262"/>
      <c r="V37" s="262"/>
      <c r="W37" s="262"/>
      <c r="X37" s="262"/>
      <c r="Y37" s="262"/>
      <c r="Z37" s="262"/>
      <c r="AA37" s="274"/>
      <c r="AB37" s="274"/>
      <c r="AC37" s="274"/>
      <c r="AD37" s="262"/>
      <c r="AE37" s="262"/>
      <c r="AF37" s="262"/>
    </row>
    <row r="38" spans="1:32" ht="32.25" customHeight="1">
      <c r="A38" s="262"/>
      <c r="B38" s="262"/>
      <c r="C38" s="262"/>
      <c r="D38" s="262"/>
      <c r="E38" s="71" t="s">
        <v>203</v>
      </c>
      <c r="F38" s="72">
        <v>8</v>
      </c>
      <c r="G38" s="73">
        <v>0</v>
      </c>
      <c r="H38" s="74" t="s">
        <v>204</v>
      </c>
      <c r="I38" s="78" t="s">
        <v>205</v>
      </c>
      <c r="J38" s="80">
        <v>0</v>
      </c>
      <c r="K38" s="66" t="s">
        <v>830</v>
      </c>
      <c r="L38" s="66" t="s">
        <v>831</v>
      </c>
      <c r="M38" s="280"/>
      <c r="N38" s="262"/>
      <c r="O38" s="262"/>
      <c r="P38" s="259"/>
      <c r="Q38" s="259"/>
      <c r="R38" s="259"/>
      <c r="S38" s="259"/>
      <c r="T38" s="259"/>
      <c r="U38" s="262"/>
      <c r="V38" s="262"/>
      <c r="W38" s="262"/>
      <c r="X38" s="262"/>
      <c r="Y38" s="262"/>
      <c r="Z38" s="262"/>
      <c r="AA38" s="274"/>
      <c r="AB38" s="274"/>
      <c r="AC38" s="274"/>
      <c r="AD38" s="262"/>
      <c r="AE38" s="262"/>
      <c r="AF38" s="262"/>
    </row>
    <row r="39" spans="1:32" ht="32.25" customHeight="1">
      <c r="A39" s="262"/>
      <c r="B39" s="262"/>
      <c r="C39" s="262"/>
      <c r="D39" s="262"/>
      <c r="E39" s="71" t="s">
        <v>206</v>
      </c>
      <c r="F39" s="76">
        <v>3000</v>
      </c>
      <c r="G39" s="77">
        <v>0</v>
      </c>
      <c r="H39" s="78" t="s">
        <v>207</v>
      </c>
      <c r="I39" s="78" t="s">
        <v>205</v>
      </c>
      <c r="J39" s="80">
        <v>555</v>
      </c>
      <c r="K39" s="66" t="s">
        <v>832</v>
      </c>
      <c r="L39" s="66" t="s">
        <v>833</v>
      </c>
      <c r="M39" s="280"/>
      <c r="N39" s="262"/>
      <c r="O39" s="262"/>
      <c r="P39" s="81" t="s">
        <v>208</v>
      </c>
      <c r="Q39" s="82" t="s">
        <v>193</v>
      </c>
      <c r="R39" s="81" t="s">
        <v>209</v>
      </c>
      <c r="S39" s="83">
        <v>45726</v>
      </c>
      <c r="T39" s="84">
        <v>45930</v>
      </c>
      <c r="U39" s="262"/>
      <c r="V39" s="262"/>
      <c r="W39" s="262"/>
      <c r="X39" s="262"/>
      <c r="Y39" s="262"/>
      <c r="Z39" s="262"/>
      <c r="AA39" s="274"/>
      <c r="AB39" s="274"/>
      <c r="AC39" s="274"/>
      <c r="AD39" s="262"/>
      <c r="AE39" s="262"/>
      <c r="AF39" s="262"/>
    </row>
    <row r="40" spans="1:32" ht="32.25" customHeight="1">
      <c r="A40" s="262"/>
      <c r="B40" s="262"/>
      <c r="C40" s="262"/>
      <c r="D40" s="262"/>
      <c r="E40" s="71" t="s">
        <v>210</v>
      </c>
      <c r="F40" s="85">
        <v>0.64</v>
      </c>
      <c r="G40" s="86">
        <v>0.52459999999999996</v>
      </c>
      <c r="H40" s="74" t="s">
        <v>211</v>
      </c>
      <c r="I40" s="87" t="s">
        <v>161</v>
      </c>
      <c r="J40" s="88">
        <v>0.45368303571428598</v>
      </c>
      <c r="K40" s="89" t="s">
        <v>834</v>
      </c>
      <c r="L40" s="89" t="s">
        <v>835</v>
      </c>
      <c r="M40" s="280"/>
      <c r="N40" s="262"/>
      <c r="O40" s="262"/>
      <c r="P40" s="300" t="s">
        <v>212</v>
      </c>
      <c r="Q40" s="302" t="s">
        <v>193</v>
      </c>
      <c r="R40" s="300" t="s">
        <v>213</v>
      </c>
      <c r="S40" s="301">
        <v>45717</v>
      </c>
      <c r="T40" s="301">
        <v>45991</v>
      </c>
      <c r="U40" s="262"/>
      <c r="V40" s="262"/>
      <c r="W40" s="262"/>
      <c r="X40" s="262"/>
      <c r="Y40" s="262"/>
      <c r="Z40" s="262"/>
      <c r="AA40" s="274"/>
      <c r="AB40" s="274"/>
      <c r="AC40" s="274"/>
      <c r="AD40" s="262"/>
      <c r="AE40" s="262"/>
      <c r="AF40" s="262"/>
    </row>
    <row r="41" spans="1:32" ht="32.25" customHeight="1">
      <c r="A41" s="262"/>
      <c r="B41" s="262"/>
      <c r="C41" s="262"/>
      <c r="D41" s="262"/>
      <c r="E41" s="71" t="s">
        <v>214</v>
      </c>
      <c r="F41" s="72">
        <v>300</v>
      </c>
      <c r="G41" s="73">
        <v>24</v>
      </c>
      <c r="H41" s="74" t="s">
        <v>215</v>
      </c>
      <c r="I41" s="87" t="s">
        <v>161</v>
      </c>
      <c r="J41" s="73">
        <v>60</v>
      </c>
      <c r="K41" s="89" t="s">
        <v>837</v>
      </c>
      <c r="L41" s="89" t="s">
        <v>836</v>
      </c>
      <c r="M41" s="280"/>
      <c r="N41" s="262"/>
      <c r="O41" s="262"/>
      <c r="P41" s="259"/>
      <c r="Q41" s="259"/>
      <c r="R41" s="259"/>
      <c r="S41" s="259"/>
      <c r="T41" s="259"/>
      <c r="U41" s="262"/>
      <c r="V41" s="262"/>
      <c r="W41" s="262"/>
      <c r="X41" s="262"/>
      <c r="Y41" s="262"/>
      <c r="Z41" s="262"/>
      <c r="AA41" s="274"/>
      <c r="AB41" s="274"/>
      <c r="AC41" s="274"/>
      <c r="AD41" s="262"/>
      <c r="AE41" s="262"/>
      <c r="AF41" s="262"/>
    </row>
    <row r="42" spans="1:32" ht="32.25" customHeight="1">
      <c r="A42" s="262"/>
      <c r="B42" s="262"/>
      <c r="C42" s="262"/>
      <c r="D42" s="262"/>
      <c r="E42" s="71" t="s">
        <v>216</v>
      </c>
      <c r="F42" s="72">
        <v>6</v>
      </c>
      <c r="G42" s="73">
        <v>2</v>
      </c>
      <c r="H42" s="74" t="s">
        <v>217</v>
      </c>
      <c r="I42" s="74" t="s">
        <v>218</v>
      </c>
      <c r="J42" s="75">
        <v>2</v>
      </c>
      <c r="K42" s="79" t="s">
        <v>838</v>
      </c>
      <c r="L42" s="79" t="s">
        <v>839</v>
      </c>
      <c r="M42" s="280"/>
      <c r="N42" s="262"/>
      <c r="O42" s="262"/>
      <c r="P42" s="81" t="s">
        <v>219</v>
      </c>
      <c r="Q42" s="82" t="s">
        <v>193</v>
      </c>
      <c r="R42" s="81" t="s">
        <v>220</v>
      </c>
      <c r="S42" s="83">
        <v>45658</v>
      </c>
      <c r="T42" s="83">
        <v>46006</v>
      </c>
      <c r="U42" s="262"/>
      <c r="V42" s="262"/>
      <c r="W42" s="262"/>
      <c r="X42" s="262"/>
      <c r="Y42" s="262"/>
      <c r="Z42" s="262"/>
      <c r="AA42" s="274"/>
      <c r="AB42" s="274"/>
      <c r="AC42" s="274"/>
      <c r="AD42" s="262"/>
      <c r="AE42" s="262"/>
      <c r="AF42" s="262"/>
    </row>
    <row r="43" spans="1:32" ht="13.5" customHeight="1">
      <c r="A43" s="262"/>
      <c r="B43" s="262"/>
      <c r="C43" s="262"/>
      <c r="D43" s="262"/>
      <c r="E43" s="300" t="s">
        <v>221</v>
      </c>
      <c r="F43" s="333">
        <v>120</v>
      </c>
      <c r="G43" s="258">
        <v>0</v>
      </c>
      <c r="H43" s="260" t="s">
        <v>222</v>
      </c>
      <c r="I43" s="260" t="s">
        <v>98</v>
      </c>
      <c r="J43" s="258">
        <v>14</v>
      </c>
      <c r="K43" s="260" t="s">
        <v>840</v>
      </c>
      <c r="L43" s="260" t="s">
        <v>841</v>
      </c>
      <c r="M43" s="280"/>
      <c r="N43" s="262"/>
      <c r="O43" s="262"/>
      <c r="P43" s="81" t="s">
        <v>223</v>
      </c>
      <c r="Q43" s="82" t="s">
        <v>224</v>
      </c>
      <c r="R43" s="81" t="s">
        <v>225</v>
      </c>
      <c r="S43" s="83">
        <v>45658</v>
      </c>
      <c r="T43" s="83">
        <v>46006</v>
      </c>
      <c r="U43" s="262"/>
      <c r="V43" s="262"/>
      <c r="W43" s="262"/>
      <c r="X43" s="262"/>
      <c r="Y43" s="262"/>
      <c r="Z43" s="262"/>
      <c r="AA43" s="274"/>
      <c r="AB43" s="274"/>
      <c r="AC43" s="274"/>
      <c r="AD43" s="262"/>
      <c r="AE43" s="262"/>
      <c r="AF43" s="262"/>
    </row>
    <row r="44" spans="1:32" ht="274.5" customHeight="1">
      <c r="A44" s="259"/>
      <c r="B44" s="259"/>
      <c r="C44" s="259"/>
      <c r="D44" s="259"/>
      <c r="E44" s="259"/>
      <c r="F44" s="259"/>
      <c r="G44" s="259"/>
      <c r="H44" s="259"/>
      <c r="I44" s="259"/>
      <c r="J44" s="259"/>
      <c r="K44" s="259"/>
      <c r="L44" s="259"/>
      <c r="M44" s="281"/>
      <c r="N44" s="259"/>
      <c r="O44" s="259"/>
      <c r="P44" s="81" t="s">
        <v>226</v>
      </c>
      <c r="Q44" s="82" t="s">
        <v>224</v>
      </c>
      <c r="R44" s="81" t="s">
        <v>227</v>
      </c>
      <c r="S44" s="83">
        <v>45658</v>
      </c>
      <c r="T44" s="83">
        <v>46006</v>
      </c>
      <c r="U44" s="259"/>
      <c r="V44" s="259"/>
      <c r="W44" s="259"/>
      <c r="X44" s="259"/>
      <c r="Y44" s="259"/>
      <c r="Z44" s="259"/>
      <c r="AA44" s="275"/>
      <c r="AB44" s="275"/>
      <c r="AC44" s="275"/>
      <c r="AD44" s="259"/>
      <c r="AE44" s="259"/>
      <c r="AF44" s="259"/>
    </row>
    <row r="45" spans="1:32" ht="13.5" customHeight="1">
      <c r="A45" s="270" t="s">
        <v>228</v>
      </c>
      <c r="B45" s="270" t="s">
        <v>36</v>
      </c>
      <c r="C45" s="270" t="s">
        <v>229</v>
      </c>
      <c r="D45" s="270" t="s">
        <v>230</v>
      </c>
      <c r="E45" s="30" t="s">
        <v>231</v>
      </c>
      <c r="F45" s="31" t="s">
        <v>232</v>
      </c>
      <c r="G45" s="33">
        <v>0</v>
      </c>
      <c r="H45" s="34" t="s">
        <v>233</v>
      </c>
      <c r="I45" s="34" t="s">
        <v>234</v>
      </c>
      <c r="J45" s="33">
        <v>0</v>
      </c>
      <c r="K45" s="90" t="s">
        <v>235</v>
      </c>
      <c r="L45" s="90" t="s">
        <v>236</v>
      </c>
      <c r="M45" s="314">
        <v>7</v>
      </c>
      <c r="N45" s="290" t="s">
        <v>237</v>
      </c>
      <c r="O45" s="272" t="s">
        <v>238</v>
      </c>
      <c r="P45" s="91" t="s">
        <v>239</v>
      </c>
      <c r="Q45" s="92" t="s">
        <v>238</v>
      </c>
      <c r="R45" s="91" t="s">
        <v>240</v>
      </c>
      <c r="S45" s="93">
        <v>45673</v>
      </c>
      <c r="T45" s="94">
        <v>46010</v>
      </c>
      <c r="U45" s="304">
        <v>0.27</v>
      </c>
      <c r="V45" s="304">
        <v>0.27</v>
      </c>
      <c r="W45" s="304">
        <f>V45/U45</f>
        <v>1</v>
      </c>
      <c r="X45" s="305" t="s">
        <v>1</v>
      </c>
      <c r="Y45" s="306" t="s">
        <v>846</v>
      </c>
      <c r="Z45" s="264" t="s">
        <v>241</v>
      </c>
      <c r="AA45" s="299">
        <v>0.55000000000000004</v>
      </c>
      <c r="AB45" s="299">
        <v>0.47</v>
      </c>
      <c r="AC45" s="299">
        <f>AB45/AA45</f>
        <v>0.85454545454545439</v>
      </c>
      <c r="AD45" s="313" t="s">
        <v>242</v>
      </c>
      <c r="AE45" s="306" t="s">
        <v>793</v>
      </c>
      <c r="AF45" s="264" t="s">
        <v>792</v>
      </c>
    </row>
    <row r="46" spans="1:32" ht="13.5" customHeight="1">
      <c r="A46" s="262"/>
      <c r="B46" s="262"/>
      <c r="C46" s="262"/>
      <c r="D46" s="262"/>
      <c r="E46" s="30" t="s">
        <v>243</v>
      </c>
      <c r="F46" s="31">
        <v>1</v>
      </c>
      <c r="G46" s="33">
        <v>0</v>
      </c>
      <c r="H46" s="34" t="s">
        <v>244</v>
      </c>
      <c r="I46" s="34" t="s">
        <v>245</v>
      </c>
      <c r="J46" s="33">
        <v>1</v>
      </c>
      <c r="K46" s="34" t="s">
        <v>246</v>
      </c>
      <c r="L46" s="34" t="s">
        <v>247</v>
      </c>
      <c r="M46" s="262"/>
      <c r="N46" s="262"/>
      <c r="O46" s="262"/>
      <c r="P46" s="319" t="s">
        <v>248</v>
      </c>
      <c r="Q46" s="295" t="s">
        <v>238</v>
      </c>
      <c r="R46" s="303" t="s">
        <v>249</v>
      </c>
      <c r="S46" s="311">
        <v>45673</v>
      </c>
      <c r="T46" s="312">
        <v>46010</v>
      </c>
      <c r="U46" s="262"/>
      <c r="V46" s="262"/>
      <c r="W46" s="262"/>
      <c r="X46" s="262"/>
      <c r="Y46" s="262"/>
      <c r="Z46" s="262"/>
      <c r="AA46" s="274"/>
      <c r="AB46" s="274"/>
      <c r="AC46" s="274"/>
      <c r="AD46" s="262"/>
      <c r="AE46" s="262"/>
      <c r="AF46" s="262"/>
    </row>
    <row r="47" spans="1:32" ht="13.5" customHeight="1">
      <c r="A47" s="262"/>
      <c r="B47" s="262"/>
      <c r="C47" s="262"/>
      <c r="D47" s="262"/>
      <c r="E47" s="30" t="s">
        <v>250</v>
      </c>
      <c r="F47" s="31">
        <v>1</v>
      </c>
      <c r="G47" s="33">
        <v>0</v>
      </c>
      <c r="H47" s="34" t="s">
        <v>251</v>
      </c>
      <c r="I47" s="34" t="s">
        <v>252</v>
      </c>
      <c r="J47" s="33">
        <v>0</v>
      </c>
      <c r="K47" s="34" t="s">
        <v>253</v>
      </c>
      <c r="L47" s="34" t="s">
        <v>254</v>
      </c>
      <c r="M47" s="262"/>
      <c r="N47" s="262"/>
      <c r="O47" s="262"/>
      <c r="P47" s="259"/>
      <c r="Q47" s="259"/>
      <c r="R47" s="259"/>
      <c r="S47" s="259"/>
      <c r="T47" s="259"/>
      <c r="U47" s="262"/>
      <c r="V47" s="262"/>
      <c r="W47" s="262"/>
      <c r="X47" s="262"/>
      <c r="Y47" s="262"/>
      <c r="Z47" s="262"/>
      <c r="AA47" s="274"/>
      <c r="AB47" s="274"/>
      <c r="AC47" s="274"/>
      <c r="AD47" s="262"/>
      <c r="AE47" s="262"/>
      <c r="AF47" s="262"/>
    </row>
    <row r="48" spans="1:32" ht="13.5" customHeight="1">
      <c r="A48" s="259"/>
      <c r="B48" s="259"/>
      <c r="C48" s="259"/>
      <c r="D48" s="259"/>
      <c r="E48" s="30" t="s">
        <v>255</v>
      </c>
      <c r="F48" s="31">
        <v>2</v>
      </c>
      <c r="G48" s="41">
        <v>0.1</v>
      </c>
      <c r="H48" s="34" t="s">
        <v>256</v>
      </c>
      <c r="I48" s="34" t="s">
        <v>257</v>
      </c>
      <c r="J48" s="41">
        <v>0.15</v>
      </c>
      <c r="K48" s="34" t="s">
        <v>258</v>
      </c>
      <c r="L48" s="34" t="s">
        <v>259</v>
      </c>
      <c r="M48" s="259"/>
      <c r="N48" s="259"/>
      <c r="O48" s="259"/>
      <c r="P48" s="91" t="s">
        <v>260</v>
      </c>
      <c r="Q48" s="92" t="s">
        <v>238</v>
      </c>
      <c r="R48" s="91" t="s">
        <v>261</v>
      </c>
      <c r="S48" s="93">
        <v>45673</v>
      </c>
      <c r="T48" s="94">
        <v>46010</v>
      </c>
      <c r="U48" s="259"/>
      <c r="V48" s="259"/>
      <c r="W48" s="259"/>
      <c r="X48" s="259"/>
      <c r="Y48" s="259"/>
      <c r="Z48" s="259"/>
      <c r="AA48" s="275"/>
      <c r="AB48" s="275"/>
      <c r="AC48" s="275"/>
      <c r="AD48" s="259"/>
      <c r="AE48" s="259"/>
      <c r="AF48" s="259"/>
    </row>
    <row r="49" spans="1:32" ht="107.25" customHeight="1">
      <c r="A49" s="295" t="s">
        <v>262</v>
      </c>
      <c r="B49" s="295" t="s">
        <v>36</v>
      </c>
      <c r="C49" s="295" t="s">
        <v>263</v>
      </c>
      <c r="D49" s="295" t="s">
        <v>264</v>
      </c>
      <c r="E49" s="47" t="s">
        <v>265</v>
      </c>
      <c r="F49" s="62" t="s">
        <v>266</v>
      </c>
      <c r="G49" s="52" t="s">
        <v>267</v>
      </c>
      <c r="H49" s="50" t="s">
        <v>268</v>
      </c>
      <c r="I49" s="50" t="s">
        <v>269</v>
      </c>
      <c r="J49" s="95" t="s">
        <v>871</v>
      </c>
      <c r="K49" s="96" t="s">
        <v>270</v>
      </c>
      <c r="L49" s="96" t="s">
        <v>271</v>
      </c>
      <c r="M49" s="314">
        <v>8</v>
      </c>
      <c r="N49" s="268" t="s">
        <v>272</v>
      </c>
      <c r="O49" s="269" t="s">
        <v>273</v>
      </c>
      <c r="P49" s="47" t="s">
        <v>274</v>
      </c>
      <c r="Q49" s="31" t="s">
        <v>273</v>
      </c>
      <c r="R49" s="47" t="s">
        <v>275</v>
      </c>
      <c r="S49" s="97">
        <v>45658</v>
      </c>
      <c r="T49" s="97">
        <v>45746</v>
      </c>
      <c r="U49" s="277">
        <v>0.12</v>
      </c>
      <c r="V49" s="277">
        <v>0.12</v>
      </c>
      <c r="W49" s="277">
        <f>V49/U49</f>
        <v>1</v>
      </c>
      <c r="X49" s="276" t="s">
        <v>1</v>
      </c>
      <c r="Y49" s="278" t="s">
        <v>276</v>
      </c>
      <c r="Z49" s="278" t="s">
        <v>277</v>
      </c>
      <c r="AA49" s="291">
        <v>0.43</v>
      </c>
      <c r="AB49" s="291">
        <v>0.43</v>
      </c>
      <c r="AC49" s="291">
        <f>AB49/AA49</f>
        <v>1</v>
      </c>
      <c r="AD49" s="310" t="s">
        <v>1</v>
      </c>
      <c r="AE49" s="278" t="s">
        <v>853</v>
      </c>
      <c r="AF49" s="278" t="s">
        <v>278</v>
      </c>
    </row>
    <row r="50" spans="1:32" ht="78" customHeight="1">
      <c r="A50" s="262"/>
      <c r="B50" s="262"/>
      <c r="C50" s="262"/>
      <c r="D50" s="262"/>
      <c r="E50" s="47" t="s">
        <v>279</v>
      </c>
      <c r="F50" s="62">
        <v>120</v>
      </c>
      <c r="G50" s="52">
        <v>28</v>
      </c>
      <c r="H50" s="50" t="s">
        <v>280</v>
      </c>
      <c r="I50" s="50" t="s">
        <v>281</v>
      </c>
      <c r="J50" s="98">
        <v>11</v>
      </c>
      <c r="K50" s="99" t="s">
        <v>282</v>
      </c>
      <c r="L50" s="99" t="s">
        <v>283</v>
      </c>
      <c r="M50" s="262"/>
      <c r="N50" s="262"/>
      <c r="O50" s="262"/>
      <c r="P50" s="47" t="s">
        <v>284</v>
      </c>
      <c r="Q50" s="31" t="s">
        <v>273</v>
      </c>
      <c r="R50" s="47" t="s">
        <v>285</v>
      </c>
      <c r="S50" s="97">
        <v>45658</v>
      </c>
      <c r="T50" s="97">
        <v>45777</v>
      </c>
      <c r="U50" s="262"/>
      <c r="V50" s="262"/>
      <c r="W50" s="262"/>
      <c r="X50" s="262"/>
      <c r="Y50" s="262"/>
      <c r="Z50" s="262"/>
      <c r="AA50" s="274"/>
      <c r="AB50" s="274"/>
      <c r="AC50" s="274"/>
      <c r="AD50" s="262"/>
      <c r="AE50" s="262"/>
      <c r="AF50" s="262"/>
    </row>
    <row r="51" spans="1:32" ht="78" customHeight="1">
      <c r="A51" s="262"/>
      <c r="B51" s="262"/>
      <c r="C51" s="262"/>
      <c r="D51" s="262"/>
      <c r="E51" s="47" t="s">
        <v>286</v>
      </c>
      <c r="F51" s="62">
        <v>10</v>
      </c>
      <c r="G51" s="52">
        <v>0</v>
      </c>
      <c r="H51" s="50" t="s">
        <v>287</v>
      </c>
      <c r="I51" s="34" t="s">
        <v>288</v>
      </c>
      <c r="J51" s="98">
        <v>0</v>
      </c>
      <c r="K51" s="99" t="s">
        <v>289</v>
      </c>
      <c r="L51" s="99" t="s">
        <v>290</v>
      </c>
      <c r="M51" s="262"/>
      <c r="N51" s="262"/>
      <c r="O51" s="262"/>
      <c r="P51" s="47" t="s">
        <v>291</v>
      </c>
      <c r="Q51" s="31" t="s">
        <v>273</v>
      </c>
      <c r="R51" s="47" t="s">
        <v>292</v>
      </c>
      <c r="S51" s="97">
        <v>45658</v>
      </c>
      <c r="T51" s="97">
        <v>46021</v>
      </c>
      <c r="U51" s="262"/>
      <c r="V51" s="262"/>
      <c r="W51" s="262"/>
      <c r="X51" s="262"/>
      <c r="Y51" s="262"/>
      <c r="Z51" s="262"/>
      <c r="AA51" s="274"/>
      <c r="AB51" s="274"/>
      <c r="AC51" s="274"/>
      <c r="AD51" s="262"/>
      <c r="AE51" s="262"/>
      <c r="AF51" s="262"/>
    </row>
    <row r="52" spans="1:32" ht="82.5" customHeight="1">
      <c r="A52" s="262"/>
      <c r="B52" s="262"/>
      <c r="C52" s="262"/>
      <c r="D52" s="262"/>
      <c r="E52" s="47" t="s">
        <v>293</v>
      </c>
      <c r="F52" s="48">
        <v>1</v>
      </c>
      <c r="G52" s="49">
        <v>0</v>
      </c>
      <c r="H52" s="50" t="s">
        <v>294</v>
      </c>
      <c r="I52" s="34" t="s">
        <v>288</v>
      </c>
      <c r="J52" s="49">
        <v>0</v>
      </c>
      <c r="K52" s="99" t="s">
        <v>295</v>
      </c>
      <c r="L52" s="99" t="s">
        <v>296</v>
      </c>
      <c r="M52" s="262"/>
      <c r="N52" s="262"/>
      <c r="O52" s="262"/>
      <c r="P52" s="47" t="s">
        <v>297</v>
      </c>
      <c r="Q52" s="31" t="s">
        <v>273</v>
      </c>
      <c r="R52" s="47" t="s">
        <v>292</v>
      </c>
      <c r="S52" s="97">
        <v>45658</v>
      </c>
      <c r="T52" s="97">
        <v>46021</v>
      </c>
      <c r="U52" s="262"/>
      <c r="V52" s="262"/>
      <c r="W52" s="262"/>
      <c r="X52" s="262"/>
      <c r="Y52" s="262"/>
      <c r="Z52" s="262"/>
      <c r="AA52" s="274"/>
      <c r="AB52" s="274"/>
      <c r="AC52" s="274"/>
      <c r="AD52" s="262"/>
      <c r="AE52" s="262"/>
      <c r="AF52" s="262"/>
    </row>
    <row r="53" spans="1:32" ht="13.5" customHeight="1">
      <c r="A53" s="262"/>
      <c r="B53" s="262"/>
      <c r="C53" s="262"/>
      <c r="D53" s="262"/>
      <c r="E53" s="297" t="s">
        <v>298</v>
      </c>
      <c r="F53" s="334">
        <v>1</v>
      </c>
      <c r="G53" s="263">
        <v>1</v>
      </c>
      <c r="H53" s="264" t="s">
        <v>299</v>
      </c>
      <c r="I53" s="264" t="s">
        <v>300</v>
      </c>
      <c r="J53" s="346" t="s">
        <v>301</v>
      </c>
      <c r="K53" s="343" t="s">
        <v>302</v>
      </c>
      <c r="L53" s="343" t="s">
        <v>303</v>
      </c>
      <c r="M53" s="262"/>
      <c r="N53" s="262"/>
      <c r="O53" s="262"/>
      <c r="P53" s="47" t="s">
        <v>304</v>
      </c>
      <c r="Q53" s="31" t="s">
        <v>273</v>
      </c>
      <c r="R53" s="47" t="s">
        <v>292</v>
      </c>
      <c r="S53" s="97">
        <v>45658</v>
      </c>
      <c r="T53" s="97">
        <v>46021</v>
      </c>
      <c r="U53" s="262"/>
      <c r="V53" s="262"/>
      <c r="W53" s="262"/>
      <c r="X53" s="262"/>
      <c r="Y53" s="262"/>
      <c r="Z53" s="262"/>
      <c r="AA53" s="274"/>
      <c r="AB53" s="274"/>
      <c r="AC53" s="274"/>
      <c r="AD53" s="262"/>
      <c r="AE53" s="262"/>
      <c r="AF53" s="262"/>
    </row>
    <row r="54" spans="1:32" ht="13.5" customHeight="1" thickBot="1">
      <c r="A54" s="259"/>
      <c r="B54" s="259"/>
      <c r="C54" s="259"/>
      <c r="D54" s="259"/>
      <c r="E54" s="259"/>
      <c r="F54" s="259"/>
      <c r="G54" s="259"/>
      <c r="H54" s="259"/>
      <c r="I54" s="259"/>
      <c r="J54" s="265"/>
      <c r="K54" s="265"/>
      <c r="L54" s="344"/>
      <c r="M54" s="265"/>
      <c r="N54" s="259"/>
      <c r="O54" s="259"/>
      <c r="P54" s="47" t="s">
        <v>305</v>
      </c>
      <c r="Q54" s="31" t="s">
        <v>273</v>
      </c>
      <c r="R54" s="47" t="s">
        <v>292</v>
      </c>
      <c r="S54" s="97">
        <v>45658</v>
      </c>
      <c r="T54" s="97">
        <v>46021</v>
      </c>
      <c r="U54" s="259"/>
      <c r="V54" s="259"/>
      <c r="W54" s="259"/>
      <c r="X54" s="259"/>
      <c r="Y54" s="259"/>
      <c r="Z54" s="259"/>
      <c r="AA54" s="275"/>
      <c r="AB54" s="275"/>
      <c r="AC54" s="275"/>
      <c r="AD54" s="259"/>
      <c r="AE54" s="259"/>
      <c r="AF54" s="259"/>
    </row>
    <row r="55" spans="1:32" ht="24.75" customHeight="1" thickBot="1">
      <c r="A55" s="270" t="s">
        <v>262</v>
      </c>
      <c r="B55" s="270" t="s">
        <v>36</v>
      </c>
      <c r="C55" s="270" t="s">
        <v>263</v>
      </c>
      <c r="D55" s="270" t="s">
        <v>306</v>
      </c>
      <c r="E55" s="47" t="s">
        <v>307</v>
      </c>
      <c r="F55" s="62" t="s">
        <v>308</v>
      </c>
      <c r="G55" s="49">
        <v>0</v>
      </c>
      <c r="H55" s="50" t="s">
        <v>309</v>
      </c>
      <c r="I55" s="58" t="s">
        <v>288</v>
      </c>
      <c r="J55" s="361">
        <v>0</v>
      </c>
      <c r="K55" s="362" t="s">
        <v>891</v>
      </c>
      <c r="L55" s="362" t="s">
        <v>892</v>
      </c>
      <c r="M55" s="345">
        <v>9</v>
      </c>
      <c r="N55" s="347" t="s">
        <v>310</v>
      </c>
      <c r="O55" s="269" t="s">
        <v>273</v>
      </c>
      <c r="P55" s="290" t="s">
        <v>311</v>
      </c>
      <c r="Q55" s="269" t="s">
        <v>273</v>
      </c>
      <c r="R55" s="297" t="s">
        <v>144</v>
      </c>
      <c r="S55" s="349">
        <v>45717</v>
      </c>
      <c r="T55" s="349">
        <v>46021</v>
      </c>
      <c r="U55" s="277">
        <v>0.17899999999999999</v>
      </c>
      <c r="V55" s="277">
        <v>0.17899999999999999</v>
      </c>
      <c r="W55" s="277">
        <f>V55/U55</f>
        <v>1</v>
      </c>
      <c r="X55" s="276" t="s">
        <v>1</v>
      </c>
      <c r="Y55" s="348" t="s">
        <v>312</v>
      </c>
      <c r="Z55" s="348" t="s">
        <v>313</v>
      </c>
      <c r="AA55" s="299">
        <v>0.46</v>
      </c>
      <c r="AB55" s="299">
        <v>0.38319999999999999</v>
      </c>
      <c r="AC55" s="299">
        <f>AB55/AA55</f>
        <v>0.83304347826086955</v>
      </c>
      <c r="AD55" s="313" t="s">
        <v>242</v>
      </c>
      <c r="AE55" s="348" t="s">
        <v>854</v>
      </c>
      <c r="AF55" s="348" t="s">
        <v>855</v>
      </c>
    </row>
    <row r="56" spans="1:32" ht="22.5" customHeight="1" thickBot="1">
      <c r="A56" s="262"/>
      <c r="B56" s="262"/>
      <c r="C56" s="262"/>
      <c r="D56" s="262"/>
      <c r="E56" s="297" t="s">
        <v>314</v>
      </c>
      <c r="F56" s="62" t="s">
        <v>315</v>
      </c>
      <c r="G56" s="52" t="s">
        <v>316</v>
      </c>
      <c r="H56" s="50" t="s">
        <v>317</v>
      </c>
      <c r="I56" s="100" t="s">
        <v>318</v>
      </c>
      <c r="J56" s="363">
        <v>0</v>
      </c>
      <c r="K56" s="364" t="s">
        <v>893</v>
      </c>
      <c r="L56" s="364" t="s">
        <v>894</v>
      </c>
      <c r="M56" s="257"/>
      <c r="N56" s="280"/>
      <c r="O56" s="262"/>
      <c r="P56" s="259"/>
      <c r="Q56" s="259"/>
      <c r="R56" s="259"/>
      <c r="S56" s="259"/>
      <c r="T56" s="259"/>
      <c r="U56" s="262"/>
      <c r="V56" s="262"/>
      <c r="W56" s="262"/>
      <c r="X56" s="262"/>
      <c r="Y56" s="262"/>
      <c r="Z56" s="262"/>
      <c r="AA56" s="274"/>
      <c r="AB56" s="274"/>
      <c r="AC56" s="274"/>
      <c r="AD56" s="262"/>
      <c r="AE56" s="262"/>
      <c r="AF56" s="262"/>
    </row>
    <row r="57" spans="1:32" ht="21" customHeight="1" thickBot="1">
      <c r="A57" s="262"/>
      <c r="B57" s="262"/>
      <c r="C57" s="262"/>
      <c r="D57" s="262"/>
      <c r="E57" s="259"/>
      <c r="F57" s="31" t="s">
        <v>319</v>
      </c>
      <c r="G57" s="52">
        <v>1</v>
      </c>
      <c r="H57" s="50" t="s">
        <v>320</v>
      </c>
      <c r="I57" s="100" t="s">
        <v>321</v>
      </c>
      <c r="J57" s="363">
        <v>2</v>
      </c>
      <c r="K57" s="364" t="s">
        <v>895</v>
      </c>
      <c r="L57" s="364" t="s">
        <v>896</v>
      </c>
      <c r="M57" s="257"/>
      <c r="N57" s="280"/>
      <c r="O57" s="262"/>
      <c r="P57" s="63" t="s">
        <v>322</v>
      </c>
      <c r="Q57" s="31" t="s">
        <v>273</v>
      </c>
      <c r="R57" s="47" t="s">
        <v>323</v>
      </c>
      <c r="S57" s="97">
        <v>45746</v>
      </c>
      <c r="T57" s="97">
        <v>46021</v>
      </c>
      <c r="U57" s="262"/>
      <c r="V57" s="262"/>
      <c r="W57" s="262"/>
      <c r="X57" s="262"/>
      <c r="Y57" s="262"/>
      <c r="Z57" s="262"/>
      <c r="AA57" s="274"/>
      <c r="AB57" s="274"/>
      <c r="AC57" s="274"/>
      <c r="AD57" s="262"/>
      <c r="AE57" s="262"/>
      <c r="AF57" s="262"/>
    </row>
    <row r="58" spans="1:32" ht="22.5" customHeight="1" thickBot="1">
      <c r="A58" s="259"/>
      <c r="B58" s="259"/>
      <c r="C58" s="259"/>
      <c r="D58" s="259"/>
      <c r="E58" s="30" t="s">
        <v>324</v>
      </c>
      <c r="F58" s="31">
        <v>1</v>
      </c>
      <c r="G58" s="52">
        <v>0</v>
      </c>
      <c r="H58" s="50" t="s">
        <v>325</v>
      </c>
      <c r="I58" s="100" t="s">
        <v>326</v>
      </c>
      <c r="J58" s="363">
        <v>0</v>
      </c>
      <c r="K58" s="364" t="s">
        <v>897</v>
      </c>
      <c r="L58" s="364" t="s">
        <v>898</v>
      </c>
      <c r="M58" s="257"/>
      <c r="N58" s="281"/>
      <c r="O58" s="259"/>
      <c r="P58" s="63" t="s">
        <v>327</v>
      </c>
      <c r="Q58" s="31" t="s">
        <v>273</v>
      </c>
      <c r="R58" s="47" t="s">
        <v>323</v>
      </c>
      <c r="S58" s="97">
        <v>45868</v>
      </c>
      <c r="T58" s="97">
        <v>46021</v>
      </c>
      <c r="U58" s="259"/>
      <c r="V58" s="259"/>
      <c r="W58" s="259"/>
      <c r="X58" s="259"/>
      <c r="Y58" s="259"/>
      <c r="Z58" s="259"/>
      <c r="AA58" s="275"/>
      <c r="AB58" s="275"/>
      <c r="AC58" s="275"/>
      <c r="AD58" s="259"/>
      <c r="AE58" s="259"/>
      <c r="AF58" s="259"/>
    </row>
    <row r="59" spans="1:32" ht="393.5" customHeight="1">
      <c r="A59" s="295" t="s">
        <v>262</v>
      </c>
      <c r="B59" s="295" t="s">
        <v>36</v>
      </c>
      <c r="C59" s="295" t="s">
        <v>263</v>
      </c>
      <c r="D59" s="295" t="s">
        <v>328</v>
      </c>
      <c r="E59" s="297" t="s">
        <v>329</v>
      </c>
      <c r="F59" s="334">
        <v>0.8</v>
      </c>
      <c r="G59" s="266">
        <v>0</v>
      </c>
      <c r="H59" s="335" t="s">
        <v>330</v>
      </c>
      <c r="I59" s="335" t="s">
        <v>331</v>
      </c>
      <c r="J59" s="365">
        <v>0.16</v>
      </c>
      <c r="K59" s="368" t="s">
        <v>899</v>
      </c>
      <c r="L59" s="368" t="s">
        <v>900</v>
      </c>
      <c r="M59" s="354">
        <v>10</v>
      </c>
      <c r="N59" s="297" t="s">
        <v>332</v>
      </c>
      <c r="O59" s="269" t="s">
        <v>273</v>
      </c>
      <c r="P59" s="63" t="s">
        <v>333</v>
      </c>
      <c r="Q59" s="31" t="s">
        <v>273</v>
      </c>
      <c r="R59" s="47" t="s">
        <v>334</v>
      </c>
      <c r="S59" s="97">
        <v>45672</v>
      </c>
      <c r="T59" s="97" t="s">
        <v>335</v>
      </c>
      <c r="U59" s="263">
        <v>0.15</v>
      </c>
      <c r="V59" s="263">
        <v>0.15</v>
      </c>
      <c r="W59" s="263">
        <f>V59/U59</f>
        <v>1</v>
      </c>
      <c r="X59" s="309" t="s">
        <v>1</v>
      </c>
      <c r="Y59" s="264" t="s">
        <v>847</v>
      </c>
      <c r="Z59" s="264" t="s">
        <v>336</v>
      </c>
      <c r="AA59" s="308">
        <v>0.15</v>
      </c>
      <c r="AB59" s="308">
        <v>0.2</v>
      </c>
      <c r="AC59" s="308">
        <f>AB59/AA59</f>
        <v>1.3333333333333335</v>
      </c>
      <c r="AD59" s="350" t="s">
        <v>1</v>
      </c>
      <c r="AE59" s="264" t="s">
        <v>337</v>
      </c>
      <c r="AF59" s="264" t="s">
        <v>338</v>
      </c>
    </row>
    <row r="60" spans="1:32" ht="13.5" customHeight="1">
      <c r="A60" s="262"/>
      <c r="B60" s="262"/>
      <c r="C60" s="262"/>
      <c r="D60" s="262"/>
      <c r="E60" s="262"/>
      <c r="F60" s="262"/>
      <c r="G60" s="262"/>
      <c r="H60" s="262"/>
      <c r="I60" s="262"/>
      <c r="J60" s="366"/>
      <c r="K60" s="369"/>
      <c r="L60" s="369"/>
      <c r="M60" s="262"/>
      <c r="N60" s="262"/>
      <c r="O60" s="262"/>
      <c r="P60" s="63" t="s">
        <v>339</v>
      </c>
      <c r="Q60" s="31" t="s">
        <v>273</v>
      </c>
      <c r="R60" s="47" t="s">
        <v>334</v>
      </c>
      <c r="S60" s="97">
        <v>45809</v>
      </c>
      <c r="T60" s="97">
        <v>46022</v>
      </c>
      <c r="U60" s="262"/>
      <c r="V60" s="262"/>
      <c r="W60" s="262"/>
      <c r="X60" s="262"/>
      <c r="Y60" s="262"/>
      <c r="Z60" s="262"/>
      <c r="AA60" s="274"/>
      <c r="AB60" s="274"/>
      <c r="AC60" s="274"/>
      <c r="AD60" s="262"/>
      <c r="AE60" s="262"/>
      <c r="AF60" s="262"/>
    </row>
    <row r="61" spans="1:32" ht="13.5" customHeight="1">
      <c r="A61" s="262"/>
      <c r="B61" s="262"/>
      <c r="C61" s="262"/>
      <c r="D61" s="262"/>
      <c r="E61" s="262"/>
      <c r="F61" s="262"/>
      <c r="G61" s="262"/>
      <c r="H61" s="262"/>
      <c r="I61" s="262"/>
      <c r="J61" s="366"/>
      <c r="K61" s="369"/>
      <c r="L61" s="369"/>
      <c r="M61" s="262"/>
      <c r="N61" s="262"/>
      <c r="O61" s="262"/>
      <c r="P61" s="63" t="s">
        <v>340</v>
      </c>
      <c r="Q61" s="31" t="s">
        <v>273</v>
      </c>
      <c r="R61" s="47" t="s">
        <v>334</v>
      </c>
      <c r="S61" s="97">
        <v>45901</v>
      </c>
      <c r="T61" s="97">
        <v>46022</v>
      </c>
      <c r="U61" s="262"/>
      <c r="V61" s="262"/>
      <c r="W61" s="262"/>
      <c r="X61" s="262"/>
      <c r="Y61" s="262"/>
      <c r="Z61" s="262"/>
      <c r="AA61" s="274"/>
      <c r="AB61" s="274"/>
      <c r="AC61" s="274"/>
      <c r="AD61" s="262"/>
      <c r="AE61" s="262"/>
      <c r="AF61" s="262"/>
    </row>
    <row r="62" spans="1:32" ht="13.5" customHeight="1" thickBot="1">
      <c r="A62" s="259"/>
      <c r="B62" s="259"/>
      <c r="C62" s="259"/>
      <c r="D62" s="259"/>
      <c r="E62" s="259"/>
      <c r="F62" s="259"/>
      <c r="G62" s="259"/>
      <c r="H62" s="259"/>
      <c r="I62" s="259"/>
      <c r="J62" s="367"/>
      <c r="K62" s="370"/>
      <c r="L62" s="370"/>
      <c r="M62" s="259"/>
      <c r="N62" s="259"/>
      <c r="O62" s="259"/>
      <c r="P62" s="63" t="s">
        <v>341</v>
      </c>
      <c r="Q62" s="31" t="s">
        <v>273</v>
      </c>
      <c r="R62" s="47" t="s">
        <v>334</v>
      </c>
      <c r="S62" s="97">
        <v>45901</v>
      </c>
      <c r="T62" s="97">
        <v>46022</v>
      </c>
      <c r="U62" s="259"/>
      <c r="V62" s="259"/>
      <c r="W62" s="259"/>
      <c r="X62" s="259"/>
      <c r="Y62" s="259"/>
      <c r="Z62" s="259"/>
      <c r="AA62" s="275"/>
      <c r="AB62" s="275"/>
      <c r="AC62" s="275"/>
      <c r="AD62" s="259"/>
      <c r="AE62" s="259"/>
      <c r="AF62" s="259"/>
    </row>
    <row r="63" spans="1:32" ht="13.5" customHeight="1" thickBot="1">
      <c r="A63" s="295" t="s">
        <v>342</v>
      </c>
      <c r="B63" s="295" t="s">
        <v>36</v>
      </c>
      <c r="C63" s="295" t="s">
        <v>343</v>
      </c>
      <c r="D63" s="295" t="s">
        <v>344</v>
      </c>
      <c r="E63" s="30" t="s">
        <v>345</v>
      </c>
      <c r="F63" s="101">
        <v>10</v>
      </c>
      <c r="G63" s="52" t="s">
        <v>101</v>
      </c>
      <c r="H63" s="50" t="s">
        <v>146</v>
      </c>
      <c r="I63" s="100" t="s">
        <v>147</v>
      </c>
      <c r="J63" s="373" t="s">
        <v>101</v>
      </c>
      <c r="K63" s="362" t="s">
        <v>901</v>
      </c>
      <c r="L63" s="362" t="s">
        <v>902</v>
      </c>
      <c r="M63" s="279">
        <v>11</v>
      </c>
      <c r="N63" s="271" t="s">
        <v>346</v>
      </c>
      <c r="O63" s="272" t="s">
        <v>347</v>
      </c>
      <c r="P63" s="63" t="s">
        <v>348</v>
      </c>
      <c r="Q63" s="31" t="s">
        <v>347</v>
      </c>
      <c r="R63" s="102" t="s">
        <v>349</v>
      </c>
      <c r="S63" s="55">
        <v>45658</v>
      </c>
      <c r="T63" s="55">
        <v>45716</v>
      </c>
      <c r="U63" s="326">
        <v>0.33329999999999999</v>
      </c>
      <c r="V63" s="326">
        <v>0.33329999999999999</v>
      </c>
      <c r="W63" s="277">
        <f>V63/U63</f>
        <v>1</v>
      </c>
      <c r="X63" s="276" t="s">
        <v>1</v>
      </c>
      <c r="Y63" s="278" t="s">
        <v>350</v>
      </c>
      <c r="Z63" s="278" t="s">
        <v>351</v>
      </c>
      <c r="AA63" s="308">
        <v>0.45263999999999999</v>
      </c>
      <c r="AB63" s="308">
        <v>0.46679999999999999</v>
      </c>
      <c r="AC63" s="308">
        <f>AB63/AA63</f>
        <v>1.0312831389183457</v>
      </c>
      <c r="AD63" s="350" t="s">
        <v>1</v>
      </c>
      <c r="AE63" s="278" t="s">
        <v>352</v>
      </c>
      <c r="AF63" s="278" t="s">
        <v>353</v>
      </c>
    </row>
    <row r="64" spans="1:32" ht="13.5" customHeight="1" thickBot="1">
      <c r="A64" s="262"/>
      <c r="B64" s="262"/>
      <c r="C64" s="262"/>
      <c r="D64" s="262"/>
      <c r="E64" s="30" t="s">
        <v>354</v>
      </c>
      <c r="F64" s="101">
        <v>356</v>
      </c>
      <c r="G64" s="52">
        <v>71</v>
      </c>
      <c r="H64" s="50" t="s">
        <v>355</v>
      </c>
      <c r="I64" s="100" t="s">
        <v>147</v>
      </c>
      <c r="J64" s="363">
        <v>71</v>
      </c>
      <c r="K64" s="364" t="s">
        <v>901</v>
      </c>
      <c r="L64" s="364" t="s">
        <v>902</v>
      </c>
      <c r="M64" s="280"/>
      <c r="N64" s="262"/>
      <c r="O64" s="262"/>
      <c r="P64" s="30" t="s">
        <v>356</v>
      </c>
      <c r="Q64" s="31" t="s">
        <v>347</v>
      </c>
      <c r="R64" s="102" t="s">
        <v>357</v>
      </c>
      <c r="S64" s="55">
        <v>45658</v>
      </c>
      <c r="T64" s="55">
        <v>45930</v>
      </c>
      <c r="U64" s="262"/>
      <c r="V64" s="262"/>
      <c r="W64" s="262"/>
      <c r="X64" s="262"/>
      <c r="Y64" s="262"/>
      <c r="Z64" s="262"/>
      <c r="AA64" s="274"/>
      <c r="AB64" s="274"/>
      <c r="AC64" s="274"/>
      <c r="AD64" s="262"/>
      <c r="AE64" s="262"/>
      <c r="AF64" s="262"/>
    </row>
    <row r="65" spans="1:32" ht="13.5" customHeight="1" thickBot="1">
      <c r="A65" s="262"/>
      <c r="B65" s="262"/>
      <c r="C65" s="262"/>
      <c r="D65" s="262"/>
      <c r="E65" s="30" t="s">
        <v>358</v>
      </c>
      <c r="F65" s="103">
        <v>7259</v>
      </c>
      <c r="G65" s="37">
        <v>966</v>
      </c>
      <c r="H65" s="50" t="s">
        <v>359</v>
      </c>
      <c r="I65" s="100" t="s">
        <v>147</v>
      </c>
      <c r="J65" s="363">
        <v>966</v>
      </c>
      <c r="K65" s="364" t="s">
        <v>901</v>
      </c>
      <c r="L65" s="364" t="s">
        <v>902</v>
      </c>
      <c r="M65" s="280"/>
      <c r="N65" s="262"/>
      <c r="O65" s="262"/>
      <c r="P65" s="30" t="s">
        <v>360</v>
      </c>
      <c r="Q65" s="31" t="s">
        <v>347</v>
      </c>
      <c r="R65" s="102" t="s">
        <v>361</v>
      </c>
      <c r="S65" s="55">
        <v>45658</v>
      </c>
      <c r="T65" s="55">
        <v>45930</v>
      </c>
      <c r="U65" s="262"/>
      <c r="V65" s="262"/>
      <c r="W65" s="262"/>
      <c r="X65" s="262"/>
      <c r="Y65" s="262"/>
      <c r="Z65" s="262"/>
      <c r="AA65" s="274"/>
      <c r="AB65" s="274"/>
      <c r="AC65" s="274"/>
      <c r="AD65" s="262"/>
      <c r="AE65" s="262"/>
      <c r="AF65" s="262"/>
    </row>
    <row r="66" spans="1:32" ht="13.5" customHeight="1" thickBot="1">
      <c r="A66" s="259"/>
      <c r="B66" s="259"/>
      <c r="C66" s="259"/>
      <c r="D66" s="259"/>
      <c r="E66" s="30" t="s">
        <v>362</v>
      </c>
      <c r="F66" s="104" t="s">
        <v>363</v>
      </c>
      <c r="G66" s="33">
        <v>0</v>
      </c>
      <c r="H66" s="34" t="s">
        <v>146</v>
      </c>
      <c r="I66" s="100" t="s">
        <v>147</v>
      </c>
      <c r="J66" s="363">
        <v>0</v>
      </c>
      <c r="K66" s="364" t="s">
        <v>901</v>
      </c>
      <c r="L66" s="364" t="s">
        <v>902</v>
      </c>
      <c r="M66" s="281"/>
      <c r="N66" s="259"/>
      <c r="O66" s="259"/>
      <c r="P66" s="30" t="s">
        <v>364</v>
      </c>
      <c r="Q66" s="31" t="s">
        <v>347</v>
      </c>
      <c r="R66" s="57" t="s">
        <v>365</v>
      </c>
      <c r="S66" s="55">
        <v>45778</v>
      </c>
      <c r="T66" s="55">
        <v>46022</v>
      </c>
      <c r="U66" s="259"/>
      <c r="V66" s="259"/>
      <c r="W66" s="259"/>
      <c r="X66" s="259"/>
      <c r="Y66" s="259"/>
      <c r="Z66" s="259"/>
      <c r="AA66" s="275"/>
      <c r="AB66" s="275"/>
      <c r="AC66" s="275"/>
      <c r="AD66" s="259"/>
      <c r="AE66" s="259"/>
      <c r="AF66" s="259"/>
    </row>
    <row r="67" spans="1:32" ht="28.5" customHeight="1">
      <c r="A67" s="295" t="s">
        <v>342</v>
      </c>
      <c r="B67" s="295" t="s">
        <v>36</v>
      </c>
      <c r="C67" s="295" t="s">
        <v>343</v>
      </c>
      <c r="D67" s="295" t="s">
        <v>344</v>
      </c>
      <c r="E67" s="268" t="s">
        <v>366</v>
      </c>
      <c r="F67" s="336">
        <v>415</v>
      </c>
      <c r="G67" s="266">
        <f>18+65</f>
        <v>83</v>
      </c>
      <c r="H67" s="264" t="s">
        <v>367</v>
      </c>
      <c r="I67" s="337" t="s">
        <v>147</v>
      </c>
      <c r="J67" s="371">
        <v>0</v>
      </c>
      <c r="K67" s="368" t="s">
        <v>901</v>
      </c>
      <c r="L67" s="368" t="s">
        <v>902</v>
      </c>
      <c r="M67" s="315">
        <v>12</v>
      </c>
      <c r="N67" s="268" t="s">
        <v>368</v>
      </c>
      <c r="O67" s="269" t="s">
        <v>347</v>
      </c>
      <c r="P67" s="63" t="s">
        <v>369</v>
      </c>
      <c r="Q67" s="31" t="s">
        <v>347</v>
      </c>
      <c r="R67" s="102" t="s">
        <v>370</v>
      </c>
      <c r="S67" s="55">
        <v>45658</v>
      </c>
      <c r="T67" s="55">
        <v>46022</v>
      </c>
      <c r="U67" s="277">
        <v>0.19</v>
      </c>
      <c r="V67" s="277">
        <v>0.19</v>
      </c>
      <c r="W67" s="277">
        <f>V67/U67</f>
        <v>1</v>
      </c>
      <c r="X67" s="276" t="s">
        <v>1</v>
      </c>
      <c r="Y67" s="278" t="s">
        <v>371</v>
      </c>
      <c r="Z67" s="278" t="s">
        <v>372</v>
      </c>
      <c r="AA67" s="273">
        <v>0.35</v>
      </c>
      <c r="AB67" s="273">
        <v>0.42749999999999999</v>
      </c>
      <c r="AC67" s="273">
        <f>AB67/AA67</f>
        <v>1.2214285714285715</v>
      </c>
      <c r="AD67" s="320" t="s">
        <v>1</v>
      </c>
      <c r="AE67" s="278" t="s">
        <v>373</v>
      </c>
      <c r="AF67" s="278" t="s">
        <v>374</v>
      </c>
    </row>
    <row r="68" spans="1:32" ht="13.5" customHeight="1" thickBot="1">
      <c r="A68" s="262"/>
      <c r="B68" s="262"/>
      <c r="C68" s="262"/>
      <c r="D68" s="262"/>
      <c r="E68" s="259"/>
      <c r="F68" s="259"/>
      <c r="G68" s="259"/>
      <c r="H68" s="259"/>
      <c r="I68" s="294"/>
      <c r="J68" s="372"/>
      <c r="K68" s="370"/>
      <c r="L68" s="370"/>
      <c r="M68" s="280"/>
      <c r="N68" s="262"/>
      <c r="O68" s="262"/>
      <c r="P68" s="63" t="s">
        <v>375</v>
      </c>
      <c r="Q68" s="31" t="s">
        <v>347</v>
      </c>
      <c r="R68" s="102" t="s">
        <v>376</v>
      </c>
      <c r="S68" s="55">
        <v>45658</v>
      </c>
      <c r="T68" s="55">
        <v>46022</v>
      </c>
      <c r="U68" s="262"/>
      <c r="V68" s="262"/>
      <c r="W68" s="262"/>
      <c r="X68" s="262"/>
      <c r="Y68" s="262"/>
      <c r="Z68" s="262"/>
      <c r="AA68" s="274"/>
      <c r="AB68" s="274"/>
      <c r="AC68" s="274"/>
      <c r="AD68" s="262"/>
      <c r="AE68" s="262"/>
      <c r="AF68" s="262"/>
    </row>
    <row r="69" spans="1:32" ht="13.5" customHeight="1" thickBot="1">
      <c r="A69" s="259"/>
      <c r="B69" s="259"/>
      <c r="C69" s="259"/>
      <c r="D69" s="259"/>
      <c r="E69" s="30" t="s">
        <v>377</v>
      </c>
      <c r="F69" s="104">
        <v>12</v>
      </c>
      <c r="G69" s="33">
        <v>2</v>
      </c>
      <c r="H69" s="34" t="s">
        <v>146</v>
      </c>
      <c r="I69" s="58" t="s">
        <v>147</v>
      </c>
      <c r="J69" s="363">
        <v>0</v>
      </c>
      <c r="K69" s="364" t="s">
        <v>901</v>
      </c>
      <c r="L69" s="364" t="s">
        <v>902</v>
      </c>
      <c r="M69" s="281"/>
      <c r="N69" s="259"/>
      <c r="O69" s="259"/>
      <c r="P69" s="30" t="s">
        <v>378</v>
      </c>
      <c r="Q69" s="31" t="s">
        <v>347</v>
      </c>
      <c r="R69" s="102" t="s">
        <v>376</v>
      </c>
      <c r="S69" s="55">
        <v>45658</v>
      </c>
      <c r="T69" s="55">
        <v>46022</v>
      </c>
      <c r="U69" s="259"/>
      <c r="V69" s="259"/>
      <c r="W69" s="259"/>
      <c r="X69" s="259"/>
      <c r="Y69" s="259"/>
      <c r="Z69" s="259"/>
      <c r="AA69" s="275"/>
      <c r="AB69" s="275"/>
      <c r="AC69" s="275"/>
      <c r="AD69" s="259"/>
      <c r="AE69" s="259"/>
      <c r="AF69" s="259"/>
    </row>
    <row r="70" spans="1:32" ht="65" customHeight="1">
      <c r="A70" s="295" t="s">
        <v>379</v>
      </c>
      <c r="B70" s="295" t="s">
        <v>380</v>
      </c>
      <c r="C70" s="295" t="s">
        <v>381</v>
      </c>
      <c r="D70" s="295" t="s">
        <v>382</v>
      </c>
      <c r="E70" s="30" t="s">
        <v>383</v>
      </c>
      <c r="F70" s="103">
        <v>7000</v>
      </c>
      <c r="G70" s="37">
        <v>688</v>
      </c>
      <c r="H70" s="38" t="s">
        <v>384</v>
      </c>
      <c r="I70" s="38" t="s">
        <v>848</v>
      </c>
      <c r="J70" s="105">
        <v>2164</v>
      </c>
      <c r="K70" s="106" t="s">
        <v>385</v>
      </c>
      <c r="L70" s="106" t="s">
        <v>386</v>
      </c>
      <c r="M70" s="270">
        <v>13</v>
      </c>
      <c r="N70" s="271" t="s">
        <v>387</v>
      </c>
      <c r="O70" s="272" t="s">
        <v>388</v>
      </c>
      <c r="P70" s="63" t="s">
        <v>389</v>
      </c>
      <c r="Q70" s="31" t="s">
        <v>388</v>
      </c>
      <c r="R70" s="57" t="s">
        <v>390</v>
      </c>
      <c r="S70" s="55">
        <v>45677</v>
      </c>
      <c r="T70" s="55">
        <v>46011</v>
      </c>
      <c r="U70" s="277">
        <v>0.16</v>
      </c>
      <c r="V70" s="277">
        <v>0.16</v>
      </c>
      <c r="W70" s="277">
        <f>V70/U70</f>
        <v>1</v>
      </c>
      <c r="X70" s="276" t="s">
        <v>1</v>
      </c>
      <c r="Y70" s="278" t="s">
        <v>391</v>
      </c>
      <c r="Z70" s="278" t="s">
        <v>392</v>
      </c>
      <c r="AA70" s="273">
        <f>U70+19%</f>
        <v>0.35</v>
      </c>
      <c r="AB70" s="273">
        <f>V70+14%</f>
        <v>0.30000000000000004</v>
      </c>
      <c r="AC70" s="273">
        <f>AB70/AA70</f>
        <v>0.85714285714285732</v>
      </c>
      <c r="AD70" s="321" t="s">
        <v>242</v>
      </c>
      <c r="AE70" s="278" t="s">
        <v>393</v>
      </c>
      <c r="AF70" s="278" t="s">
        <v>856</v>
      </c>
    </row>
    <row r="71" spans="1:32" ht="65" customHeight="1">
      <c r="A71" s="262"/>
      <c r="B71" s="262"/>
      <c r="C71" s="262"/>
      <c r="D71" s="262"/>
      <c r="E71" s="102" t="s">
        <v>394</v>
      </c>
      <c r="F71" s="107">
        <v>0.6</v>
      </c>
      <c r="G71" s="49">
        <v>1.0999999999999999E-2</v>
      </c>
      <c r="H71" s="50" t="s">
        <v>395</v>
      </c>
      <c r="I71" s="50" t="s">
        <v>849</v>
      </c>
      <c r="J71" s="49">
        <v>0.3</v>
      </c>
      <c r="K71" s="50" t="s">
        <v>396</v>
      </c>
      <c r="L71" s="50" t="s">
        <v>397</v>
      </c>
      <c r="M71" s="262"/>
      <c r="N71" s="262"/>
      <c r="O71" s="262"/>
      <c r="P71" s="63" t="s">
        <v>398</v>
      </c>
      <c r="Q71" s="31" t="s">
        <v>388</v>
      </c>
      <c r="R71" s="57" t="s">
        <v>399</v>
      </c>
      <c r="S71" s="55">
        <v>45677</v>
      </c>
      <c r="T71" s="55">
        <v>45930</v>
      </c>
      <c r="U71" s="262"/>
      <c r="V71" s="262"/>
      <c r="W71" s="262"/>
      <c r="X71" s="262"/>
      <c r="Y71" s="262"/>
      <c r="Z71" s="262"/>
      <c r="AA71" s="274"/>
      <c r="AB71" s="274"/>
      <c r="AC71" s="274"/>
      <c r="AD71" s="262"/>
      <c r="AE71" s="262"/>
      <c r="AF71" s="262"/>
    </row>
    <row r="72" spans="1:32" ht="65" customHeight="1">
      <c r="A72" s="262"/>
      <c r="B72" s="262"/>
      <c r="C72" s="262"/>
      <c r="D72" s="262"/>
      <c r="E72" s="47" t="s">
        <v>400</v>
      </c>
      <c r="F72" s="101">
        <v>2</v>
      </c>
      <c r="G72" s="52">
        <v>0</v>
      </c>
      <c r="H72" s="50" t="s">
        <v>401</v>
      </c>
      <c r="I72" s="50" t="s">
        <v>402</v>
      </c>
      <c r="J72" s="52">
        <v>0</v>
      </c>
      <c r="K72" s="50" t="s">
        <v>403</v>
      </c>
      <c r="L72" s="50" t="s">
        <v>404</v>
      </c>
      <c r="M72" s="262"/>
      <c r="N72" s="262"/>
      <c r="O72" s="262"/>
      <c r="P72" s="63" t="s">
        <v>405</v>
      </c>
      <c r="Q72" s="31" t="s">
        <v>388</v>
      </c>
      <c r="R72" s="57" t="s">
        <v>406</v>
      </c>
      <c r="S72" s="55">
        <v>45658</v>
      </c>
      <c r="T72" s="55">
        <v>46006</v>
      </c>
      <c r="U72" s="262"/>
      <c r="V72" s="262"/>
      <c r="W72" s="262"/>
      <c r="X72" s="262"/>
      <c r="Y72" s="262"/>
      <c r="Z72" s="262"/>
      <c r="AA72" s="274"/>
      <c r="AB72" s="274"/>
      <c r="AC72" s="274"/>
      <c r="AD72" s="262"/>
      <c r="AE72" s="262"/>
      <c r="AF72" s="262"/>
    </row>
    <row r="73" spans="1:32" ht="65" customHeight="1">
      <c r="A73" s="259"/>
      <c r="B73" s="259"/>
      <c r="C73" s="259"/>
      <c r="D73" s="259"/>
      <c r="E73" s="30" t="s">
        <v>407</v>
      </c>
      <c r="F73" s="108">
        <v>6500</v>
      </c>
      <c r="G73" s="109">
        <v>1149</v>
      </c>
      <c r="H73" s="110" t="s">
        <v>408</v>
      </c>
      <c r="I73" s="110" t="s">
        <v>409</v>
      </c>
      <c r="J73" s="109">
        <v>2331</v>
      </c>
      <c r="K73" s="110" t="s">
        <v>410</v>
      </c>
      <c r="L73" s="110" t="s">
        <v>411</v>
      </c>
      <c r="M73" s="259"/>
      <c r="N73" s="259"/>
      <c r="O73" s="259"/>
      <c r="P73" s="63" t="s">
        <v>412</v>
      </c>
      <c r="Q73" s="31" t="s">
        <v>388</v>
      </c>
      <c r="R73" s="57" t="s">
        <v>413</v>
      </c>
      <c r="S73" s="55">
        <v>45689</v>
      </c>
      <c r="T73" s="55">
        <v>46011</v>
      </c>
      <c r="U73" s="259"/>
      <c r="V73" s="259"/>
      <c r="W73" s="259"/>
      <c r="X73" s="259"/>
      <c r="Y73" s="259"/>
      <c r="Z73" s="259"/>
      <c r="AA73" s="275"/>
      <c r="AB73" s="275"/>
      <c r="AC73" s="275"/>
      <c r="AD73" s="259"/>
      <c r="AE73" s="259"/>
      <c r="AF73" s="259"/>
    </row>
    <row r="74" spans="1:32" ht="13.5" customHeight="1">
      <c r="A74" s="295" t="s">
        <v>379</v>
      </c>
      <c r="B74" s="295" t="s">
        <v>380</v>
      </c>
      <c r="C74" s="295" t="s">
        <v>381</v>
      </c>
      <c r="D74" s="295" t="s">
        <v>382</v>
      </c>
      <c r="E74" s="268" t="s">
        <v>414</v>
      </c>
      <c r="F74" s="272">
        <v>100</v>
      </c>
      <c r="G74" s="261" t="s">
        <v>101</v>
      </c>
      <c r="H74" s="278" t="s">
        <v>415</v>
      </c>
      <c r="I74" s="278" t="s">
        <v>416</v>
      </c>
      <c r="J74" s="261">
        <v>0</v>
      </c>
      <c r="K74" s="278" t="s">
        <v>417</v>
      </c>
      <c r="L74" s="278" t="s">
        <v>418</v>
      </c>
      <c r="M74" s="270">
        <v>14</v>
      </c>
      <c r="N74" s="271" t="s">
        <v>419</v>
      </c>
      <c r="O74" s="272" t="s">
        <v>388</v>
      </c>
      <c r="P74" s="63" t="s">
        <v>420</v>
      </c>
      <c r="Q74" s="31" t="s">
        <v>388</v>
      </c>
      <c r="R74" s="30" t="s">
        <v>421</v>
      </c>
      <c r="S74" s="55">
        <v>45658</v>
      </c>
      <c r="T74" s="55">
        <v>45747</v>
      </c>
      <c r="U74" s="277">
        <v>0.05</v>
      </c>
      <c r="V74" s="277">
        <v>0.05</v>
      </c>
      <c r="W74" s="277">
        <f>V74/U74</f>
        <v>1</v>
      </c>
      <c r="X74" s="276" t="s">
        <v>1</v>
      </c>
      <c r="Y74" s="278" t="s">
        <v>422</v>
      </c>
      <c r="Z74" s="278" t="s">
        <v>423</v>
      </c>
      <c r="AA74" s="273">
        <v>0.2</v>
      </c>
      <c r="AB74" s="273">
        <v>0.18</v>
      </c>
      <c r="AC74" s="273">
        <f>AB74/AA74</f>
        <v>0.89999999999999991</v>
      </c>
      <c r="AD74" s="276" t="s">
        <v>1</v>
      </c>
      <c r="AE74" s="278" t="s">
        <v>424</v>
      </c>
      <c r="AF74" s="278" t="s">
        <v>425</v>
      </c>
    </row>
    <row r="75" spans="1:32" ht="13.5" customHeight="1">
      <c r="A75" s="262"/>
      <c r="B75" s="262"/>
      <c r="C75" s="262"/>
      <c r="D75" s="262"/>
      <c r="E75" s="262"/>
      <c r="F75" s="262"/>
      <c r="G75" s="262"/>
      <c r="H75" s="262"/>
      <c r="I75" s="262"/>
      <c r="J75" s="262"/>
      <c r="K75" s="262"/>
      <c r="L75" s="262"/>
      <c r="M75" s="262"/>
      <c r="N75" s="262"/>
      <c r="O75" s="262"/>
      <c r="P75" s="63" t="s">
        <v>426</v>
      </c>
      <c r="Q75" s="31" t="s">
        <v>388</v>
      </c>
      <c r="R75" s="30" t="s">
        <v>427</v>
      </c>
      <c r="S75" s="55">
        <v>45778</v>
      </c>
      <c r="T75" s="55">
        <v>45961</v>
      </c>
      <c r="U75" s="262"/>
      <c r="V75" s="262"/>
      <c r="W75" s="262"/>
      <c r="X75" s="262"/>
      <c r="Y75" s="262"/>
      <c r="Z75" s="262"/>
      <c r="AA75" s="274"/>
      <c r="AB75" s="274"/>
      <c r="AC75" s="274"/>
      <c r="AD75" s="262"/>
      <c r="AE75" s="262"/>
      <c r="AF75" s="262"/>
    </row>
    <row r="76" spans="1:32" ht="13.5" customHeight="1">
      <c r="A76" s="259"/>
      <c r="B76" s="259"/>
      <c r="C76" s="259"/>
      <c r="D76" s="259"/>
      <c r="E76" s="259"/>
      <c r="F76" s="259"/>
      <c r="G76" s="259"/>
      <c r="H76" s="259"/>
      <c r="I76" s="259"/>
      <c r="J76" s="259"/>
      <c r="K76" s="259"/>
      <c r="L76" s="259"/>
      <c r="M76" s="259"/>
      <c r="N76" s="259"/>
      <c r="O76" s="259"/>
      <c r="P76" s="63" t="s">
        <v>428</v>
      </c>
      <c r="Q76" s="31" t="s">
        <v>388</v>
      </c>
      <c r="R76" s="30" t="s">
        <v>429</v>
      </c>
      <c r="S76" s="55">
        <v>45931</v>
      </c>
      <c r="T76" s="55">
        <v>46011</v>
      </c>
      <c r="U76" s="259"/>
      <c r="V76" s="259"/>
      <c r="W76" s="259"/>
      <c r="X76" s="259"/>
      <c r="Y76" s="259"/>
      <c r="Z76" s="259"/>
      <c r="AA76" s="275"/>
      <c r="AB76" s="275"/>
      <c r="AC76" s="275"/>
      <c r="AD76" s="259"/>
      <c r="AE76" s="259"/>
      <c r="AF76" s="259"/>
    </row>
    <row r="77" spans="1:32" ht="13.5" customHeight="1">
      <c r="A77" s="295" t="s">
        <v>379</v>
      </c>
      <c r="B77" s="295" t="s">
        <v>380</v>
      </c>
      <c r="C77" s="295" t="s">
        <v>381</v>
      </c>
      <c r="D77" s="295" t="s">
        <v>430</v>
      </c>
      <c r="E77" s="268" t="s">
        <v>431</v>
      </c>
      <c r="F77" s="351">
        <v>0.75</v>
      </c>
      <c r="G77" s="263">
        <v>0</v>
      </c>
      <c r="H77" s="264" t="s">
        <v>432</v>
      </c>
      <c r="I77" s="335" t="s">
        <v>433</v>
      </c>
      <c r="J77" s="263">
        <v>0</v>
      </c>
      <c r="K77" s="264" t="s">
        <v>434</v>
      </c>
      <c r="L77" s="264" t="s">
        <v>435</v>
      </c>
      <c r="M77" s="270">
        <v>15</v>
      </c>
      <c r="N77" s="271" t="s">
        <v>436</v>
      </c>
      <c r="O77" s="272" t="s">
        <v>388</v>
      </c>
      <c r="P77" s="63" t="s">
        <v>437</v>
      </c>
      <c r="Q77" s="31" t="s">
        <v>388</v>
      </c>
      <c r="R77" s="30" t="s">
        <v>438</v>
      </c>
      <c r="S77" s="55">
        <v>45689</v>
      </c>
      <c r="T77" s="55">
        <v>45747</v>
      </c>
      <c r="U77" s="277">
        <v>0.1</v>
      </c>
      <c r="V77" s="277">
        <v>7.0000000000000007E-2</v>
      </c>
      <c r="W77" s="277">
        <f>V77/U77</f>
        <v>0.70000000000000007</v>
      </c>
      <c r="X77" s="282" t="s">
        <v>2</v>
      </c>
      <c r="Y77" s="278" t="s">
        <v>850</v>
      </c>
      <c r="Z77" s="278" t="s">
        <v>439</v>
      </c>
      <c r="AA77" s="273">
        <v>0.3</v>
      </c>
      <c r="AB77" s="273">
        <v>0.27</v>
      </c>
      <c r="AC77" s="273">
        <f>AB77/AA77</f>
        <v>0.90000000000000013</v>
      </c>
      <c r="AD77" s="276" t="s">
        <v>1</v>
      </c>
      <c r="AE77" s="278" t="s">
        <v>440</v>
      </c>
      <c r="AF77" s="278" t="s">
        <v>857</v>
      </c>
    </row>
    <row r="78" spans="1:32" ht="13.5" customHeight="1">
      <c r="A78" s="262"/>
      <c r="B78" s="262"/>
      <c r="C78" s="262"/>
      <c r="D78" s="262"/>
      <c r="E78" s="259"/>
      <c r="F78" s="259"/>
      <c r="G78" s="259"/>
      <c r="H78" s="259"/>
      <c r="I78" s="259"/>
      <c r="J78" s="259"/>
      <c r="K78" s="259"/>
      <c r="L78" s="259"/>
      <c r="M78" s="262"/>
      <c r="N78" s="262"/>
      <c r="O78" s="262"/>
      <c r="P78" s="63" t="s">
        <v>441</v>
      </c>
      <c r="Q78" s="31" t="s">
        <v>388</v>
      </c>
      <c r="R78" s="30" t="s">
        <v>442</v>
      </c>
      <c r="S78" s="55">
        <v>45748</v>
      </c>
      <c r="T78" s="55">
        <v>45807</v>
      </c>
      <c r="U78" s="262"/>
      <c r="V78" s="262"/>
      <c r="W78" s="262"/>
      <c r="X78" s="262"/>
      <c r="Y78" s="262"/>
      <c r="Z78" s="262"/>
      <c r="AA78" s="274"/>
      <c r="AB78" s="274"/>
      <c r="AC78" s="274"/>
      <c r="AD78" s="262"/>
      <c r="AE78" s="262"/>
      <c r="AF78" s="262"/>
    </row>
    <row r="79" spans="1:32" ht="13.5" customHeight="1">
      <c r="A79" s="262"/>
      <c r="B79" s="262"/>
      <c r="C79" s="262"/>
      <c r="D79" s="262"/>
      <c r="E79" s="30" t="s">
        <v>443</v>
      </c>
      <c r="F79" s="101" t="s">
        <v>444</v>
      </c>
      <c r="G79" s="52">
        <v>0</v>
      </c>
      <c r="H79" s="50" t="s">
        <v>445</v>
      </c>
      <c r="I79" s="50" t="s">
        <v>446</v>
      </c>
      <c r="J79" s="52">
        <v>0</v>
      </c>
      <c r="K79" s="50" t="s">
        <v>447</v>
      </c>
      <c r="L79" s="50" t="s">
        <v>448</v>
      </c>
      <c r="M79" s="262"/>
      <c r="N79" s="262"/>
      <c r="O79" s="262"/>
      <c r="P79" s="111" t="s">
        <v>449</v>
      </c>
      <c r="Q79" s="31" t="s">
        <v>388</v>
      </c>
      <c r="R79" s="30" t="s">
        <v>450</v>
      </c>
      <c r="S79" s="55">
        <v>45810</v>
      </c>
      <c r="T79" s="55">
        <v>45961</v>
      </c>
      <c r="U79" s="262"/>
      <c r="V79" s="262"/>
      <c r="W79" s="262"/>
      <c r="X79" s="262"/>
      <c r="Y79" s="262"/>
      <c r="Z79" s="262"/>
      <c r="AA79" s="274"/>
      <c r="AB79" s="274"/>
      <c r="AC79" s="274"/>
      <c r="AD79" s="262"/>
      <c r="AE79" s="262"/>
      <c r="AF79" s="262"/>
    </row>
    <row r="80" spans="1:32" ht="13.5" customHeight="1">
      <c r="A80" s="259"/>
      <c r="B80" s="259"/>
      <c r="C80" s="259"/>
      <c r="D80" s="259"/>
      <c r="E80" s="47" t="s">
        <v>451</v>
      </c>
      <c r="F80" s="101">
        <v>45</v>
      </c>
      <c r="G80" s="52">
        <v>0</v>
      </c>
      <c r="H80" s="50" t="s">
        <v>452</v>
      </c>
      <c r="I80" s="50" t="s">
        <v>448</v>
      </c>
      <c r="J80" s="52">
        <v>0</v>
      </c>
      <c r="K80" s="50" t="s">
        <v>453</v>
      </c>
      <c r="L80" s="50" t="s">
        <v>448</v>
      </c>
      <c r="M80" s="259"/>
      <c r="N80" s="259"/>
      <c r="O80" s="259"/>
      <c r="P80" s="63" t="s">
        <v>454</v>
      </c>
      <c r="Q80" s="31" t="s">
        <v>388</v>
      </c>
      <c r="R80" s="30" t="s">
        <v>455</v>
      </c>
      <c r="S80" s="55">
        <v>45962</v>
      </c>
      <c r="T80" s="55">
        <v>46011</v>
      </c>
      <c r="U80" s="259"/>
      <c r="V80" s="259"/>
      <c r="W80" s="259"/>
      <c r="X80" s="259"/>
      <c r="Y80" s="259"/>
      <c r="Z80" s="259"/>
      <c r="AA80" s="275"/>
      <c r="AB80" s="275"/>
      <c r="AC80" s="275"/>
      <c r="AD80" s="259"/>
      <c r="AE80" s="259"/>
      <c r="AF80" s="259"/>
    </row>
    <row r="81" spans="1:32" ht="13.5" customHeight="1">
      <c r="A81" s="295" t="s">
        <v>456</v>
      </c>
      <c r="B81" s="295" t="s">
        <v>36</v>
      </c>
      <c r="C81" s="295" t="s">
        <v>457</v>
      </c>
      <c r="D81" s="295" t="s">
        <v>458</v>
      </c>
      <c r="E81" s="102" t="s">
        <v>459</v>
      </c>
      <c r="F81" s="112">
        <v>1</v>
      </c>
      <c r="G81" s="52" t="s">
        <v>460</v>
      </c>
      <c r="H81" s="50" t="s">
        <v>461</v>
      </c>
      <c r="I81" s="50" t="s">
        <v>462</v>
      </c>
      <c r="J81" s="52">
        <v>349</v>
      </c>
      <c r="K81" s="50" t="s">
        <v>463</v>
      </c>
      <c r="L81" s="50" t="s">
        <v>464</v>
      </c>
      <c r="M81" s="314">
        <v>16</v>
      </c>
      <c r="N81" s="268" t="s">
        <v>465</v>
      </c>
      <c r="O81" s="269" t="s">
        <v>466</v>
      </c>
      <c r="P81" s="57" t="s">
        <v>467</v>
      </c>
      <c r="Q81" s="31" t="s">
        <v>466</v>
      </c>
      <c r="R81" s="57" t="s">
        <v>468</v>
      </c>
      <c r="S81" s="61">
        <v>45667</v>
      </c>
      <c r="T81" s="61">
        <v>46011</v>
      </c>
      <c r="U81" s="326">
        <v>9.6000000000000002E-2</v>
      </c>
      <c r="V81" s="326">
        <v>7.7499999999999999E-2</v>
      </c>
      <c r="W81" s="277">
        <f>V81/U81</f>
        <v>0.80729166666666663</v>
      </c>
      <c r="X81" s="282" t="s">
        <v>2</v>
      </c>
      <c r="Y81" s="327" t="s">
        <v>851</v>
      </c>
      <c r="Z81" s="278" t="s">
        <v>469</v>
      </c>
      <c r="AA81" s="326">
        <f>U81+21.64%</f>
        <v>0.31240000000000001</v>
      </c>
      <c r="AB81" s="326">
        <f>V81+17.84%</f>
        <v>0.25590000000000002</v>
      </c>
      <c r="AC81" s="277">
        <f>AB81/AA81</f>
        <v>0.81914212548015364</v>
      </c>
      <c r="AD81" s="282" t="s">
        <v>242</v>
      </c>
      <c r="AE81" s="278" t="s">
        <v>470</v>
      </c>
      <c r="AF81" s="278" t="s">
        <v>471</v>
      </c>
    </row>
    <row r="82" spans="1:32" ht="13.5" customHeight="1">
      <c r="A82" s="262"/>
      <c r="B82" s="262"/>
      <c r="C82" s="262"/>
      <c r="D82" s="262"/>
      <c r="E82" s="102" t="s">
        <v>472</v>
      </c>
      <c r="F82" s="113">
        <v>0.6</v>
      </c>
      <c r="G82" s="52" t="s">
        <v>473</v>
      </c>
      <c r="H82" s="50" t="s">
        <v>852</v>
      </c>
      <c r="I82" s="50" t="s">
        <v>474</v>
      </c>
      <c r="J82" s="52">
        <v>305</v>
      </c>
      <c r="K82" s="50" t="s">
        <v>463</v>
      </c>
      <c r="L82" s="50" t="s">
        <v>475</v>
      </c>
      <c r="M82" s="262"/>
      <c r="N82" s="262"/>
      <c r="O82" s="262"/>
      <c r="P82" s="57" t="s">
        <v>476</v>
      </c>
      <c r="Q82" s="31" t="s">
        <v>466</v>
      </c>
      <c r="R82" s="102" t="s">
        <v>477</v>
      </c>
      <c r="S82" s="61">
        <v>45667</v>
      </c>
      <c r="T82" s="61">
        <v>46010</v>
      </c>
      <c r="U82" s="262"/>
      <c r="V82" s="262"/>
      <c r="W82" s="262"/>
      <c r="X82" s="262"/>
      <c r="Y82" s="262"/>
      <c r="Z82" s="262"/>
      <c r="AA82" s="262"/>
      <c r="AB82" s="262"/>
      <c r="AC82" s="262"/>
      <c r="AD82" s="262"/>
      <c r="AE82" s="262"/>
      <c r="AF82" s="262"/>
    </row>
    <row r="83" spans="1:32" ht="13.5" customHeight="1">
      <c r="A83" s="259"/>
      <c r="B83" s="259"/>
      <c r="C83" s="259"/>
      <c r="D83" s="259"/>
      <c r="E83" s="114" t="s">
        <v>478</v>
      </c>
      <c r="F83" s="82">
        <v>0</v>
      </c>
      <c r="G83" s="52" t="s">
        <v>101</v>
      </c>
      <c r="H83" s="50" t="s">
        <v>146</v>
      </c>
      <c r="I83" s="50" t="s">
        <v>147</v>
      </c>
      <c r="J83" s="52">
        <v>0</v>
      </c>
      <c r="K83" s="50" t="s">
        <v>479</v>
      </c>
      <c r="L83" s="50" t="s">
        <v>480</v>
      </c>
      <c r="M83" s="259"/>
      <c r="N83" s="259"/>
      <c r="O83" s="259"/>
      <c r="P83" s="30" t="s">
        <v>481</v>
      </c>
      <c r="Q83" s="31" t="s">
        <v>466</v>
      </c>
      <c r="R83" s="102" t="s">
        <v>482</v>
      </c>
      <c r="S83" s="61">
        <v>45667</v>
      </c>
      <c r="T83" s="61">
        <v>46010</v>
      </c>
      <c r="U83" s="259"/>
      <c r="V83" s="259"/>
      <c r="W83" s="259"/>
      <c r="X83" s="259"/>
      <c r="Y83" s="259"/>
      <c r="Z83" s="259"/>
      <c r="AA83" s="259"/>
      <c r="AB83" s="259"/>
      <c r="AC83" s="259"/>
      <c r="AD83" s="259"/>
      <c r="AE83" s="259"/>
      <c r="AF83" s="259"/>
    </row>
    <row r="84" spans="1:32" ht="13.5" customHeight="1">
      <c r="A84" s="295" t="s">
        <v>456</v>
      </c>
      <c r="B84" s="295" t="s">
        <v>36</v>
      </c>
      <c r="C84" s="295" t="s">
        <v>457</v>
      </c>
      <c r="D84" s="295" t="s">
        <v>458</v>
      </c>
      <c r="E84" s="297" t="s">
        <v>483</v>
      </c>
      <c r="F84" s="334">
        <v>0.9</v>
      </c>
      <c r="G84" s="266" t="s">
        <v>101</v>
      </c>
      <c r="H84" s="264" t="s">
        <v>146</v>
      </c>
      <c r="I84" s="264" t="s">
        <v>147</v>
      </c>
      <c r="J84" s="352">
        <v>0.875</v>
      </c>
      <c r="K84" s="264" t="s">
        <v>484</v>
      </c>
      <c r="L84" s="264" t="s">
        <v>485</v>
      </c>
      <c r="M84" s="314">
        <v>17</v>
      </c>
      <c r="N84" s="268" t="s">
        <v>486</v>
      </c>
      <c r="O84" s="269" t="s">
        <v>466</v>
      </c>
      <c r="P84" s="57" t="s">
        <v>487</v>
      </c>
      <c r="Q84" s="31" t="s">
        <v>466</v>
      </c>
      <c r="R84" s="102" t="s">
        <v>488</v>
      </c>
      <c r="S84" s="115">
        <v>45664</v>
      </c>
      <c r="T84" s="115">
        <v>45747</v>
      </c>
      <c r="U84" s="277">
        <v>0.05</v>
      </c>
      <c r="V84" s="277">
        <v>0.05</v>
      </c>
      <c r="W84" s="277">
        <f>V84/U84</f>
        <v>1</v>
      </c>
      <c r="X84" s="276" t="s">
        <v>1</v>
      </c>
      <c r="Y84" s="278" t="s">
        <v>489</v>
      </c>
      <c r="Z84" s="278" t="s">
        <v>490</v>
      </c>
      <c r="AA84" s="273">
        <v>0.16</v>
      </c>
      <c r="AB84" s="273">
        <v>0.14000000000000001</v>
      </c>
      <c r="AC84" s="273">
        <f>AB84/AA84</f>
        <v>0.87500000000000011</v>
      </c>
      <c r="AD84" s="282" t="s">
        <v>242</v>
      </c>
      <c r="AE84" s="278" t="s">
        <v>491</v>
      </c>
      <c r="AF84" s="278" t="s">
        <v>858</v>
      </c>
    </row>
    <row r="85" spans="1:32" ht="13.5" customHeight="1">
      <c r="A85" s="262"/>
      <c r="B85" s="262"/>
      <c r="C85" s="262"/>
      <c r="D85" s="262"/>
      <c r="E85" s="259"/>
      <c r="F85" s="259"/>
      <c r="G85" s="259"/>
      <c r="H85" s="259"/>
      <c r="I85" s="259"/>
      <c r="J85" s="259"/>
      <c r="K85" s="259"/>
      <c r="L85" s="259"/>
      <c r="M85" s="262"/>
      <c r="N85" s="262"/>
      <c r="O85" s="262"/>
      <c r="P85" s="57" t="s">
        <v>492</v>
      </c>
      <c r="Q85" s="31" t="s">
        <v>466</v>
      </c>
      <c r="R85" s="102" t="s">
        <v>493</v>
      </c>
      <c r="S85" s="115">
        <v>45748</v>
      </c>
      <c r="T85" s="115">
        <v>46022</v>
      </c>
      <c r="U85" s="262"/>
      <c r="V85" s="262"/>
      <c r="W85" s="262"/>
      <c r="X85" s="262"/>
      <c r="Y85" s="262"/>
      <c r="Z85" s="262"/>
      <c r="AA85" s="274"/>
      <c r="AB85" s="274"/>
      <c r="AC85" s="274"/>
      <c r="AD85" s="262"/>
      <c r="AE85" s="262"/>
      <c r="AF85" s="262"/>
    </row>
    <row r="86" spans="1:32" ht="13.5" customHeight="1">
      <c r="A86" s="262"/>
      <c r="B86" s="262"/>
      <c r="C86" s="262"/>
      <c r="D86" s="262"/>
      <c r="E86" s="116" t="s">
        <v>494</v>
      </c>
      <c r="F86" s="117">
        <v>0.9</v>
      </c>
      <c r="G86" s="52" t="s">
        <v>101</v>
      </c>
      <c r="H86" s="118" t="s">
        <v>146</v>
      </c>
      <c r="I86" s="118" t="s">
        <v>147</v>
      </c>
      <c r="J86" s="49">
        <v>1</v>
      </c>
      <c r="K86" s="119" t="s">
        <v>495</v>
      </c>
      <c r="L86" s="119" t="s">
        <v>496</v>
      </c>
      <c r="M86" s="262"/>
      <c r="N86" s="262"/>
      <c r="O86" s="262"/>
      <c r="P86" s="120" t="s">
        <v>497</v>
      </c>
      <c r="Q86" s="44" t="s">
        <v>466</v>
      </c>
      <c r="R86" s="121" t="s">
        <v>498</v>
      </c>
      <c r="S86" s="122">
        <v>45962</v>
      </c>
      <c r="T86" s="122">
        <v>46022</v>
      </c>
      <c r="U86" s="265"/>
      <c r="V86" s="265"/>
      <c r="W86" s="265"/>
      <c r="X86" s="265"/>
      <c r="Y86" s="265"/>
      <c r="Z86" s="265"/>
      <c r="AA86" s="322"/>
      <c r="AB86" s="322"/>
      <c r="AC86" s="322"/>
      <c r="AD86" s="259"/>
      <c r="AE86" s="265"/>
      <c r="AF86" s="265"/>
    </row>
    <row r="87" spans="1:32" ht="13.5" customHeight="1">
      <c r="A87" s="295" t="s">
        <v>456</v>
      </c>
      <c r="B87" s="295" t="s">
        <v>36</v>
      </c>
      <c r="C87" s="295" t="s">
        <v>457</v>
      </c>
      <c r="D87" s="295" t="s">
        <v>499</v>
      </c>
      <c r="E87" s="317" t="s">
        <v>500</v>
      </c>
      <c r="F87" s="338">
        <v>1</v>
      </c>
      <c r="G87" s="263">
        <v>1</v>
      </c>
      <c r="H87" s="335" t="s">
        <v>146</v>
      </c>
      <c r="I87" s="335" t="s">
        <v>501</v>
      </c>
      <c r="J87" s="263">
        <v>0.75</v>
      </c>
      <c r="K87" s="264" t="s">
        <v>502</v>
      </c>
      <c r="L87" s="264" t="s">
        <v>503</v>
      </c>
      <c r="M87" s="314">
        <v>18</v>
      </c>
      <c r="N87" s="271" t="s">
        <v>504</v>
      </c>
      <c r="O87" s="272" t="s">
        <v>505</v>
      </c>
      <c r="P87" s="57" t="s">
        <v>506</v>
      </c>
      <c r="Q87" s="31" t="s">
        <v>507</v>
      </c>
      <c r="R87" s="57" t="s">
        <v>508</v>
      </c>
      <c r="S87" s="115">
        <v>45659</v>
      </c>
      <c r="T87" s="115">
        <v>45716</v>
      </c>
      <c r="U87" s="277">
        <v>0.28000000000000003</v>
      </c>
      <c r="V87" s="277">
        <v>0.28000000000000003</v>
      </c>
      <c r="W87" s="277">
        <f>V87/U87</f>
        <v>1</v>
      </c>
      <c r="X87" s="276" t="s">
        <v>1</v>
      </c>
      <c r="Y87" s="328" t="s">
        <v>509</v>
      </c>
      <c r="Z87" s="328" t="s">
        <v>510</v>
      </c>
      <c r="AA87" s="273">
        <v>0.4</v>
      </c>
      <c r="AB87" s="273">
        <v>0.37</v>
      </c>
      <c r="AC87" s="273">
        <f>+AB87/AA87</f>
        <v>0.92499999999999993</v>
      </c>
      <c r="AD87" s="276" t="s">
        <v>1</v>
      </c>
      <c r="AE87" s="264" t="s">
        <v>511</v>
      </c>
      <c r="AF87" s="264" t="s">
        <v>512</v>
      </c>
    </row>
    <row r="88" spans="1:32" ht="13.5" customHeight="1">
      <c r="A88" s="262"/>
      <c r="B88" s="262"/>
      <c r="C88" s="262"/>
      <c r="D88" s="262"/>
      <c r="E88" s="262"/>
      <c r="F88" s="262"/>
      <c r="G88" s="262"/>
      <c r="H88" s="262"/>
      <c r="I88" s="262"/>
      <c r="J88" s="262"/>
      <c r="K88" s="262"/>
      <c r="L88" s="262"/>
      <c r="M88" s="262"/>
      <c r="N88" s="262"/>
      <c r="O88" s="262"/>
      <c r="P88" s="57" t="s">
        <v>513</v>
      </c>
      <c r="Q88" s="31" t="s">
        <v>507</v>
      </c>
      <c r="R88" s="57" t="s">
        <v>514</v>
      </c>
      <c r="S88" s="115">
        <v>45659</v>
      </c>
      <c r="T88" s="115">
        <v>45716</v>
      </c>
      <c r="U88" s="262"/>
      <c r="V88" s="262"/>
      <c r="W88" s="262"/>
      <c r="X88" s="262"/>
      <c r="Y88" s="262"/>
      <c r="Z88" s="262"/>
      <c r="AA88" s="274"/>
      <c r="AB88" s="274"/>
      <c r="AC88" s="274"/>
      <c r="AD88" s="262"/>
      <c r="AE88" s="262"/>
      <c r="AF88" s="262"/>
    </row>
    <row r="89" spans="1:32" ht="13.5" customHeight="1">
      <c r="A89" s="262"/>
      <c r="B89" s="262"/>
      <c r="C89" s="262"/>
      <c r="D89" s="262"/>
      <c r="E89" s="262"/>
      <c r="F89" s="262"/>
      <c r="G89" s="262"/>
      <c r="H89" s="262"/>
      <c r="I89" s="262"/>
      <c r="J89" s="262"/>
      <c r="K89" s="262"/>
      <c r="L89" s="262"/>
      <c r="M89" s="262"/>
      <c r="N89" s="262"/>
      <c r="O89" s="262"/>
      <c r="P89" s="57" t="s">
        <v>515</v>
      </c>
      <c r="Q89" s="31" t="s">
        <v>507</v>
      </c>
      <c r="R89" s="57" t="s">
        <v>516</v>
      </c>
      <c r="S89" s="115">
        <v>45717</v>
      </c>
      <c r="T89" s="115">
        <v>45758</v>
      </c>
      <c r="U89" s="262"/>
      <c r="V89" s="262"/>
      <c r="W89" s="262"/>
      <c r="X89" s="262"/>
      <c r="Y89" s="262"/>
      <c r="Z89" s="262"/>
      <c r="AA89" s="274"/>
      <c r="AB89" s="274"/>
      <c r="AC89" s="274"/>
      <c r="AD89" s="262"/>
      <c r="AE89" s="262"/>
      <c r="AF89" s="262"/>
    </row>
    <row r="90" spans="1:32" ht="13.5" customHeight="1">
      <c r="A90" s="262"/>
      <c r="B90" s="262"/>
      <c r="C90" s="262"/>
      <c r="D90" s="262"/>
      <c r="E90" s="262"/>
      <c r="F90" s="262"/>
      <c r="G90" s="262"/>
      <c r="H90" s="262"/>
      <c r="I90" s="262"/>
      <c r="J90" s="262"/>
      <c r="K90" s="262"/>
      <c r="L90" s="262"/>
      <c r="M90" s="262"/>
      <c r="N90" s="262"/>
      <c r="O90" s="262"/>
      <c r="P90" s="57" t="s">
        <v>517</v>
      </c>
      <c r="Q90" s="31" t="s">
        <v>507</v>
      </c>
      <c r="R90" s="57" t="s">
        <v>518</v>
      </c>
      <c r="S90" s="115">
        <v>45768</v>
      </c>
      <c r="T90" s="115">
        <v>45807</v>
      </c>
      <c r="U90" s="262"/>
      <c r="V90" s="262"/>
      <c r="W90" s="262"/>
      <c r="X90" s="262"/>
      <c r="Y90" s="262"/>
      <c r="Z90" s="262"/>
      <c r="AA90" s="274"/>
      <c r="AB90" s="274"/>
      <c r="AC90" s="274"/>
      <c r="AD90" s="262"/>
      <c r="AE90" s="262"/>
      <c r="AF90" s="262"/>
    </row>
    <row r="91" spans="1:32" ht="13.5" customHeight="1">
      <c r="A91" s="262"/>
      <c r="B91" s="262"/>
      <c r="C91" s="262"/>
      <c r="D91" s="262"/>
      <c r="E91" s="262"/>
      <c r="F91" s="262"/>
      <c r="G91" s="262"/>
      <c r="H91" s="262"/>
      <c r="I91" s="262"/>
      <c r="J91" s="262"/>
      <c r="K91" s="262"/>
      <c r="L91" s="262"/>
      <c r="M91" s="262"/>
      <c r="N91" s="262"/>
      <c r="O91" s="262"/>
      <c r="P91" s="57" t="s">
        <v>519</v>
      </c>
      <c r="Q91" s="31" t="s">
        <v>507</v>
      </c>
      <c r="R91" s="57" t="s">
        <v>520</v>
      </c>
      <c r="S91" s="115">
        <v>45809</v>
      </c>
      <c r="T91" s="115">
        <v>45838</v>
      </c>
      <c r="U91" s="262"/>
      <c r="V91" s="262"/>
      <c r="W91" s="262"/>
      <c r="X91" s="262"/>
      <c r="Y91" s="262"/>
      <c r="Z91" s="262"/>
      <c r="AA91" s="274"/>
      <c r="AB91" s="274"/>
      <c r="AC91" s="274"/>
      <c r="AD91" s="262"/>
      <c r="AE91" s="262"/>
      <c r="AF91" s="262"/>
    </row>
    <row r="92" spans="1:32" ht="13.5" customHeight="1">
      <c r="A92" s="262"/>
      <c r="B92" s="262"/>
      <c r="C92" s="262"/>
      <c r="D92" s="262"/>
      <c r="E92" s="262"/>
      <c r="F92" s="262"/>
      <c r="G92" s="262"/>
      <c r="H92" s="262"/>
      <c r="I92" s="262"/>
      <c r="J92" s="262"/>
      <c r="K92" s="262"/>
      <c r="L92" s="262"/>
      <c r="M92" s="262"/>
      <c r="N92" s="262"/>
      <c r="O92" s="262"/>
      <c r="P92" s="57" t="s">
        <v>521</v>
      </c>
      <c r="Q92" s="31" t="s">
        <v>507</v>
      </c>
      <c r="R92" s="57" t="s">
        <v>522</v>
      </c>
      <c r="S92" s="115">
        <v>45839</v>
      </c>
      <c r="T92" s="115">
        <v>45900</v>
      </c>
      <c r="U92" s="262"/>
      <c r="V92" s="262"/>
      <c r="W92" s="262"/>
      <c r="X92" s="262"/>
      <c r="Y92" s="262"/>
      <c r="Z92" s="262"/>
      <c r="AA92" s="274"/>
      <c r="AB92" s="274"/>
      <c r="AC92" s="274"/>
      <c r="AD92" s="262"/>
      <c r="AE92" s="262"/>
      <c r="AF92" s="262"/>
    </row>
    <row r="93" spans="1:32" ht="13.5" customHeight="1">
      <c r="A93" s="262"/>
      <c r="B93" s="262"/>
      <c r="C93" s="262"/>
      <c r="D93" s="262"/>
      <c r="E93" s="262"/>
      <c r="F93" s="262"/>
      <c r="G93" s="262"/>
      <c r="H93" s="262"/>
      <c r="I93" s="262"/>
      <c r="J93" s="262"/>
      <c r="K93" s="262"/>
      <c r="L93" s="262"/>
      <c r="M93" s="262"/>
      <c r="N93" s="262"/>
      <c r="O93" s="262"/>
      <c r="P93" s="57" t="s">
        <v>523</v>
      </c>
      <c r="Q93" s="31" t="s">
        <v>507</v>
      </c>
      <c r="R93" s="57" t="s">
        <v>524</v>
      </c>
      <c r="S93" s="115">
        <v>45901</v>
      </c>
      <c r="T93" s="115">
        <v>45961</v>
      </c>
      <c r="U93" s="262"/>
      <c r="V93" s="262"/>
      <c r="W93" s="262"/>
      <c r="X93" s="262"/>
      <c r="Y93" s="262"/>
      <c r="Z93" s="262"/>
      <c r="AA93" s="274"/>
      <c r="AB93" s="274"/>
      <c r="AC93" s="274"/>
      <c r="AD93" s="262"/>
      <c r="AE93" s="262"/>
      <c r="AF93" s="262"/>
    </row>
    <row r="94" spans="1:32" ht="13.5" customHeight="1">
      <c r="A94" s="259"/>
      <c r="B94" s="259"/>
      <c r="C94" s="259"/>
      <c r="D94" s="259"/>
      <c r="E94" s="259"/>
      <c r="F94" s="259"/>
      <c r="G94" s="259"/>
      <c r="H94" s="259"/>
      <c r="I94" s="259"/>
      <c r="J94" s="259"/>
      <c r="K94" s="259"/>
      <c r="L94" s="259"/>
      <c r="M94" s="259"/>
      <c r="N94" s="259"/>
      <c r="O94" s="259"/>
      <c r="P94" s="57" t="s">
        <v>525</v>
      </c>
      <c r="Q94" s="31" t="s">
        <v>507</v>
      </c>
      <c r="R94" s="57" t="s">
        <v>526</v>
      </c>
      <c r="S94" s="115">
        <v>45962</v>
      </c>
      <c r="T94" s="115">
        <v>46006</v>
      </c>
      <c r="U94" s="259"/>
      <c r="V94" s="259"/>
      <c r="W94" s="259"/>
      <c r="X94" s="259"/>
      <c r="Y94" s="259"/>
      <c r="Z94" s="259"/>
      <c r="AA94" s="275"/>
      <c r="AB94" s="275"/>
      <c r="AC94" s="275"/>
      <c r="AD94" s="259"/>
      <c r="AE94" s="259"/>
      <c r="AF94" s="259"/>
    </row>
    <row r="95" spans="1:32" ht="13.5" customHeight="1">
      <c r="A95" s="295" t="s">
        <v>456</v>
      </c>
      <c r="B95" s="295" t="s">
        <v>36</v>
      </c>
      <c r="C95" s="295" t="s">
        <v>457</v>
      </c>
      <c r="D95" s="295" t="s">
        <v>499</v>
      </c>
      <c r="E95" s="317" t="s">
        <v>527</v>
      </c>
      <c r="F95" s="338">
        <v>1</v>
      </c>
      <c r="G95" s="263">
        <v>0</v>
      </c>
      <c r="H95" s="335" t="s">
        <v>146</v>
      </c>
      <c r="I95" s="335" t="s">
        <v>528</v>
      </c>
      <c r="J95" s="263">
        <v>1</v>
      </c>
      <c r="K95" s="264" t="s">
        <v>529</v>
      </c>
      <c r="L95" s="264" t="s">
        <v>530</v>
      </c>
      <c r="M95" s="314">
        <v>19</v>
      </c>
      <c r="N95" s="268" t="s">
        <v>531</v>
      </c>
      <c r="O95" s="272" t="s">
        <v>505</v>
      </c>
      <c r="P95" s="57" t="s">
        <v>532</v>
      </c>
      <c r="Q95" s="31" t="s">
        <v>507</v>
      </c>
      <c r="R95" s="57" t="s">
        <v>533</v>
      </c>
      <c r="S95" s="55">
        <v>45719</v>
      </c>
      <c r="T95" s="55">
        <v>45747</v>
      </c>
      <c r="U95" s="277">
        <v>0</v>
      </c>
      <c r="V95" s="277">
        <v>0</v>
      </c>
      <c r="W95" s="277">
        <v>1</v>
      </c>
      <c r="X95" s="285" t="s">
        <v>3</v>
      </c>
      <c r="Y95" s="278" t="s">
        <v>534</v>
      </c>
      <c r="Z95" s="278" t="s">
        <v>152</v>
      </c>
      <c r="AA95" s="277">
        <v>0.3</v>
      </c>
      <c r="AB95" s="277">
        <v>0.3</v>
      </c>
      <c r="AC95" s="277">
        <f>+AA95/AB95</f>
        <v>1</v>
      </c>
      <c r="AD95" s="276" t="s">
        <v>1</v>
      </c>
      <c r="AE95" s="278" t="s">
        <v>535</v>
      </c>
      <c r="AF95" s="278" t="s">
        <v>536</v>
      </c>
    </row>
    <row r="96" spans="1:32" ht="13.5" customHeight="1">
      <c r="A96" s="262"/>
      <c r="B96" s="262"/>
      <c r="C96" s="262"/>
      <c r="D96" s="262"/>
      <c r="E96" s="262"/>
      <c r="F96" s="262"/>
      <c r="G96" s="262"/>
      <c r="H96" s="262"/>
      <c r="I96" s="262"/>
      <c r="J96" s="262"/>
      <c r="K96" s="262"/>
      <c r="L96" s="262"/>
      <c r="M96" s="262"/>
      <c r="N96" s="262"/>
      <c r="O96" s="262"/>
      <c r="P96" s="57" t="s">
        <v>537</v>
      </c>
      <c r="Q96" s="31" t="s">
        <v>538</v>
      </c>
      <c r="R96" s="57" t="s">
        <v>539</v>
      </c>
      <c r="S96" s="55">
        <v>45748</v>
      </c>
      <c r="T96" s="55">
        <v>45777</v>
      </c>
      <c r="U96" s="262"/>
      <c r="V96" s="262"/>
      <c r="W96" s="262"/>
      <c r="X96" s="262"/>
      <c r="Y96" s="262"/>
      <c r="Z96" s="262"/>
      <c r="AA96" s="262"/>
      <c r="AB96" s="262"/>
      <c r="AC96" s="262"/>
      <c r="AD96" s="262"/>
      <c r="AE96" s="262"/>
      <c r="AF96" s="262"/>
    </row>
    <row r="97" spans="1:32" ht="13.5" customHeight="1">
      <c r="A97" s="262"/>
      <c r="B97" s="262"/>
      <c r="C97" s="262"/>
      <c r="D97" s="262"/>
      <c r="E97" s="262"/>
      <c r="F97" s="262"/>
      <c r="G97" s="262"/>
      <c r="H97" s="262"/>
      <c r="I97" s="262"/>
      <c r="J97" s="262"/>
      <c r="K97" s="262"/>
      <c r="L97" s="262"/>
      <c r="M97" s="262"/>
      <c r="N97" s="262"/>
      <c r="O97" s="262"/>
      <c r="P97" s="57" t="s">
        <v>540</v>
      </c>
      <c r="Q97" s="31" t="s">
        <v>541</v>
      </c>
      <c r="R97" s="57" t="s">
        <v>542</v>
      </c>
      <c r="S97" s="55">
        <v>45779</v>
      </c>
      <c r="T97" s="55">
        <v>45838</v>
      </c>
      <c r="U97" s="262"/>
      <c r="V97" s="262"/>
      <c r="W97" s="262"/>
      <c r="X97" s="262"/>
      <c r="Y97" s="262"/>
      <c r="Z97" s="262"/>
      <c r="AA97" s="262"/>
      <c r="AB97" s="262"/>
      <c r="AC97" s="262"/>
      <c r="AD97" s="262"/>
      <c r="AE97" s="262"/>
      <c r="AF97" s="262"/>
    </row>
    <row r="98" spans="1:32" ht="13.5" customHeight="1">
      <c r="A98" s="262"/>
      <c r="B98" s="262"/>
      <c r="C98" s="262"/>
      <c r="D98" s="262"/>
      <c r="E98" s="262"/>
      <c r="F98" s="262"/>
      <c r="G98" s="262"/>
      <c r="H98" s="262"/>
      <c r="I98" s="262"/>
      <c r="J98" s="262"/>
      <c r="K98" s="262"/>
      <c r="L98" s="262"/>
      <c r="M98" s="262"/>
      <c r="N98" s="262"/>
      <c r="O98" s="262"/>
      <c r="P98" s="57" t="s">
        <v>543</v>
      </c>
      <c r="Q98" s="31" t="s">
        <v>544</v>
      </c>
      <c r="R98" s="57" t="s">
        <v>545</v>
      </c>
      <c r="S98" s="55">
        <v>45839</v>
      </c>
      <c r="T98" s="55">
        <v>45868</v>
      </c>
      <c r="U98" s="262"/>
      <c r="V98" s="262"/>
      <c r="W98" s="262"/>
      <c r="X98" s="262"/>
      <c r="Y98" s="262"/>
      <c r="Z98" s="262"/>
      <c r="AA98" s="262"/>
      <c r="AB98" s="262"/>
      <c r="AC98" s="262"/>
      <c r="AD98" s="262"/>
      <c r="AE98" s="262"/>
      <c r="AF98" s="262"/>
    </row>
    <row r="99" spans="1:32" ht="13.5" customHeight="1">
      <c r="A99" s="259"/>
      <c r="B99" s="259"/>
      <c r="C99" s="259"/>
      <c r="D99" s="259"/>
      <c r="E99" s="259"/>
      <c r="F99" s="259"/>
      <c r="G99" s="259"/>
      <c r="H99" s="259"/>
      <c r="I99" s="259"/>
      <c r="J99" s="259"/>
      <c r="K99" s="265"/>
      <c r="L99" s="265"/>
      <c r="M99" s="259"/>
      <c r="N99" s="259"/>
      <c r="O99" s="259"/>
      <c r="P99" s="57" t="s">
        <v>546</v>
      </c>
      <c r="Q99" s="31" t="s">
        <v>544</v>
      </c>
      <c r="R99" s="57" t="s">
        <v>547</v>
      </c>
      <c r="S99" s="55">
        <v>45870</v>
      </c>
      <c r="T99" s="55">
        <v>46022</v>
      </c>
      <c r="U99" s="259"/>
      <c r="V99" s="259"/>
      <c r="W99" s="259"/>
      <c r="X99" s="259"/>
      <c r="Y99" s="259"/>
      <c r="Z99" s="259"/>
      <c r="AA99" s="259"/>
      <c r="AB99" s="259"/>
      <c r="AC99" s="259"/>
      <c r="AD99" s="259"/>
      <c r="AE99" s="259"/>
      <c r="AF99" s="259"/>
    </row>
    <row r="100" spans="1:32" ht="28.5" customHeight="1">
      <c r="A100" s="295" t="s">
        <v>456</v>
      </c>
      <c r="B100" s="295" t="s">
        <v>36</v>
      </c>
      <c r="C100" s="295" t="s">
        <v>457</v>
      </c>
      <c r="D100" s="295" t="s">
        <v>499</v>
      </c>
      <c r="E100" s="102" t="s">
        <v>548</v>
      </c>
      <c r="F100" s="123">
        <v>0.997</v>
      </c>
      <c r="G100" s="124">
        <v>0.99609999999999999</v>
      </c>
      <c r="H100" s="125" t="s">
        <v>549</v>
      </c>
      <c r="I100" s="125" t="s">
        <v>550</v>
      </c>
      <c r="J100" s="136" t="s">
        <v>101</v>
      </c>
      <c r="K100" s="54" t="s">
        <v>146</v>
      </c>
      <c r="L100" s="54" t="s">
        <v>859</v>
      </c>
      <c r="M100" s="315">
        <v>20</v>
      </c>
      <c r="N100" s="268" t="s">
        <v>551</v>
      </c>
      <c r="O100" s="272" t="s">
        <v>552</v>
      </c>
      <c r="P100" s="30" t="s">
        <v>553</v>
      </c>
      <c r="Q100" s="31" t="s">
        <v>552</v>
      </c>
      <c r="R100" s="30" t="s">
        <v>554</v>
      </c>
      <c r="S100" s="32">
        <v>45660</v>
      </c>
      <c r="T100" s="32">
        <v>45747</v>
      </c>
      <c r="U100" s="277">
        <v>0.23</v>
      </c>
      <c r="V100" s="277">
        <v>0.22</v>
      </c>
      <c r="W100" s="277">
        <f>V100/U100</f>
        <v>0.9565217391304347</v>
      </c>
      <c r="X100" s="276" t="s">
        <v>1</v>
      </c>
      <c r="Y100" s="278" t="s">
        <v>555</v>
      </c>
      <c r="Z100" s="278" t="s">
        <v>556</v>
      </c>
      <c r="AA100" s="277">
        <v>0.42</v>
      </c>
      <c r="AB100" s="277">
        <v>0.23</v>
      </c>
      <c r="AC100" s="277">
        <f>+AB100/AA100</f>
        <v>0.54761904761904767</v>
      </c>
      <c r="AD100" s="329" t="s">
        <v>860</v>
      </c>
      <c r="AE100" s="278" t="s">
        <v>861</v>
      </c>
      <c r="AF100" s="278" t="s">
        <v>862</v>
      </c>
    </row>
    <row r="101" spans="1:32" ht="28.5" customHeight="1">
      <c r="A101" s="262"/>
      <c r="B101" s="262"/>
      <c r="C101" s="262"/>
      <c r="D101" s="262"/>
      <c r="E101" s="102" t="s">
        <v>557</v>
      </c>
      <c r="F101" s="123">
        <v>0.997</v>
      </c>
      <c r="G101" s="126">
        <v>0.99980000000000002</v>
      </c>
      <c r="H101" s="125" t="s">
        <v>558</v>
      </c>
      <c r="I101" s="125" t="s">
        <v>550</v>
      </c>
      <c r="J101" s="136" t="s">
        <v>101</v>
      </c>
      <c r="K101" s="54" t="s">
        <v>146</v>
      </c>
      <c r="L101" s="54" t="s">
        <v>859</v>
      </c>
      <c r="M101" s="280"/>
      <c r="N101" s="262"/>
      <c r="O101" s="262"/>
      <c r="P101" s="30" t="s">
        <v>559</v>
      </c>
      <c r="Q101" s="31" t="s">
        <v>552</v>
      </c>
      <c r="R101" s="30" t="s">
        <v>560</v>
      </c>
      <c r="S101" s="32">
        <v>45660</v>
      </c>
      <c r="T101" s="32">
        <v>46006</v>
      </c>
      <c r="U101" s="262"/>
      <c r="V101" s="262"/>
      <c r="W101" s="262"/>
      <c r="X101" s="262"/>
      <c r="Y101" s="262"/>
      <c r="Z101" s="262"/>
      <c r="AA101" s="262"/>
      <c r="AB101" s="262"/>
      <c r="AC101" s="262"/>
      <c r="AD101" s="330"/>
      <c r="AE101" s="262"/>
      <c r="AF101" s="262"/>
    </row>
    <row r="102" spans="1:32" ht="28.5" customHeight="1">
      <c r="A102" s="262"/>
      <c r="B102" s="262"/>
      <c r="C102" s="262"/>
      <c r="D102" s="262"/>
      <c r="E102" s="102" t="s">
        <v>561</v>
      </c>
      <c r="F102" s="107">
        <v>1</v>
      </c>
      <c r="G102" s="33" t="s">
        <v>101</v>
      </c>
      <c r="H102" s="51" t="s">
        <v>562</v>
      </c>
      <c r="I102" s="51" t="s">
        <v>550</v>
      </c>
      <c r="J102" s="137" t="s">
        <v>101</v>
      </c>
      <c r="K102" s="54" t="s">
        <v>146</v>
      </c>
      <c r="L102" s="54" t="s">
        <v>859</v>
      </c>
      <c r="M102" s="280"/>
      <c r="N102" s="262"/>
      <c r="O102" s="262"/>
      <c r="P102" s="30" t="s">
        <v>563</v>
      </c>
      <c r="Q102" s="31" t="s">
        <v>552</v>
      </c>
      <c r="R102" s="30" t="s">
        <v>564</v>
      </c>
      <c r="S102" s="32">
        <v>45717</v>
      </c>
      <c r="T102" s="32">
        <v>45838</v>
      </c>
      <c r="U102" s="262"/>
      <c r="V102" s="262"/>
      <c r="W102" s="262"/>
      <c r="X102" s="262"/>
      <c r="Y102" s="262"/>
      <c r="Z102" s="262"/>
      <c r="AA102" s="262"/>
      <c r="AB102" s="262"/>
      <c r="AC102" s="262"/>
      <c r="AD102" s="330"/>
      <c r="AE102" s="262"/>
      <c r="AF102" s="262"/>
    </row>
    <row r="103" spans="1:32" ht="28.5" customHeight="1">
      <c r="A103" s="262"/>
      <c r="B103" s="262"/>
      <c r="C103" s="262"/>
      <c r="D103" s="262"/>
      <c r="E103" s="102" t="s">
        <v>565</v>
      </c>
      <c r="F103" s="123">
        <v>0.995</v>
      </c>
      <c r="G103" s="124">
        <v>0.996</v>
      </c>
      <c r="H103" s="125" t="s">
        <v>566</v>
      </c>
      <c r="I103" s="125" t="s">
        <v>550</v>
      </c>
      <c r="J103" s="136" t="s">
        <v>101</v>
      </c>
      <c r="K103" s="54" t="s">
        <v>146</v>
      </c>
      <c r="L103" s="54" t="s">
        <v>859</v>
      </c>
      <c r="M103" s="280"/>
      <c r="N103" s="262"/>
      <c r="O103" s="262"/>
      <c r="P103" s="30" t="s">
        <v>567</v>
      </c>
      <c r="Q103" s="31" t="s">
        <v>552</v>
      </c>
      <c r="R103" s="30" t="s">
        <v>568</v>
      </c>
      <c r="S103" s="32">
        <v>45660</v>
      </c>
      <c r="T103" s="32">
        <v>46021</v>
      </c>
      <c r="U103" s="262"/>
      <c r="V103" s="262"/>
      <c r="W103" s="262"/>
      <c r="X103" s="262"/>
      <c r="Y103" s="262"/>
      <c r="Z103" s="262"/>
      <c r="AA103" s="262"/>
      <c r="AB103" s="262"/>
      <c r="AC103" s="262"/>
      <c r="AD103" s="330"/>
      <c r="AE103" s="262"/>
      <c r="AF103" s="262"/>
    </row>
    <row r="104" spans="1:32" ht="28.5" customHeight="1">
      <c r="A104" s="262"/>
      <c r="B104" s="262"/>
      <c r="C104" s="262"/>
      <c r="D104" s="262"/>
      <c r="E104" s="102" t="s">
        <v>569</v>
      </c>
      <c r="F104" s="107">
        <v>0.9</v>
      </c>
      <c r="G104" s="126">
        <v>0.91139999999999999</v>
      </c>
      <c r="H104" s="51" t="s">
        <v>570</v>
      </c>
      <c r="I104" s="51" t="s">
        <v>550</v>
      </c>
      <c r="J104" s="136" t="s">
        <v>101</v>
      </c>
      <c r="K104" s="54" t="s">
        <v>146</v>
      </c>
      <c r="L104" s="54" t="s">
        <v>859</v>
      </c>
      <c r="M104" s="280"/>
      <c r="N104" s="262"/>
      <c r="O104" s="262"/>
      <c r="P104" s="30" t="s">
        <v>571</v>
      </c>
      <c r="Q104" s="31" t="s">
        <v>552</v>
      </c>
      <c r="R104" s="30" t="s">
        <v>572</v>
      </c>
      <c r="S104" s="32">
        <v>45660</v>
      </c>
      <c r="T104" s="32">
        <v>46021</v>
      </c>
      <c r="U104" s="262"/>
      <c r="V104" s="262"/>
      <c r="W104" s="262"/>
      <c r="X104" s="262"/>
      <c r="Y104" s="262"/>
      <c r="Z104" s="262"/>
      <c r="AA104" s="262"/>
      <c r="AB104" s="262"/>
      <c r="AC104" s="262"/>
      <c r="AD104" s="330"/>
      <c r="AE104" s="262"/>
      <c r="AF104" s="262"/>
    </row>
    <row r="105" spans="1:32" ht="28.5" customHeight="1">
      <c r="A105" s="262"/>
      <c r="B105" s="262"/>
      <c r="C105" s="262"/>
      <c r="D105" s="262"/>
      <c r="E105" s="102" t="s">
        <v>573</v>
      </c>
      <c r="F105" s="107">
        <v>1</v>
      </c>
      <c r="G105" s="124">
        <v>7.4999999999999997E-2</v>
      </c>
      <c r="H105" s="51" t="s">
        <v>574</v>
      </c>
      <c r="I105" s="51" t="s">
        <v>550</v>
      </c>
      <c r="J105" s="136" t="s">
        <v>101</v>
      </c>
      <c r="K105" s="54" t="s">
        <v>146</v>
      </c>
      <c r="L105" s="54" t="s">
        <v>859</v>
      </c>
      <c r="M105" s="280"/>
      <c r="N105" s="262"/>
      <c r="O105" s="262"/>
      <c r="P105" s="30" t="s">
        <v>575</v>
      </c>
      <c r="Q105" s="31" t="s">
        <v>552</v>
      </c>
      <c r="R105" s="30" t="s">
        <v>576</v>
      </c>
      <c r="S105" s="32">
        <v>45748</v>
      </c>
      <c r="T105" s="32">
        <v>45808</v>
      </c>
      <c r="U105" s="262"/>
      <c r="V105" s="262"/>
      <c r="W105" s="262"/>
      <c r="X105" s="262"/>
      <c r="Y105" s="262"/>
      <c r="Z105" s="262"/>
      <c r="AA105" s="262"/>
      <c r="AB105" s="262"/>
      <c r="AC105" s="262"/>
      <c r="AD105" s="330"/>
      <c r="AE105" s="262"/>
      <c r="AF105" s="262"/>
    </row>
    <row r="106" spans="1:32" ht="28.5" customHeight="1">
      <c r="A106" s="262"/>
      <c r="B106" s="262"/>
      <c r="C106" s="262"/>
      <c r="D106" s="262"/>
      <c r="E106" s="102" t="s">
        <v>577</v>
      </c>
      <c r="F106" s="107">
        <v>0.99</v>
      </c>
      <c r="G106" s="33" t="s">
        <v>101</v>
      </c>
      <c r="H106" s="51" t="s">
        <v>578</v>
      </c>
      <c r="I106" s="51" t="s">
        <v>579</v>
      </c>
      <c r="J106" s="136" t="s">
        <v>101</v>
      </c>
      <c r="K106" s="54" t="s">
        <v>146</v>
      </c>
      <c r="L106" s="54" t="s">
        <v>859</v>
      </c>
      <c r="M106" s="280"/>
      <c r="N106" s="262"/>
      <c r="O106" s="262"/>
      <c r="P106" s="30" t="s">
        <v>580</v>
      </c>
      <c r="Q106" s="31" t="s">
        <v>552</v>
      </c>
      <c r="R106" s="30" t="s">
        <v>581</v>
      </c>
      <c r="S106" s="32">
        <v>45688</v>
      </c>
      <c r="T106" s="32">
        <v>46003</v>
      </c>
      <c r="U106" s="262"/>
      <c r="V106" s="262"/>
      <c r="W106" s="262"/>
      <c r="X106" s="262"/>
      <c r="Y106" s="262"/>
      <c r="Z106" s="262"/>
      <c r="AA106" s="262"/>
      <c r="AB106" s="262"/>
      <c r="AC106" s="262"/>
      <c r="AD106" s="330"/>
      <c r="AE106" s="262"/>
      <c r="AF106" s="262"/>
    </row>
    <row r="107" spans="1:32" ht="28.5" customHeight="1">
      <c r="A107" s="262"/>
      <c r="B107" s="262"/>
      <c r="C107" s="262"/>
      <c r="D107" s="262"/>
      <c r="E107" s="102" t="s">
        <v>582</v>
      </c>
      <c r="F107" s="107">
        <v>0.9</v>
      </c>
      <c r="G107" s="33" t="s">
        <v>101</v>
      </c>
      <c r="H107" s="51" t="s">
        <v>583</v>
      </c>
      <c r="I107" s="51" t="s">
        <v>584</v>
      </c>
      <c r="J107" s="136" t="s">
        <v>101</v>
      </c>
      <c r="K107" s="54" t="s">
        <v>146</v>
      </c>
      <c r="L107" s="54" t="s">
        <v>859</v>
      </c>
      <c r="M107" s="280"/>
      <c r="N107" s="262"/>
      <c r="O107" s="262"/>
      <c r="P107" s="30" t="s">
        <v>585</v>
      </c>
      <c r="Q107" s="31" t="s">
        <v>552</v>
      </c>
      <c r="R107" s="30" t="s">
        <v>586</v>
      </c>
      <c r="S107" s="32">
        <v>45705</v>
      </c>
      <c r="T107" s="32">
        <v>46003</v>
      </c>
      <c r="U107" s="262"/>
      <c r="V107" s="262"/>
      <c r="W107" s="262"/>
      <c r="X107" s="262"/>
      <c r="Y107" s="262"/>
      <c r="Z107" s="262"/>
      <c r="AA107" s="262"/>
      <c r="AB107" s="262"/>
      <c r="AC107" s="262"/>
      <c r="AD107" s="330"/>
      <c r="AE107" s="262"/>
      <c r="AF107" s="262"/>
    </row>
    <row r="108" spans="1:32" ht="28.5" customHeight="1">
      <c r="A108" s="262"/>
      <c r="B108" s="262"/>
      <c r="C108" s="262"/>
      <c r="D108" s="262"/>
      <c r="E108" s="102" t="s">
        <v>587</v>
      </c>
      <c r="F108" s="107">
        <v>1</v>
      </c>
      <c r="G108" s="41">
        <v>0.98</v>
      </c>
      <c r="H108" s="34" t="s">
        <v>588</v>
      </c>
      <c r="I108" s="51" t="s">
        <v>589</v>
      </c>
      <c r="J108" s="136" t="s">
        <v>101</v>
      </c>
      <c r="K108" s="54" t="s">
        <v>146</v>
      </c>
      <c r="L108" s="54" t="s">
        <v>859</v>
      </c>
      <c r="M108" s="280"/>
      <c r="N108" s="262"/>
      <c r="O108" s="262"/>
      <c r="P108" s="30" t="s">
        <v>590</v>
      </c>
      <c r="Q108" s="31" t="s">
        <v>552</v>
      </c>
      <c r="R108" s="30" t="s">
        <v>591</v>
      </c>
      <c r="S108" s="32">
        <v>45699</v>
      </c>
      <c r="T108" s="32">
        <v>45905</v>
      </c>
      <c r="U108" s="262"/>
      <c r="V108" s="262"/>
      <c r="W108" s="262"/>
      <c r="X108" s="262"/>
      <c r="Y108" s="262"/>
      <c r="Z108" s="262"/>
      <c r="AA108" s="262"/>
      <c r="AB108" s="262"/>
      <c r="AC108" s="262"/>
      <c r="AD108" s="330"/>
      <c r="AE108" s="262"/>
      <c r="AF108" s="262"/>
    </row>
    <row r="109" spans="1:32" ht="28.5" customHeight="1">
      <c r="A109" s="262"/>
      <c r="B109" s="262"/>
      <c r="C109" s="262"/>
      <c r="D109" s="262"/>
      <c r="E109" s="102" t="s">
        <v>592</v>
      </c>
      <c r="F109" s="107">
        <v>1</v>
      </c>
      <c r="G109" s="33" t="s">
        <v>101</v>
      </c>
      <c r="H109" s="51" t="s">
        <v>593</v>
      </c>
      <c r="I109" s="51" t="s">
        <v>594</v>
      </c>
      <c r="J109" s="136" t="s">
        <v>101</v>
      </c>
      <c r="K109" s="54" t="s">
        <v>146</v>
      </c>
      <c r="L109" s="54" t="s">
        <v>859</v>
      </c>
      <c r="M109" s="280"/>
      <c r="N109" s="262"/>
      <c r="O109" s="262"/>
      <c r="P109" s="30" t="s">
        <v>595</v>
      </c>
      <c r="Q109" s="31" t="s">
        <v>552</v>
      </c>
      <c r="R109" s="30" t="s">
        <v>596</v>
      </c>
      <c r="S109" s="32">
        <v>45701</v>
      </c>
      <c r="T109" s="32">
        <v>45779</v>
      </c>
      <c r="U109" s="262"/>
      <c r="V109" s="262"/>
      <c r="W109" s="262"/>
      <c r="X109" s="262"/>
      <c r="Y109" s="262"/>
      <c r="Z109" s="262"/>
      <c r="AA109" s="262"/>
      <c r="AB109" s="262"/>
      <c r="AC109" s="262"/>
      <c r="AD109" s="330"/>
      <c r="AE109" s="262"/>
      <c r="AF109" s="262"/>
    </row>
    <row r="110" spans="1:32" ht="28.5" customHeight="1">
      <c r="A110" s="262"/>
      <c r="B110" s="262"/>
      <c r="C110" s="262"/>
      <c r="D110" s="262"/>
      <c r="E110" s="102" t="s">
        <v>597</v>
      </c>
      <c r="F110" s="107">
        <v>0.8</v>
      </c>
      <c r="G110" s="41">
        <v>1</v>
      </c>
      <c r="H110" s="34" t="s">
        <v>598</v>
      </c>
      <c r="I110" s="51" t="s">
        <v>599</v>
      </c>
      <c r="J110" s="136" t="s">
        <v>101</v>
      </c>
      <c r="K110" s="54" t="s">
        <v>146</v>
      </c>
      <c r="L110" s="54" t="s">
        <v>859</v>
      </c>
      <c r="M110" s="280"/>
      <c r="N110" s="262"/>
      <c r="O110" s="262"/>
      <c r="P110" s="30" t="s">
        <v>600</v>
      </c>
      <c r="Q110" s="31" t="s">
        <v>552</v>
      </c>
      <c r="R110" s="30" t="s">
        <v>601</v>
      </c>
      <c r="S110" s="32">
        <v>45758</v>
      </c>
      <c r="T110" s="32">
        <v>46022</v>
      </c>
      <c r="U110" s="262"/>
      <c r="V110" s="262"/>
      <c r="W110" s="262"/>
      <c r="X110" s="262"/>
      <c r="Y110" s="262"/>
      <c r="Z110" s="262"/>
      <c r="AA110" s="262"/>
      <c r="AB110" s="262"/>
      <c r="AC110" s="262"/>
      <c r="AD110" s="330"/>
      <c r="AE110" s="262"/>
      <c r="AF110" s="262"/>
    </row>
    <row r="111" spans="1:32" ht="28.5" customHeight="1">
      <c r="A111" s="259"/>
      <c r="B111" s="259"/>
      <c r="C111" s="259"/>
      <c r="D111" s="259"/>
      <c r="E111" s="102" t="s">
        <v>602</v>
      </c>
      <c r="F111" s="107">
        <v>0.8</v>
      </c>
      <c r="G111" s="41">
        <v>0.2</v>
      </c>
      <c r="H111" s="51" t="s">
        <v>603</v>
      </c>
      <c r="I111" s="51" t="s">
        <v>604</v>
      </c>
      <c r="J111" s="136" t="s">
        <v>101</v>
      </c>
      <c r="K111" s="54" t="s">
        <v>146</v>
      </c>
      <c r="L111" s="54" t="s">
        <v>859</v>
      </c>
      <c r="M111" s="281"/>
      <c r="N111" s="259"/>
      <c r="O111" s="259"/>
      <c r="P111" s="30" t="s">
        <v>605</v>
      </c>
      <c r="Q111" s="31" t="s">
        <v>552</v>
      </c>
      <c r="R111" s="30" t="s">
        <v>606</v>
      </c>
      <c r="S111" s="32">
        <v>45719</v>
      </c>
      <c r="T111" s="32">
        <v>46022</v>
      </c>
      <c r="U111" s="259"/>
      <c r="V111" s="259"/>
      <c r="W111" s="259"/>
      <c r="X111" s="259"/>
      <c r="Y111" s="259"/>
      <c r="Z111" s="259"/>
      <c r="AA111" s="259"/>
      <c r="AB111" s="259"/>
      <c r="AC111" s="259"/>
      <c r="AD111" s="331"/>
      <c r="AE111" s="259"/>
      <c r="AF111" s="259"/>
    </row>
    <row r="112" spans="1:32" ht="13.5" customHeight="1">
      <c r="A112" s="295" t="s">
        <v>456</v>
      </c>
      <c r="B112" s="295" t="s">
        <v>36</v>
      </c>
      <c r="C112" s="295" t="s">
        <v>457</v>
      </c>
      <c r="D112" s="295" t="s">
        <v>499</v>
      </c>
      <c r="E112" s="102" t="s">
        <v>607</v>
      </c>
      <c r="F112" s="107">
        <v>1</v>
      </c>
      <c r="G112" s="49">
        <v>0.87</v>
      </c>
      <c r="H112" s="50" t="s">
        <v>608</v>
      </c>
      <c r="I112" s="50" t="s">
        <v>98</v>
      </c>
      <c r="J112" s="127">
        <v>0.435</v>
      </c>
      <c r="K112" s="135" t="s">
        <v>609</v>
      </c>
      <c r="L112" s="135" t="s">
        <v>610</v>
      </c>
      <c r="M112" s="270">
        <v>21</v>
      </c>
      <c r="N112" s="271" t="s">
        <v>611</v>
      </c>
      <c r="O112" s="272" t="s">
        <v>612</v>
      </c>
      <c r="P112" s="63" t="s">
        <v>613</v>
      </c>
      <c r="Q112" s="31" t="s">
        <v>614</v>
      </c>
      <c r="R112" s="102" t="s">
        <v>615</v>
      </c>
      <c r="S112" s="61">
        <v>45664</v>
      </c>
      <c r="T112" s="61">
        <v>46010</v>
      </c>
      <c r="U112" s="326">
        <v>9.7000000000000003E-2</v>
      </c>
      <c r="V112" s="326">
        <v>7.5600000000000001E-2</v>
      </c>
      <c r="W112" s="277">
        <f>V112/U112</f>
        <v>0.77938144329896908</v>
      </c>
      <c r="X112" s="282" t="s">
        <v>2</v>
      </c>
      <c r="Y112" s="278" t="s">
        <v>616</v>
      </c>
      <c r="Z112" s="278" t="s">
        <v>617</v>
      </c>
      <c r="AA112" s="273">
        <v>0.26400000000000001</v>
      </c>
      <c r="AB112" s="273">
        <f>7.56%+16.7%</f>
        <v>0.24259999999999998</v>
      </c>
      <c r="AC112" s="273">
        <f>+AB112/AA112</f>
        <v>0.91893939393939383</v>
      </c>
      <c r="AD112" s="323" t="s">
        <v>1</v>
      </c>
      <c r="AE112" s="278" t="s">
        <v>864</v>
      </c>
      <c r="AF112" s="278" t="s">
        <v>863</v>
      </c>
    </row>
    <row r="113" spans="1:32" ht="13.5" customHeight="1">
      <c r="A113" s="262"/>
      <c r="B113" s="262"/>
      <c r="C113" s="262"/>
      <c r="D113" s="262"/>
      <c r="E113" s="102" t="s">
        <v>618</v>
      </c>
      <c r="F113" s="107">
        <v>1</v>
      </c>
      <c r="G113" s="49">
        <v>1</v>
      </c>
      <c r="H113" s="50" t="s">
        <v>146</v>
      </c>
      <c r="I113" s="50" t="s">
        <v>619</v>
      </c>
      <c r="J113" s="49">
        <v>1</v>
      </c>
      <c r="K113" s="50" t="s">
        <v>146</v>
      </c>
      <c r="L113" s="50" t="s">
        <v>620</v>
      </c>
      <c r="M113" s="262"/>
      <c r="N113" s="262"/>
      <c r="O113" s="262"/>
      <c r="P113" s="63" t="s">
        <v>621</v>
      </c>
      <c r="Q113" s="31" t="s">
        <v>614</v>
      </c>
      <c r="R113" s="102" t="s">
        <v>622</v>
      </c>
      <c r="S113" s="61">
        <v>45717</v>
      </c>
      <c r="T113" s="61">
        <v>46003</v>
      </c>
      <c r="U113" s="262"/>
      <c r="V113" s="262"/>
      <c r="W113" s="262"/>
      <c r="X113" s="262"/>
      <c r="Y113" s="262"/>
      <c r="Z113" s="262"/>
      <c r="AA113" s="274"/>
      <c r="AB113" s="274"/>
      <c r="AC113" s="274"/>
      <c r="AD113" s="324"/>
      <c r="AE113" s="262"/>
      <c r="AF113" s="262"/>
    </row>
    <row r="114" spans="1:32" ht="13.5" customHeight="1">
      <c r="A114" s="262"/>
      <c r="B114" s="262"/>
      <c r="C114" s="262"/>
      <c r="D114" s="262"/>
      <c r="E114" s="102" t="s">
        <v>623</v>
      </c>
      <c r="F114" s="107">
        <v>1</v>
      </c>
      <c r="G114" s="49">
        <v>1</v>
      </c>
      <c r="H114" s="50" t="s">
        <v>146</v>
      </c>
      <c r="I114" s="50" t="s">
        <v>619</v>
      </c>
      <c r="J114" s="49">
        <v>1</v>
      </c>
      <c r="K114" s="50" t="s">
        <v>624</v>
      </c>
      <c r="L114" s="50" t="s">
        <v>625</v>
      </c>
      <c r="M114" s="262"/>
      <c r="N114" s="262"/>
      <c r="O114" s="262"/>
      <c r="P114" s="63" t="s">
        <v>626</v>
      </c>
      <c r="Q114" s="31" t="s">
        <v>614</v>
      </c>
      <c r="R114" s="102" t="s">
        <v>627</v>
      </c>
      <c r="S114" s="61">
        <v>45670</v>
      </c>
      <c r="T114" s="61">
        <v>45976</v>
      </c>
      <c r="U114" s="262"/>
      <c r="V114" s="262"/>
      <c r="W114" s="262"/>
      <c r="X114" s="262"/>
      <c r="Y114" s="262"/>
      <c r="Z114" s="262"/>
      <c r="AA114" s="274"/>
      <c r="AB114" s="274"/>
      <c r="AC114" s="274"/>
      <c r="AD114" s="324"/>
      <c r="AE114" s="262"/>
      <c r="AF114" s="262"/>
    </row>
    <row r="115" spans="1:32" ht="24" customHeight="1">
      <c r="A115" s="259"/>
      <c r="B115" s="259"/>
      <c r="C115" s="259"/>
      <c r="D115" s="259"/>
      <c r="E115" s="102" t="s">
        <v>628</v>
      </c>
      <c r="F115" s="128" t="s">
        <v>629</v>
      </c>
      <c r="G115" s="52" t="s">
        <v>630</v>
      </c>
      <c r="H115" s="50" t="s">
        <v>631</v>
      </c>
      <c r="I115" s="50" t="s">
        <v>619</v>
      </c>
      <c r="J115" s="52" t="s">
        <v>632</v>
      </c>
      <c r="K115" s="50" t="s">
        <v>633</v>
      </c>
      <c r="L115" s="50" t="s">
        <v>634</v>
      </c>
      <c r="M115" s="259"/>
      <c r="N115" s="259"/>
      <c r="O115" s="259"/>
      <c r="P115" s="63" t="s">
        <v>635</v>
      </c>
      <c r="Q115" s="31" t="s">
        <v>614</v>
      </c>
      <c r="R115" s="102" t="s">
        <v>636</v>
      </c>
      <c r="S115" s="61">
        <v>45664</v>
      </c>
      <c r="T115" s="61">
        <v>46006</v>
      </c>
      <c r="U115" s="259"/>
      <c r="V115" s="259"/>
      <c r="W115" s="259"/>
      <c r="X115" s="259"/>
      <c r="Y115" s="259"/>
      <c r="Z115" s="259"/>
      <c r="AA115" s="275"/>
      <c r="AB115" s="275"/>
      <c r="AC115" s="275"/>
      <c r="AD115" s="325"/>
      <c r="AE115" s="259"/>
      <c r="AF115" s="259"/>
    </row>
    <row r="116" spans="1:32" ht="13.5" customHeight="1">
      <c r="A116" s="295" t="s">
        <v>456</v>
      </c>
      <c r="B116" s="295" t="s">
        <v>36</v>
      </c>
      <c r="C116" s="295" t="s">
        <v>457</v>
      </c>
      <c r="D116" s="295" t="s">
        <v>499</v>
      </c>
      <c r="E116" s="47" t="s">
        <v>637</v>
      </c>
      <c r="F116" s="62" t="s">
        <v>638</v>
      </c>
      <c r="G116" s="129">
        <v>0.45979999999999999</v>
      </c>
      <c r="H116" s="130" t="s">
        <v>639</v>
      </c>
      <c r="I116" s="130" t="s">
        <v>640</v>
      </c>
      <c r="J116" s="49">
        <v>0</v>
      </c>
      <c r="K116" s="130" t="s">
        <v>641</v>
      </c>
      <c r="L116" s="130" t="s">
        <v>642</v>
      </c>
      <c r="M116" s="295">
        <v>22</v>
      </c>
      <c r="N116" s="268" t="s">
        <v>643</v>
      </c>
      <c r="O116" s="269" t="s">
        <v>644</v>
      </c>
      <c r="P116" s="63" t="s">
        <v>645</v>
      </c>
      <c r="Q116" s="31" t="s">
        <v>646</v>
      </c>
      <c r="R116" s="30" t="s">
        <v>647</v>
      </c>
      <c r="S116" s="32">
        <v>45658</v>
      </c>
      <c r="T116" s="32">
        <v>45716</v>
      </c>
      <c r="U116" s="277">
        <v>0.41</v>
      </c>
      <c r="V116" s="277">
        <v>0.41</v>
      </c>
      <c r="W116" s="277">
        <f>V116/U116</f>
        <v>1</v>
      </c>
      <c r="X116" s="276" t="s">
        <v>1</v>
      </c>
      <c r="Y116" s="278" t="s">
        <v>648</v>
      </c>
      <c r="Z116" s="278" t="s">
        <v>649</v>
      </c>
      <c r="AA116" s="277">
        <v>0.61</v>
      </c>
      <c r="AB116" s="277">
        <f>41%+17.17%</f>
        <v>0.58169999999999999</v>
      </c>
      <c r="AC116" s="277">
        <f>AB116/AA116</f>
        <v>0.95360655737704925</v>
      </c>
      <c r="AD116" s="276" t="s">
        <v>1</v>
      </c>
      <c r="AE116" s="278" t="s">
        <v>650</v>
      </c>
      <c r="AF116" s="278" t="s">
        <v>651</v>
      </c>
    </row>
    <row r="117" spans="1:32" ht="13.5" customHeight="1">
      <c r="A117" s="262"/>
      <c r="B117" s="262"/>
      <c r="C117" s="262"/>
      <c r="D117" s="262"/>
      <c r="E117" s="297" t="s">
        <v>652</v>
      </c>
      <c r="F117" s="296">
        <v>10</v>
      </c>
      <c r="G117" s="266">
        <v>3</v>
      </c>
      <c r="H117" s="264" t="s">
        <v>653</v>
      </c>
      <c r="I117" s="264" t="s">
        <v>654</v>
      </c>
      <c r="J117" s="266">
        <v>0</v>
      </c>
      <c r="K117" s="264" t="s">
        <v>655</v>
      </c>
      <c r="L117" s="264" t="s">
        <v>656</v>
      </c>
      <c r="M117" s="262"/>
      <c r="N117" s="262"/>
      <c r="O117" s="262"/>
      <c r="P117" s="63" t="s">
        <v>657</v>
      </c>
      <c r="Q117" s="31" t="s">
        <v>646</v>
      </c>
      <c r="R117" s="30" t="s">
        <v>658</v>
      </c>
      <c r="S117" s="32">
        <v>45658</v>
      </c>
      <c r="T117" s="32">
        <v>45777</v>
      </c>
      <c r="U117" s="262"/>
      <c r="V117" s="262"/>
      <c r="W117" s="262"/>
      <c r="X117" s="262"/>
      <c r="Y117" s="262"/>
      <c r="Z117" s="262"/>
      <c r="AA117" s="262"/>
      <c r="AB117" s="262"/>
      <c r="AC117" s="262"/>
      <c r="AD117" s="324"/>
      <c r="AE117" s="262"/>
      <c r="AF117" s="262"/>
    </row>
    <row r="118" spans="1:32" ht="13.5" customHeight="1">
      <c r="A118" s="262"/>
      <c r="B118" s="262"/>
      <c r="C118" s="262"/>
      <c r="D118" s="262"/>
      <c r="E118" s="259"/>
      <c r="F118" s="259"/>
      <c r="G118" s="259"/>
      <c r="H118" s="259"/>
      <c r="I118" s="259"/>
      <c r="J118" s="259"/>
      <c r="K118" s="259"/>
      <c r="L118" s="259"/>
      <c r="M118" s="262"/>
      <c r="N118" s="262"/>
      <c r="O118" s="262"/>
      <c r="P118" s="63" t="s">
        <v>659</v>
      </c>
      <c r="Q118" s="31" t="s">
        <v>646</v>
      </c>
      <c r="R118" s="30" t="s">
        <v>660</v>
      </c>
      <c r="S118" s="32">
        <v>45658</v>
      </c>
      <c r="T118" s="32">
        <v>46022</v>
      </c>
      <c r="U118" s="262"/>
      <c r="V118" s="262"/>
      <c r="W118" s="262"/>
      <c r="X118" s="262"/>
      <c r="Y118" s="262"/>
      <c r="Z118" s="262"/>
      <c r="AA118" s="262"/>
      <c r="AB118" s="262"/>
      <c r="AC118" s="262"/>
      <c r="AD118" s="324"/>
      <c r="AE118" s="262"/>
      <c r="AF118" s="262"/>
    </row>
    <row r="119" spans="1:32" ht="13.5" customHeight="1">
      <c r="A119" s="262"/>
      <c r="B119" s="262"/>
      <c r="C119" s="262"/>
      <c r="D119" s="262"/>
      <c r="E119" s="297" t="s">
        <v>661</v>
      </c>
      <c r="F119" s="296">
        <v>1</v>
      </c>
      <c r="G119" s="266">
        <v>0</v>
      </c>
      <c r="H119" s="264" t="s">
        <v>662</v>
      </c>
      <c r="I119" s="264" t="s">
        <v>663</v>
      </c>
      <c r="J119" s="266">
        <v>0</v>
      </c>
      <c r="K119" s="264" t="s">
        <v>664</v>
      </c>
      <c r="L119" s="264" t="s">
        <v>665</v>
      </c>
      <c r="M119" s="262"/>
      <c r="N119" s="262"/>
      <c r="O119" s="262"/>
      <c r="P119" s="63" t="s">
        <v>666</v>
      </c>
      <c r="Q119" s="31" t="s">
        <v>646</v>
      </c>
      <c r="R119" s="30" t="s">
        <v>667</v>
      </c>
      <c r="S119" s="32">
        <v>45658</v>
      </c>
      <c r="T119" s="32">
        <v>46022</v>
      </c>
      <c r="U119" s="262"/>
      <c r="V119" s="262"/>
      <c r="W119" s="262"/>
      <c r="X119" s="262"/>
      <c r="Y119" s="262"/>
      <c r="Z119" s="262"/>
      <c r="AA119" s="262"/>
      <c r="AB119" s="262"/>
      <c r="AC119" s="262"/>
      <c r="AD119" s="324"/>
      <c r="AE119" s="262"/>
      <c r="AF119" s="262"/>
    </row>
    <row r="120" spans="1:32" ht="13.5" customHeight="1">
      <c r="A120" s="259"/>
      <c r="B120" s="259"/>
      <c r="C120" s="259"/>
      <c r="D120" s="259"/>
      <c r="E120" s="259"/>
      <c r="F120" s="259"/>
      <c r="G120" s="259"/>
      <c r="H120" s="259"/>
      <c r="I120" s="259"/>
      <c r="J120" s="259"/>
      <c r="K120" s="259"/>
      <c r="L120" s="259"/>
      <c r="M120" s="259"/>
      <c r="N120" s="259"/>
      <c r="O120" s="259"/>
      <c r="P120" s="63" t="s">
        <v>668</v>
      </c>
      <c r="Q120" s="31" t="s">
        <v>646</v>
      </c>
      <c r="R120" s="30" t="s">
        <v>669</v>
      </c>
      <c r="S120" s="32">
        <v>45658</v>
      </c>
      <c r="T120" s="32">
        <v>46022</v>
      </c>
      <c r="U120" s="259"/>
      <c r="V120" s="259"/>
      <c r="W120" s="259"/>
      <c r="X120" s="259"/>
      <c r="Y120" s="259"/>
      <c r="Z120" s="259"/>
      <c r="AA120" s="259"/>
      <c r="AB120" s="259"/>
      <c r="AC120" s="259"/>
      <c r="AD120" s="325"/>
      <c r="AE120" s="259"/>
      <c r="AF120" s="259"/>
    </row>
    <row r="121" spans="1:32" ht="13.5" customHeight="1">
      <c r="A121" s="295" t="s">
        <v>456</v>
      </c>
      <c r="B121" s="295" t="s">
        <v>36</v>
      </c>
      <c r="C121" s="295" t="s">
        <v>457</v>
      </c>
      <c r="D121" s="295" t="s">
        <v>499</v>
      </c>
      <c r="E121" s="300" t="s">
        <v>670</v>
      </c>
      <c r="F121" s="358">
        <v>1</v>
      </c>
      <c r="G121" s="277">
        <v>0</v>
      </c>
      <c r="H121" s="278" t="s">
        <v>671</v>
      </c>
      <c r="I121" s="278" t="s">
        <v>147</v>
      </c>
      <c r="J121" s="277">
        <v>0</v>
      </c>
      <c r="K121" s="359" t="s">
        <v>672</v>
      </c>
      <c r="L121" s="278" t="s">
        <v>673</v>
      </c>
      <c r="M121" s="314">
        <v>23</v>
      </c>
      <c r="N121" s="268" t="s">
        <v>674</v>
      </c>
      <c r="O121" s="269" t="s">
        <v>644</v>
      </c>
      <c r="P121" s="63" t="s">
        <v>675</v>
      </c>
      <c r="Q121" s="31" t="s">
        <v>646</v>
      </c>
      <c r="R121" s="30" t="s">
        <v>676</v>
      </c>
      <c r="S121" s="55">
        <v>45664</v>
      </c>
      <c r="T121" s="55">
        <v>45807</v>
      </c>
      <c r="U121" s="277">
        <v>0.3</v>
      </c>
      <c r="V121" s="277">
        <v>0.3</v>
      </c>
      <c r="W121" s="277">
        <f>V121/U121</f>
        <v>1</v>
      </c>
      <c r="X121" s="276" t="s">
        <v>1</v>
      </c>
      <c r="Y121" s="278" t="s">
        <v>677</v>
      </c>
      <c r="Z121" s="278" t="s">
        <v>678</v>
      </c>
      <c r="AA121" s="277">
        <v>0.5</v>
      </c>
      <c r="AB121" s="277">
        <v>0.5</v>
      </c>
      <c r="AC121" s="277">
        <f>+AB121/AA121</f>
        <v>1</v>
      </c>
      <c r="AD121" s="276" t="s">
        <v>1</v>
      </c>
      <c r="AE121" s="278" t="s">
        <v>679</v>
      </c>
      <c r="AF121" s="278" t="s">
        <v>680</v>
      </c>
    </row>
    <row r="122" spans="1:32" ht="13.5" customHeight="1">
      <c r="A122" s="262"/>
      <c r="B122" s="262"/>
      <c r="C122" s="262"/>
      <c r="D122" s="262"/>
      <c r="E122" s="262"/>
      <c r="F122" s="262"/>
      <c r="G122" s="262"/>
      <c r="H122" s="262"/>
      <c r="I122" s="262"/>
      <c r="J122" s="262"/>
      <c r="K122" s="262"/>
      <c r="L122" s="262"/>
      <c r="M122" s="262"/>
      <c r="N122" s="262"/>
      <c r="O122" s="262"/>
      <c r="P122" s="63" t="s">
        <v>681</v>
      </c>
      <c r="Q122" s="31" t="s">
        <v>646</v>
      </c>
      <c r="R122" s="30" t="s">
        <v>682</v>
      </c>
      <c r="S122" s="55">
        <v>45783</v>
      </c>
      <c r="T122" s="55">
        <v>45930</v>
      </c>
      <c r="U122" s="262"/>
      <c r="V122" s="262"/>
      <c r="W122" s="262"/>
      <c r="X122" s="262"/>
      <c r="Y122" s="262"/>
      <c r="Z122" s="262"/>
      <c r="AA122" s="262"/>
      <c r="AB122" s="262"/>
      <c r="AC122" s="262"/>
      <c r="AD122" s="262"/>
      <c r="AE122" s="262"/>
      <c r="AF122" s="262"/>
    </row>
    <row r="123" spans="1:32" ht="13.5" customHeight="1">
      <c r="A123" s="259"/>
      <c r="B123" s="259"/>
      <c r="C123" s="259"/>
      <c r="D123" s="259"/>
      <c r="E123" s="259"/>
      <c r="F123" s="259"/>
      <c r="G123" s="259"/>
      <c r="H123" s="259"/>
      <c r="I123" s="259"/>
      <c r="J123" s="259"/>
      <c r="K123" s="265"/>
      <c r="L123" s="265"/>
      <c r="M123" s="259"/>
      <c r="N123" s="259"/>
      <c r="O123" s="259"/>
      <c r="P123" s="63" t="s">
        <v>683</v>
      </c>
      <c r="Q123" s="31" t="s">
        <v>646</v>
      </c>
      <c r="R123" s="30" t="s">
        <v>684</v>
      </c>
      <c r="S123" s="55">
        <v>45931</v>
      </c>
      <c r="T123" s="55">
        <v>46012</v>
      </c>
      <c r="U123" s="259"/>
      <c r="V123" s="259"/>
      <c r="W123" s="259"/>
      <c r="X123" s="259"/>
      <c r="Y123" s="259"/>
      <c r="Z123" s="259"/>
      <c r="AA123" s="259"/>
      <c r="AB123" s="259"/>
      <c r="AC123" s="259"/>
      <c r="AD123" s="259"/>
      <c r="AE123" s="259"/>
      <c r="AF123" s="259"/>
    </row>
    <row r="124" spans="1:32" ht="30.75" customHeight="1">
      <c r="A124" s="295" t="s">
        <v>456</v>
      </c>
      <c r="B124" s="295" t="s">
        <v>36</v>
      </c>
      <c r="C124" s="295" t="s">
        <v>457</v>
      </c>
      <c r="D124" s="295" t="s">
        <v>499</v>
      </c>
      <c r="E124" s="47" t="s">
        <v>685</v>
      </c>
      <c r="F124" s="131">
        <v>34</v>
      </c>
      <c r="G124" s="52">
        <v>0</v>
      </c>
      <c r="H124" s="50" t="s">
        <v>686</v>
      </c>
      <c r="I124" s="50" t="s">
        <v>687</v>
      </c>
      <c r="J124" s="75">
        <v>16</v>
      </c>
      <c r="K124" s="79" t="s">
        <v>869</v>
      </c>
      <c r="L124" s="79" t="s">
        <v>870</v>
      </c>
      <c r="M124" s="315">
        <v>24</v>
      </c>
      <c r="N124" s="268" t="s">
        <v>688</v>
      </c>
      <c r="O124" s="269" t="s">
        <v>644</v>
      </c>
      <c r="P124" s="63" t="s">
        <v>689</v>
      </c>
      <c r="Q124" s="31" t="s">
        <v>646</v>
      </c>
      <c r="R124" s="30" t="s">
        <v>690</v>
      </c>
      <c r="S124" s="132">
        <v>45664</v>
      </c>
      <c r="T124" s="132">
        <v>45746</v>
      </c>
      <c r="U124" s="277">
        <v>0.31</v>
      </c>
      <c r="V124" s="277">
        <v>0.31</v>
      </c>
      <c r="W124" s="277">
        <f>V124/U124</f>
        <v>1</v>
      </c>
      <c r="X124" s="276" t="s">
        <v>1</v>
      </c>
      <c r="Y124" s="278" t="s">
        <v>691</v>
      </c>
      <c r="Z124" s="278" t="s">
        <v>692</v>
      </c>
      <c r="AA124" s="277">
        <v>0.61</v>
      </c>
      <c r="AB124" s="277">
        <v>0.61</v>
      </c>
      <c r="AC124" s="277">
        <f>+AB124/AA124</f>
        <v>1</v>
      </c>
      <c r="AD124" s="353" t="s">
        <v>1</v>
      </c>
      <c r="AE124" s="278" t="s">
        <v>865</v>
      </c>
      <c r="AF124" s="278" t="s">
        <v>866</v>
      </c>
    </row>
    <row r="125" spans="1:32" ht="13.5" customHeight="1">
      <c r="A125" s="262"/>
      <c r="B125" s="262"/>
      <c r="C125" s="262"/>
      <c r="D125" s="262"/>
      <c r="E125" s="300" t="s">
        <v>693</v>
      </c>
      <c r="F125" s="302">
        <v>1</v>
      </c>
      <c r="G125" s="258">
        <v>0</v>
      </c>
      <c r="H125" s="264" t="s">
        <v>694</v>
      </c>
      <c r="I125" s="264" t="s">
        <v>695</v>
      </c>
      <c r="J125" s="242">
        <v>1</v>
      </c>
      <c r="K125" s="244" t="s">
        <v>867</v>
      </c>
      <c r="L125" s="246" t="s">
        <v>868</v>
      </c>
      <c r="M125" s="280"/>
      <c r="N125" s="262"/>
      <c r="O125" s="262"/>
      <c r="P125" s="63" t="s">
        <v>696</v>
      </c>
      <c r="Q125" s="31" t="s">
        <v>646</v>
      </c>
      <c r="R125" s="133" t="s">
        <v>697</v>
      </c>
      <c r="S125" s="134">
        <v>45664</v>
      </c>
      <c r="T125" s="134">
        <v>45777</v>
      </c>
      <c r="U125" s="262"/>
      <c r="V125" s="262"/>
      <c r="W125" s="262"/>
      <c r="X125" s="262"/>
      <c r="Y125" s="262"/>
      <c r="Z125" s="262"/>
      <c r="AA125" s="262"/>
      <c r="AB125" s="262"/>
      <c r="AC125" s="262"/>
      <c r="AD125" s="324"/>
      <c r="AE125" s="262"/>
      <c r="AF125" s="262"/>
    </row>
    <row r="126" spans="1:32" ht="13.5" customHeight="1">
      <c r="A126" s="259"/>
      <c r="B126" s="259"/>
      <c r="C126" s="259"/>
      <c r="D126" s="259"/>
      <c r="E126" s="259"/>
      <c r="F126" s="259"/>
      <c r="G126" s="259"/>
      <c r="H126" s="259"/>
      <c r="I126" s="259"/>
      <c r="J126" s="243"/>
      <c r="K126" s="245"/>
      <c r="L126" s="247"/>
      <c r="M126" s="281"/>
      <c r="N126" s="259"/>
      <c r="O126" s="259"/>
      <c r="P126" s="63" t="s">
        <v>698</v>
      </c>
      <c r="Q126" s="31" t="s">
        <v>646</v>
      </c>
      <c r="R126" s="133" t="s">
        <v>699</v>
      </c>
      <c r="S126" s="134">
        <v>45664</v>
      </c>
      <c r="T126" s="134">
        <v>46003</v>
      </c>
      <c r="U126" s="259"/>
      <c r="V126" s="259"/>
      <c r="W126" s="259"/>
      <c r="X126" s="259"/>
      <c r="Y126" s="259"/>
      <c r="Z126" s="259"/>
      <c r="AA126" s="259"/>
      <c r="AB126" s="259"/>
      <c r="AC126" s="259"/>
      <c r="AD126" s="325"/>
      <c r="AE126" s="259"/>
      <c r="AF126" s="259"/>
    </row>
    <row r="127" spans="1:32" ht="18.75" customHeight="1">
      <c r="A127" s="11"/>
      <c r="B127" s="11"/>
      <c r="C127" s="11"/>
      <c r="D127" s="11"/>
      <c r="E127" s="11"/>
      <c r="F127" s="12"/>
      <c r="G127" s="12"/>
      <c r="H127" s="12"/>
      <c r="I127" s="12"/>
      <c r="J127" s="12"/>
      <c r="K127" s="12"/>
      <c r="L127" s="12"/>
      <c r="M127" s="13"/>
      <c r="N127" s="14"/>
      <c r="O127" s="3"/>
      <c r="P127" s="3"/>
      <c r="Q127" s="2"/>
      <c r="R127" s="3"/>
      <c r="S127" s="13"/>
      <c r="T127" s="13"/>
      <c r="U127" s="3"/>
      <c r="V127" s="3"/>
      <c r="W127" s="3"/>
      <c r="X127" s="3"/>
      <c r="Y127" s="3"/>
      <c r="Z127" s="3"/>
      <c r="AA127" s="3"/>
      <c r="AB127" s="3"/>
      <c r="AC127" s="3"/>
      <c r="AD127" s="3"/>
    </row>
    <row r="128" spans="1:32" ht="30" customHeight="1">
      <c r="A128" s="226" t="s">
        <v>700</v>
      </c>
      <c r="B128" s="227"/>
      <c r="C128" s="227"/>
      <c r="D128" s="227"/>
      <c r="E128" s="227"/>
      <c r="F128" s="227"/>
      <c r="G128" s="227"/>
      <c r="H128" s="227"/>
      <c r="I128" s="227"/>
      <c r="J128" s="227"/>
      <c r="K128" s="227"/>
      <c r="L128" s="227"/>
      <c r="M128" s="227"/>
      <c r="N128" s="227"/>
      <c r="O128" s="227"/>
      <c r="P128" s="227"/>
      <c r="Q128" s="227"/>
      <c r="R128" s="227"/>
      <c r="S128" s="227"/>
      <c r="T128" s="355"/>
      <c r="U128" s="3"/>
      <c r="V128" s="3"/>
      <c r="W128" s="3"/>
      <c r="X128" s="3"/>
      <c r="Y128" s="3"/>
      <c r="Z128" s="3"/>
      <c r="AA128" s="3"/>
      <c r="AB128" s="3"/>
      <c r="AC128" s="3"/>
      <c r="AD128" s="3"/>
    </row>
    <row r="129" spans="1:30" ht="30" customHeight="1">
      <c r="A129" s="228"/>
      <c r="B129" s="229"/>
      <c r="C129" s="229"/>
      <c r="D129" s="229"/>
      <c r="E129" s="229"/>
      <c r="F129" s="229"/>
      <c r="G129" s="229"/>
      <c r="H129" s="229"/>
      <c r="I129" s="229"/>
      <c r="J129" s="229"/>
      <c r="K129" s="229"/>
      <c r="L129" s="229"/>
      <c r="M129" s="229"/>
      <c r="N129" s="229"/>
      <c r="O129" s="229"/>
      <c r="P129" s="229"/>
      <c r="Q129" s="229"/>
      <c r="R129" s="229"/>
      <c r="S129" s="229"/>
      <c r="T129" s="356"/>
      <c r="U129" s="3"/>
      <c r="V129" s="3"/>
      <c r="W129" s="3"/>
      <c r="X129" s="3"/>
      <c r="Y129" s="3"/>
      <c r="Z129" s="3"/>
      <c r="AA129" s="3"/>
      <c r="AB129" s="3"/>
      <c r="AC129" s="3"/>
      <c r="AD129" s="3"/>
    </row>
    <row r="130" spans="1:30" ht="30" customHeight="1">
      <c r="A130" s="228"/>
      <c r="B130" s="229"/>
      <c r="C130" s="229"/>
      <c r="D130" s="229"/>
      <c r="E130" s="229"/>
      <c r="F130" s="229"/>
      <c r="G130" s="229"/>
      <c r="H130" s="229"/>
      <c r="I130" s="229"/>
      <c r="J130" s="229"/>
      <c r="K130" s="229"/>
      <c r="L130" s="229"/>
      <c r="M130" s="229"/>
      <c r="N130" s="229"/>
      <c r="O130" s="229"/>
      <c r="P130" s="229"/>
      <c r="Q130" s="229"/>
      <c r="R130" s="229"/>
      <c r="S130" s="229"/>
      <c r="T130" s="356"/>
      <c r="U130" s="3"/>
      <c r="V130" s="3"/>
      <c r="W130" s="3"/>
      <c r="X130" s="3"/>
      <c r="Y130" s="3"/>
      <c r="Z130" s="3"/>
      <c r="AA130" s="3"/>
      <c r="AB130" s="3"/>
      <c r="AC130" s="3"/>
      <c r="AD130" s="3"/>
    </row>
    <row r="131" spans="1:30" ht="30" customHeight="1">
      <c r="A131" s="228"/>
      <c r="B131" s="229"/>
      <c r="C131" s="229"/>
      <c r="D131" s="229"/>
      <c r="E131" s="229"/>
      <c r="F131" s="229"/>
      <c r="G131" s="229"/>
      <c r="H131" s="229"/>
      <c r="I131" s="229"/>
      <c r="J131" s="229"/>
      <c r="K131" s="229"/>
      <c r="L131" s="229"/>
      <c r="M131" s="229"/>
      <c r="N131" s="229"/>
      <c r="O131" s="229"/>
      <c r="P131" s="229"/>
      <c r="Q131" s="229"/>
      <c r="R131" s="229"/>
      <c r="S131" s="229"/>
      <c r="T131" s="356"/>
      <c r="U131" s="3"/>
      <c r="V131" s="3"/>
      <c r="W131" s="3"/>
      <c r="X131" s="3"/>
      <c r="Y131" s="3"/>
      <c r="Z131" s="3"/>
      <c r="AA131" s="3"/>
      <c r="AB131" s="3"/>
      <c r="AC131" s="3"/>
      <c r="AD131" s="3"/>
    </row>
    <row r="132" spans="1:30" ht="30" customHeight="1">
      <c r="A132" s="228"/>
      <c r="B132" s="229"/>
      <c r="C132" s="229"/>
      <c r="D132" s="229"/>
      <c r="E132" s="229"/>
      <c r="F132" s="229"/>
      <c r="G132" s="229"/>
      <c r="H132" s="229"/>
      <c r="I132" s="229"/>
      <c r="J132" s="229"/>
      <c r="K132" s="229"/>
      <c r="L132" s="229"/>
      <c r="M132" s="229"/>
      <c r="N132" s="229"/>
      <c r="O132" s="229"/>
      <c r="P132" s="229"/>
      <c r="Q132" s="229"/>
      <c r="R132" s="229"/>
      <c r="S132" s="229"/>
      <c r="T132" s="356"/>
      <c r="U132" s="3"/>
      <c r="V132" s="3"/>
      <c r="W132" s="3"/>
      <c r="X132" s="3"/>
      <c r="Y132" s="3"/>
      <c r="Z132" s="3"/>
      <c r="AA132" s="3"/>
      <c r="AB132" s="3"/>
      <c r="AC132" s="3"/>
      <c r="AD132" s="3"/>
    </row>
    <row r="133" spans="1:30" ht="30" customHeight="1">
      <c r="A133" s="228"/>
      <c r="B133" s="229"/>
      <c r="C133" s="229"/>
      <c r="D133" s="229"/>
      <c r="E133" s="229"/>
      <c r="F133" s="229"/>
      <c r="G133" s="229"/>
      <c r="H133" s="229"/>
      <c r="I133" s="229"/>
      <c r="J133" s="229"/>
      <c r="K133" s="229"/>
      <c r="L133" s="229"/>
      <c r="M133" s="229"/>
      <c r="N133" s="229"/>
      <c r="O133" s="229"/>
      <c r="P133" s="229"/>
      <c r="Q133" s="229"/>
      <c r="R133" s="229"/>
      <c r="S133" s="229"/>
      <c r="T133" s="356"/>
      <c r="U133" s="3"/>
      <c r="V133" s="3"/>
      <c r="W133" s="3"/>
      <c r="X133" s="3"/>
      <c r="Y133" s="3"/>
      <c r="Z133" s="3"/>
      <c r="AA133" s="3"/>
      <c r="AB133" s="3"/>
      <c r="AC133" s="3"/>
      <c r="AD133" s="3"/>
    </row>
    <row r="134" spans="1:30" ht="30" customHeight="1">
      <c r="A134" s="228"/>
      <c r="B134" s="229"/>
      <c r="C134" s="229"/>
      <c r="D134" s="229"/>
      <c r="E134" s="229"/>
      <c r="F134" s="229"/>
      <c r="G134" s="229"/>
      <c r="H134" s="229"/>
      <c r="I134" s="229"/>
      <c r="J134" s="229"/>
      <c r="K134" s="229"/>
      <c r="L134" s="229"/>
      <c r="M134" s="229"/>
      <c r="N134" s="229"/>
      <c r="O134" s="229"/>
      <c r="P134" s="229"/>
      <c r="Q134" s="229"/>
      <c r="R134" s="229"/>
      <c r="S134" s="229"/>
      <c r="T134" s="356"/>
      <c r="U134" s="3"/>
      <c r="V134" s="3"/>
      <c r="W134" s="3"/>
      <c r="X134" s="3"/>
      <c r="Y134" s="3"/>
      <c r="Z134" s="3"/>
      <c r="AA134" s="3"/>
      <c r="AB134" s="3"/>
      <c r="AC134" s="3"/>
      <c r="AD134" s="3"/>
    </row>
    <row r="135" spans="1:30" ht="30" customHeight="1">
      <c r="A135" s="228"/>
      <c r="B135" s="229"/>
      <c r="C135" s="229"/>
      <c r="D135" s="229"/>
      <c r="E135" s="229"/>
      <c r="F135" s="229"/>
      <c r="G135" s="229"/>
      <c r="H135" s="229"/>
      <c r="I135" s="229"/>
      <c r="J135" s="229"/>
      <c r="K135" s="229"/>
      <c r="L135" s="229"/>
      <c r="M135" s="229"/>
      <c r="N135" s="229"/>
      <c r="O135" s="229"/>
      <c r="P135" s="229"/>
      <c r="Q135" s="229"/>
      <c r="R135" s="229"/>
      <c r="S135" s="229"/>
      <c r="T135" s="356"/>
      <c r="U135" s="3"/>
      <c r="V135" s="3"/>
      <c r="W135" s="3"/>
      <c r="X135" s="3"/>
      <c r="Y135" s="3"/>
      <c r="Z135" s="3"/>
      <c r="AA135" s="3"/>
      <c r="AB135" s="3"/>
      <c r="AC135" s="3"/>
      <c r="AD135" s="3"/>
    </row>
    <row r="136" spans="1:30" ht="30" customHeight="1">
      <c r="A136" s="228"/>
      <c r="B136" s="229"/>
      <c r="C136" s="229"/>
      <c r="D136" s="229"/>
      <c r="E136" s="229"/>
      <c r="F136" s="229"/>
      <c r="G136" s="229"/>
      <c r="H136" s="229"/>
      <c r="I136" s="229"/>
      <c r="J136" s="229"/>
      <c r="K136" s="229"/>
      <c r="L136" s="229"/>
      <c r="M136" s="229"/>
      <c r="N136" s="229"/>
      <c r="O136" s="229"/>
      <c r="P136" s="229"/>
      <c r="Q136" s="229"/>
      <c r="R136" s="229"/>
      <c r="S136" s="229"/>
      <c r="T136" s="356"/>
      <c r="U136" s="3"/>
      <c r="V136" s="3"/>
      <c r="W136" s="3"/>
      <c r="X136" s="3"/>
      <c r="Y136" s="3"/>
      <c r="Z136" s="3"/>
      <c r="AA136" s="3"/>
      <c r="AB136" s="3"/>
      <c r="AC136" s="3"/>
      <c r="AD136" s="3"/>
    </row>
    <row r="137" spans="1:30" ht="30" customHeight="1">
      <c r="A137" s="230"/>
      <c r="B137" s="231"/>
      <c r="C137" s="231"/>
      <c r="D137" s="231"/>
      <c r="E137" s="231"/>
      <c r="F137" s="231"/>
      <c r="G137" s="231"/>
      <c r="H137" s="231"/>
      <c r="I137" s="231"/>
      <c r="J137" s="231"/>
      <c r="K137" s="231"/>
      <c r="L137" s="231"/>
      <c r="M137" s="231"/>
      <c r="N137" s="231"/>
      <c r="O137" s="231"/>
      <c r="P137" s="231"/>
      <c r="Q137" s="231"/>
      <c r="R137" s="231"/>
      <c r="S137" s="231"/>
      <c r="T137" s="357"/>
      <c r="U137" s="3"/>
      <c r="V137" s="3"/>
      <c r="W137" s="3"/>
      <c r="X137" s="3"/>
      <c r="Y137" s="3"/>
      <c r="Z137" s="3"/>
      <c r="AA137" s="3"/>
      <c r="AB137" s="3"/>
      <c r="AC137" s="3"/>
      <c r="AD137" s="3"/>
    </row>
    <row r="138" spans="1:30" ht="13.5" customHeight="1">
      <c r="A138" s="11"/>
      <c r="B138" s="11"/>
      <c r="C138" s="11"/>
      <c r="D138" s="11"/>
      <c r="E138" s="11"/>
      <c r="F138" s="12"/>
      <c r="G138" s="12"/>
      <c r="H138" s="12"/>
      <c r="I138" s="12"/>
      <c r="J138" s="12"/>
      <c r="K138" s="12"/>
      <c r="L138" s="12"/>
      <c r="M138" s="13"/>
      <c r="N138" s="14"/>
      <c r="O138" s="3"/>
      <c r="P138" s="3"/>
      <c r="Q138" s="2"/>
      <c r="R138" s="3"/>
      <c r="S138" s="13"/>
      <c r="T138" s="13"/>
      <c r="U138" s="3"/>
      <c r="V138" s="3"/>
      <c r="W138" s="3"/>
      <c r="X138" s="3"/>
      <c r="Y138" s="3"/>
      <c r="Z138" s="3"/>
      <c r="AA138" s="3"/>
      <c r="AB138" s="3"/>
      <c r="AC138" s="3"/>
      <c r="AD138" s="3"/>
    </row>
    <row r="139" spans="1:30" ht="13.5" customHeight="1">
      <c r="A139" s="11"/>
      <c r="B139" s="11"/>
      <c r="C139" s="11"/>
      <c r="D139" s="11"/>
      <c r="E139" s="11"/>
      <c r="F139" s="12"/>
      <c r="G139" s="12"/>
      <c r="H139" s="12"/>
      <c r="I139" s="12"/>
      <c r="J139" s="12"/>
      <c r="K139" s="12"/>
      <c r="L139" s="12"/>
      <c r="M139" s="13"/>
      <c r="N139" s="14"/>
      <c r="O139" s="3"/>
      <c r="P139" s="3"/>
      <c r="Q139" s="2"/>
      <c r="R139" s="3"/>
      <c r="S139" s="13"/>
      <c r="T139" s="13"/>
      <c r="U139" s="3"/>
      <c r="V139" s="3"/>
      <c r="W139" s="3"/>
      <c r="X139" s="3"/>
      <c r="Y139" s="3"/>
      <c r="Z139" s="3"/>
      <c r="AA139" s="3"/>
      <c r="AB139" s="3"/>
      <c r="AC139" s="3"/>
      <c r="AD139" s="3"/>
    </row>
    <row r="140" spans="1:30" ht="13.5" customHeight="1">
      <c r="A140" s="11"/>
      <c r="B140" s="11"/>
      <c r="C140" s="11"/>
      <c r="D140" s="11"/>
      <c r="E140" s="11"/>
      <c r="F140" s="12"/>
      <c r="G140" s="12"/>
      <c r="H140" s="12"/>
      <c r="I140" s="12"/>
      <c r="J140" s="12"/>
      <c r="K140" s="12"/>
      <c r="L140" s="12"/>
      <c r="M140" s="13"/>
      <c r="N140" s="14"/>
      <c r="O140" s="3"/>
      <c r="P140" s="3"/>
      <c r="Q140" s="2"/>
      <c r="R140" s="3"/>
      <c r="S140" s="13"/>
      <c r="T140" s="13"/>
      <c r="U140" s="3"/>
      <c r="V140" s="3"/>
      <c r="W140" s="3"/>
      <c r="X140" s="3"/>
      <c r="Y140" s="3"/>
      <c r="Z140" s="3"/>
      <c r="AA140" s="3"/>
      <c r="AB140" s="3"/>
      <c r="AC140" s="3"/>
      <c r="AD140" s="3"/>
    </row>
    <row r="141" spans="1:30" ht="13.5" customHeight="1">
      <c r="A141" s="11"/>
      <c r="B141" s="11"/>
      <c r="C141" s="11"/>
      <c r="D141" s="11"/>
      <c r="E141" s="11"/>
      <c r="F141" s="12"/>
      <c r="G141" s="12"/>
      <c r="H141" s="12"/>
      <c r="I141" s="12"/>
      <c r="J141" s="12"/>
      <c r="K141" s="12"/>
      <c r="L141" s="12"/>
      <c r="M141" s="13"/>
      <c r="N141" s="14"/>
      <c r="O141" s="3"/>
      <c r="P141" s="3"/>
      <c r="Q141" s="2"/>
      <c r="R141" s="3"/>
      <c r="S141" s="13"/>
      <c r="T141" s="13"/>
      <c r="U141" s="3"/>
      <c r="V141" s="3"/>
      <c r="W141" s="3"/>
      <c r="X141" s="3"/>
      <c r="Y141" s="3"/>
      <c r="Z141" s="3"/>
      <c r="AA141" s="3"/>
      <c r="AB141" s="3"/>
      <c r="AC141" s="3"/>
      <c r="AD141" s="3"/>
    </row>
    <row r="142" spans="1:30" ht="13.5" customHeight="1">
      <c r="A142" s="11"/>
      <c r="B142" s="11"/>
      <c r="C142" s="11"/>
      <c r="D142" s="11"/>
      <c r="E142" s="11"/>
      <c r="F142" s="12"/>
      <c r="G142" s="12"/>
      <c r="H142" s="12"/>
      <c r="I142" s="12"/>
      <c r="J142" s="12"/>
      <c r="K142" s="12"/>
      <c r="L142" s="12"/>
      <c r="M142" s="13"/>
      <c r="N142" s="14"/>
      <c r="O142" s="3"/>
      <c r="P142" s="3"/>
      <c r="Q142" s="2"/>
      <c r="R142" s="3"/>
      <c r="S142" s="13"/>
      <c r="T142" s="13"/>
      <c r="U142" s="3"/>
      <c r="V142" s="3"/>
      <c r="W142" s="3"/>
      <c r="X142" s="3"/>
      <c r="Y142" s="3"/>
      <c r="Z142" s="3"/>
      <c r="AA142" s="3"/>
      <c r="AB142" s="3"/>
      <c r="AC142" s="3"/>
      <c r="AD142" s="3"/>
    </row>
    <row r="143" spans="1:30" ht="13.5" customHeight="1">
      <c r="A143" s="11"/>
      <c r="B143" s="11"/>
      <c r="C143" s="11"/>
      <c r="D143" s="11"/>
      <c r="E143" s="11"/>
      <c r="F143" s="12"/>
      <c r="G143" s="12"/>
      <c r="H143" s="12"/>
      <c r="I143" s="12"/>
      <c r="J143" s="12"/>
      <c r="K143" s="12"/>
      <c r="L143" s="12"/>
      <c r="M143" s="13"/>
      <c r="N143" s="14"/>
      <c r="O143" s="3"/>
      <c r="P143" s="3"/>
      <c r="Q143" s="2"/>
      <c r="R143" s="3"/>
      <c r="S143" s="13"/>
      <c r="T143" s="13"/>
      <c r="U143" s="3"/>
      <c r="V143" s="3"/>
      <c r="W143" s="3"/>
      <c r="X143" s="3"/>
      <c r="Y143" s="3"/>
      <c r="Z143" s="3"/>
      <c r="AA143" s="3"/>
      <c r="AB143" s="3"/>
      <c r="AC143" s="3"/>
      <c r="AD143" s="3"/>
    </row>
    <row r="144" spans="1:30" ht="13.5" customHeight="1">
      <c r="A144" s="11"/>
      <c r="B144" s="11"/>
      <c r="C144" s="11"/>
      <c r="D144" s="11"/>
      <c r="E144" s="11"/>
      <c r="F144" s="12"/>
      <c r="G144" s="12"/>
      <c r="H144" s="12"/>
      <c r="I144" s="12"/>
      <c r="J144" s="12"/>
      <c r="K144" s="12"/>
      <c r="L144" s="12"/>
      <c r="M144" s="13"/>
      <c r="N144" s="14"/>
      <c r="O144" s="3"/>
      <c r="P144" s="3"/>
      <c r="Q144" s="2"/>
      <c r="R144" s="3"/>
      <c r="S144" s="13"/>
      <c r="T144" s="13"/>
      <c r="U144" s="3"/>
      <c r="V144" s="3"/>
      <c r="W144" s="3"/>
      <c r="X144" s="3"/>
      <c r="Y144" s="3"/>
      <c r="Z144" s="3"/>
      <c r="AA144" s="3"/>
      <c r="AB144" s="3"/>
      <c r="AC144" s="3"/>
      <c r="AD144" s="3"/>
    </row>
    <row r="145" spans="1:30" ht="13.5" customHeight="1">
      <c r="A145" s="11"/>
      <c r="B145" s="11"/>
      <c r="C145" s="11"/>
      <c r="D145" s="11"/>
      <c r="E145" s="11"/>
      <c r="F145" s="12"/>
      <c r="G145" s="12"/>
      <c r="H145" s="12"/>
      <c r="I145" s="12"/>
      <c r="J145" s="12"/>
      <c r="K145" s="12"/>
      <c r="L145" s="12"/>
      <c r="M145" s="13"/>
      <c r="N145" s="14"/>
      <c r="O145" s="3"/>
      <c r="P145" s="3"/>
      <c r="Q145" s="2"/>
      <c r="R145" s="3"/>
      <c r="S145" s="13"/>
      <c r="T145" s="13"/>
      <c r="U145" s="3"/>
      <c r="V145" s="3"/>
      <c r="W145" s="3"/>
      <c r="X145" s="3"/>
      <c r="Y145" s="3"/>
      <c r="Z145" s="3"/>
      <c r="AA145" s="3"/>
      <c r="AB145" s="3"/>
      <c r="AC145" s="3"/>
      <c r="AD145" s="3"/>
    </row>
    <row r="146" spans="1:30" ht="13.5" customHeight="1">
      <c r="A146" s="11"/>
      <c r="B146" s="11"/>
      <c r="C146" s="11"/>
      <c r="D146" s="11"/>
      <c r="E146" s="11"/>
      <c r="F146" s="12"/>
      <c r="G146" s="12"/>
      <c r="H146" s="12"/>
      <c r="I146" s="12"/>
      <c r="J146" s="12"/>
      <c r="K146" s="12"/>
      <c r="L146" s="12"/>
      <c r="M146" s="13"/>
      <c r="N146" s="14"/>
      <c r="O146" s="3"/>
      <c r="P146" s="3"/>
      <c r="Q146" s="2"/>
      <c r="R146" s="3"/>
      <c r="S146" s="13"/>
      <c r="T146" s="13"/>
      <c r="U146" s="3"/>
      <c r="V146" s="3"/>
      <c r="W146" s="3"/>
      <c r="X146" s="3"/>
      <c r="Y146" s="3"/>
      <c r="Z146" s="3"/>
      <c r="AA146" s="3"/>
      <c r="AB146" s="3"/>
      <c r="AC146" s="3"/>
      <c r="AD146" s="3"/>
    </row>
    <row r="147" spans="1:30" ht="13.5" customHeight="1">
      <c r="A147" s="11"/>
      <c r="B147" s="11"/>
      <c r="C147" s="11"/>
      <c r="D147" s="11"/>
      <c r="E147" s="11"/>
      <c r="F147" s="12"/>
      <c r="G147" s="12"/>
      <c r="H147" s="12"/>
      <c r="I147" s="12"/>
      <c r="J147" s="12"/>
      <c r="K147" s="12"/>
      <c r="L147" s="12"/>
      <c r="M147" s="13"/>
      <c r="N147" s="14"/>
      <c r="O147" s="3"/>
      <c r="P147" s="3"/>
      <c r="Q147" s="2"/>
      <c r="R147" s="3"/>
      <c r="S147" s="13"/>
      <c r="T147" s="13"/>
      <c r="U147" s="3"/>
      <c r="V147" s="3"/>
      <c r="W147" s="3"/>
      <c r="X147" s="3"/>
      <c r="Y147" s="3"/>
      <c r="Z147" s="3"/>
      <c r="AA147" s="3"/>
      <c r="AB147" s="3"/>
      <c r="AC147" s="3"/>
      <c r="AD147" s="3"/>
    </row>
    <row r="148" spans="1:30" ht="13.5" customHeight="1">
      <c r="A148" s="11"/>
      <c r="B148" s="11"/>
      <c r="C148" s="11"/>
      <c r="D148" s="11"/>
      <c r="E148" s="11"/>
      <c r="F148" s="12"/>
      <c r="G148" s="12"/>
      <c r="H148" s="12"/>
      <c r="I148" s="12"/>
      <c r="J148" s="12"/>
      <c r="K148" s="12"/>
      <c r="L148" s="12"/>
      <c r="M148" s="13"/>
      <c r="N148" s="14"/>
      <c r="O148" s="3"/>
      <c r="P148" s="3"/>
      <c r="Q148" s="2"/>
      <c r="R148" s="3"/>
      <c r="S148" s="13"/>
      <c r="T148" s="13"/>
      <c r="U148" s="3"/>
      <c r="V148" s="3"/>
      <c r="W148" s="3"/>
      <c r="X148" s="3"/>
      <c r="Y148" s="3"/>
      <c r="Z148" s="3"/>
      <c r="AA148" s="3"/>
      <c r="AB148" s="3"/>
      <c r="AC148" s="3"/>
      <c r="AD148" s="3"/>
    </row>
    <row r="149" spans="1:30" ht="13.5" customHeight="1">
      <c r="A149" s="11"/>
      <c r="B149" s="11"/>
      <c r="C149" s="11"/>
      <c r="D149" s="11"/>
      <c r="E149" s="11"/>
      <c r="F149" s="12"/>
      <c r="G149" s="12"/>
      <c r="H149" s="12"/>
      <c r="I149" s="12"/>
      <c r="J149" s="12"/>
      <c r="K149" s="12"/>
      <c r="L149" s="12"/>
      <c r="M149" s="13"/>
      <c r="N149" s="14"/>
      <c r="O149" s="3"/>
      <c r="P149" s="3"/>
      <c r="Q149" s="2"/>
      <c r="R149" s="3"/>
      <c r="S149" s="13"/>
      <c r="T149" s="13"/>
      <c r="U149" s="3"/>
      <c r="V149" s="3"/>
      <c r="W149" s="3"/>
      <c r="X149" s="3"/>
      <c r="Y149" s="3"/>
      <c r="Z149" s="3"/>
      <c r="AA149" s="3"/>
      <c r="AB149" s="3"/>
      <c r="AC149" s="3"/>
      <c r="AD149" s="3"/>
    </row>
    <row r="150" spans="1:30" ht="13.5" customHeight="1">
      <c r="A150" s="11"/>
      <c r="B150" s="11"/>
      <c r="C150" s="11"/>
      <c r="D150" s="11"/>
      <c r="E150" s="11"/>
      <c r="F150" s="12"/>
      <c r="G150" s="12"/>
      <c r="H150" s="12"/>
      <c r="I150" s="12"/>
      <c r="J150" s="12"/>
      <c r="K150" s="12"/>
      <c r="L150" s="12"/>
      <c r="M150" s="13"/>
      <c r="N150" s="14"/>
      <c r="O150" s="3"/>
      <c r="P150" s="3"/>
      <c r="Q150" s="2"/>
      <c r="R150" s="3"/>
      <c r="S150" s="13"/>
      <c r="T150" s="13"/>
      <c r="U150" s="3"/>
      <c r="V150" s="3"/>
      <c r="W150" s="3"/>
      <c r="X150" s="3"/>
      <c r="Y150" s="3"/>
      <c r="Z150" s="3"/>
      <c r="AA150" s="3"/>
      <c r="AB150" s="3"/>
      <c r="AC150" s="3"/>
      <c r="AD150" s="3"/>
    </row>
    <row r="151" spans="1:30" ht="13.5" customHeight="1">
      <c r="A151" s="11"/>
      <c r="B151" s="11"/>
      <c r="C151" s="11"/>
      <c r="D151" s="11"/>
      <c r="E151" s="11"/>
      <c r="F151" s="12"/>
      <c r="G151" s="12"/>
      <c r="H151" s="12"/>
      <c r="I151" s="12"/>
      <c r="J151" s="12"/>
      <c r="K151" s="12"/>
      <c r="L151" s="12"/>
      <c r="M151" s="13"/>
      <c r="N151" s="14"/>
      <c r="O151" s="3"/>
      <c r="P151" s="3"/>
      <c r="Q151" s="2"/>
      <c r="R151" s="3"/>
      <c r="S151" s="13"/>
      <c r="T151" s="13"/>
      <c r="U151" s="3"/>
      <c r="V151" s="3"/>
      <c r="W151" s="3"/>
      <c r="X151" s="3"/>
      <c r="Y151" s="3"/>
      <c r="Z151" s="3"/>
      <c r="AA151" s="3"/>
      <c r="AB151" s="3"/>
      <c r="AC151" s="3"/>
      <c r="AD151" s="3"/>
    </row>
    <row r="152" spans="1:30" ht="13.5" customHeight="1">
      <c r="A152" s="11"/>
      <c r="B152" s="11"/>
      <c r="C152" s="11"/>
      <c r="D152" s="11"/>
      <c r="E152" s="11"/>
      <c r="F152" s="12"/>
      <c r="G152" s="12"/>
      <c r="H152" s="12"/>
      <c r="I152" s="12"/>
      <c r="J152" s="12"/>
      <c r="K152" s="12"/>
      <c r="L152" s="12"/>
      <c r="M152" s="13"/>
      <c r="N152" s="14"/>
      <c r="O152" s="3"/>
      <c r="P152" s="3"/>
      <c r="Q152" s="2"/>
      <c r="R152" s="3"/>
      <c r="S152" s="13"/>
      <c r="T152" s="13"/>
      <c r="U152" s="3"/>
      <c r="V152" s="3"/>
      <c r="W152" s="3"/>
      <c r="X152" s="3"/>
      <c r="Y152" s="3"/>
      <c r="Z152" s="3"/>
      <c r="AA152" s="3"/>
      <c r="AB152" s="3"/>
      <c r="AC152" s="3"/>
      <c r="AD152" s="3"/>
    </row>
    <row r="153" spans="1:30" ht="13.5" customHeight="1">
      <c r="A153" s="11"/>
      <c r="B153" s="11"/>
      <c r="C153" s="11"/>
      <c r="D153" s="11"/>
      <c r="E153" s="11"/>
      <c r="F153" s="12"/>
      <c r="G153" s="12"/>
      <c r="H153" s="12"/>
      <c r="I153" s="12"/>
      <c r="J153" s="12"/>
      <c r="K153" s="12"/>
      <c r="L153" s="12"/>
      <c r="M153" s="13"/>
      <c r="N153" s="14"/>
      <c r="O153" s="3"/>
      <c r="P153" s="3"/>
      <c r="Q153" s="2"/>
      <c r="R153" s="3"/>
      <c r="S153" s="13"/>
      <c r="T153" s="13"/>
      <c r="U153" s="3"/>
      <c r="V153" s="3"/>
      <c r="W153" s="3"/>
      <c r="X153" s="3"/>
      <c r="Y153" s="3"/>
      <c r="Z153" s="3"/>
      <c r="AA153" s="3"/>
      <c r="AB153" s="3"/>
      <c r="AC153" s="3"/>
      <c r="AD153" s="3"/>
    </row>
    <row r="154" spans="1:30" ht="13.5" customHeight="1">
      <c r="A154" s="11"/>
      <c r="B154" s="11"/>
      <c r="C154" s="11"/>
      <c r="D154" s="11"/>
      <c r="E154" s="11"/>
      <c r="F154" s="12"/>
      <c r="G154" s="12"/>
      <c r="H154" s="12"/>
      <c r="I154" s="12"/>
      <c r="J154" s="12"/>
      <c r="K154" s="12"/>
      <c r="L154" s="12"/>
      <c r="M154" s="13"/>
      <c r="N154" s="14"/>
      <c r="O154" s="3"/>
      <c r="P154" s="3"/>
      <c r="Q154" s="2"/>
      <c r="R154" s="3"/>
      <c r="S154" s="13"/>
      <c r="T154" s="13"/>
      <c r="U154" s="3"/>
      <c r="V154" s="3"/>
      <c r="W154" s="3"/>
      <c r="X154" s="3"/>
      <c r="Y154" s="3"/>
      <c r="Z154" s="3"/>
      <c r="AA154" s="3"/>
      <c r="AB154" s="3"/>
      <c r="AC154" s="3"/>
      <c r="AD154" s="3"/>
    </row>
    <row r="155" spans="1:30" ht="13.5" customHeight="1">
      <c r="A155" s="11"/>
      <c r="B155" s="11"/>
      <c r="C155" s="11"/>
      <c r="D155" s="11"/>
      <c r="E155" s="11"/>
      <c r="F155" s="12"/>
      <c r="G155" s="12"/>
      <c r="H155" s="12"/>
      <c r="I155" s="12"/>
      <c r="J155" s="12"/>
      <c r="K155" s="12"/>
      <c r="L155" s="12"/>
      <c r="M155" s="13"/>
      <c r="N155" s="14"/>
      <c r="O155" s="3"/>
      <c r="P155" s="3"/>
      <c r="Q155" s="2"/>
      <c r="R155" s="3"/>
      <c r="S155" s="13"/>
      <c r="T155" s="13"/>
      <c r="U155" s="3"/>
      <c r="V155" s="3"/>
      <c r="W155" s="3"/>
      <c r="X155" s="3"/>
      <c r="Y155" s="3"/>
      <c r="Z155" s="3"/>
      <c r="AA155" s="3"/>
      <c r="AB155" s="3"/>
      <c r="AC155" s="3"/>
      <c r="AD155" s="3"/>
    </row>
    <row r="156" spans="1:30" ht="13.5" customHeight="1">
      <c r="A156" s="11"/>
      <c r="B156" s="11"/>
      <c r="C156" s="11"/>
      <c r="D156" s="11"/>
      <c r="E156" s="11"/>
      <c r="F156" s="12"/>
      <c r="G156" s="12"/>
      <c r="H156" s="12"/>
      <c r="I156" s="12"/>
      <c r="J156" s="12"/>
      <c r="K156" s="12"/>
      <c r="L156" s="12"/>
      <c r="M156" s="13"/>
      <c r="N156" s="14"/>
      <c r="O156" s="3"/>
      <c r="P156" s="3"/>
      <c r="Q156" s="2"/>
      <c r="R156" s="3"/>
      <c r="S156" s="13"/>
      <c r="T156" s="13"/>
      <c r="U156" s="3"/>
      <c r="V156" s="3"/>
      <c r="W156" s="3"/>
      <c r="X156" s="3"/>
      <c r="Y156" s="3"/>
      <c r="Z156" s="3"/>
      <c r="AA156" s="3"/>
      <c r="AB156" s="3"/>
      <c r="AC156" s="3"/>
      <c r="AD156" s="3"/>
    </row>
    <row r="157" spans="1:30" ht="13.5" customHeight="1">
      <c r="A157" s="11"/>
      <c r="B157" s="11"/>
      <c r="C157" s="11"/>
      <c r="D157" s="11"/>
      <c r="E157" s="11"/>
      <c r="F157" s="12"/>
      <c r="G157" s="12"/>
      <c r="H157" s="12"/>
      <c r="I157" s="12"/>
      <c r="J157" s="12"/>
      <c r="K157" s="12"/>
      <c r="L157" s="12"/>
      <c r="M157" s="13"/>
      <c r="N157" s="14"/>
      <c r="O157" s="3"/>
      <c r="P157" s="3"/>
      <c r="Q157" s="2"/>
      <c r="R157" s="3"/>
      <c r="S157" s="13"/>
      <c r="T157" s="13"/>
      <c r="U157" s="3"/>
      <c r="V157" s="3"/>
      <c r="W157" s="3"/>
      <c r="X157" s="3"/>
      <c r="Y157" s="3"/>
      <c r="Z157" s="3"/>
      <c r="AA157" s="3"/>
      <c r="AB157" s="3"/>
      <c r="AC157" s="3"/>
      <c r="AD157" s="3"/>
    </row>
    <row r="158" spans="1:30" ht="13.5" customHeight="1">
      <c r="A158" s="11"/>
      <c r="B158" s="11"/>
      <c r="C158" s="11"/>
      <c r="D158" s="11"/>
      <c r="E158" s="11"/>
      <c r="F158" s="12"/>
      <c r="G158" s="12"/>
      <c r="H158" s="12"/>
      <c r="I158" s="12"/>
      <c r="J158" s="12"/>
      <c r="K158" s="12"/>
      <c r="L158" s="12"/>
      <c r="M158" s="13"/>
      <c r="N158" s="14"/>
      <c r="O158" s="3"/>
      <c r="P158" s="3"/>
      <c r="Q158" s="2"/>
      <c r="R158" s="3"/>
      <c r="S158" s="13"/>
      <c r="T158" s="13"/>
      <c r="U158" s="3"/>
      <c r="V158" s="3"/>
      <c r="W158" s="3"/>
      <c r="X158" s="3"/>
      <c r="Y158" s="3"/>
      <c r="Z158" s="3"/>
      <c r="AA158" s="3"/>
      <c r="AB158" s="3"/>
      <c r="AC158" s="3"/>
      <c r="AD158" s="3"/>
    </row>
    <row r="159" spans="1:30" ht="13.5" customHeight="1">
      <c r="A159" s="11"/>
      <c r="B159" s="11"/>
      <c r="C159" s="11"/>
      <c r="D159" s="11"/>
      <c r="E159" s="11"/>
      <c r="F159" s="12"/>
      <c r="G159" s="12"/>
      <c r="H159" s="12"/>
      <c r="I159" s="12"/>
      <c r="J159" s="12"/>
      <c r="K159" s="12"/>
      <c r="L159" s="12"/>
      <c r="M159" s="13"/>
      <c r="N159" s="14"/>
      <c r="O159" s="3"/>
      <c r="P159" s="3"/>
      <c r="Q159" s="2"/>
      <c r="R159" s="3"/>
      <c r="S159" s="13"/>
      <c r="T159" s="13"/>
      <c r="U159" s="3"/>
      <c r="V159" s="3"/>
      <c r="W159" s="3"/>
      <c r="X159" s="3"/>
      <c r="Y159" s="3"/>
      <c r="Z159" s="3"/>
      <c r="AA159" s="3"/>
      <c r="AB159" s="3"/>
      <c r="AC159" s="3"/>
      <c r="AD159" s="3"/>
    </row>
    <row r="160" spans="1:30" ht="13.5" customHeight="1">
      <c r="A160" s="11"/>
      <c r="B160" s="11"/>
      <c r="C160" s="11"/>
      <c r="D160" s="11"/>
      <c r="E160" s="11"/>
      <c r="F160" s="12"/>
      <c r="G160" s="12"/>
      <c r="H160" s="12"/>
      <c r="I160" s="12"/>
      <c r="J160" s="12"/>
      <c r="K160" s="12"/>
      <c r="L160" s="12"/>
      <c r="M160" s="13"/>
      <c r="N160" s="14"/>
      <c r="O160" s="3"/>
      <c r="P160" s="3"/>
      <c r="Q160" s="2"/>
      <c r="R160" s="3"/>
      <c r="S160" s="13"/>
      <c r="T160" s="13"/>
      <c r="U160" s="3"/>
      <c r="V160" s="3"/>
      <c r="W160" s="3"/>
      <c r="X160" s="3"/>
      <c r="Y160" s="3"/>
      <c r="Z160" s="3"/>
      <c r="AA160" s="3"/>
      <c r="AB160" s="3"/>
      <c r="AC160" s="3"/>
      <c r="AD160" s="3"/>
    </row>
    <row r="161" spans="1:30" ht="13.5" customHeight="1">
      <c r="A161" s="11"/>
      <c r="B161" s="11"/>
      <c r="C161" s="11"/>
      <c r="D161" s="11"/>
      <c r="E161" s="11"/>
      <c r="F161" s="12"/>
      <c r="G161" s="12"/>
      <c r="H161" s="12"/>
      <c r="I161" s="12"/>
      <c r="J161" s="12"/>
      <c r="K161" s="12"/>
      <c r="L161" s="12"/>
      <c r="M161" s="13"/>
      <c r="N161" s="14"/>
      <c r="O161" s="3"/>
      <c r="P161" s="3"/>
      <c r="Q161" s="2"/>
      <c r="R161" s="3"/>
      <c r="S161" s="13"/>
      <c r="T161" s="13"/>
      <c r="U161" s="3"/>
      <c r="V161" s="3"/>
      <c r="W161" s="3"/>
      <c r="X161" s="3"/>
      <c r="Y161" s="3"/>
      <c r="Z161" s="3"/>
      <c r="AA161" s="3"/>
      <c r="AB161" s="3"/>
      <c r="AC161" s="3"/>
      <c r="AD161" s="3"/>
    </row>
    <row r="162" spans="1:30" ht="13.5" customHeight="1">
      <c r="A162" s="11"/>
      <c r="B162" s="11"/>
      <c r="C162" s="11"/>
      <c r="D162" s="11"/>
      <c r="E162" s="11"/>
      <c r="F162" s="12"/>
      <c r="G162" s="12"/>
      <c r="H162" s="12"/>
      <c r="I162" s="12"/>
      <c r="J162" s="12"/>
      <c r="K162" s="12"/>
      <c r="L162" s="12"/>
      <c r="M162" s="13"/>
      <c r="N162" s="14"/>
      <c r="O162" s="3"/>
      <c r="P162" s="3"/>
      <c r="Q162" s="2"/>
      <c r="R162" s="3"/>
      <c r="S162" s="13"/>
      <c r="T162" s="13"/>
      <c r="U162" s="3"/>
      <c r="V162" s="3"/>
      <c r="W162" s="3"/>
      <c r="X162" s="3"/>
      <c r="Y162" s="3"/>
      <c r="Z162" s="3"/>
      <c r="AA162" s="3"/>
      <c r="AB162" s="3"/>
      <c r="AC162" s="3"/>
      <c r="AD162" s="3"/>
    </row>
    <row r="163" spans="1:30" ht="13.5" customHeight="1">
      <c r="A163" s="11"/>
      <c r="B163" s="11"/>
      <c r="C163" s="11"/>
      <c r="D163" s="11"/>
      <c r="E163" s="11"/>
      <c r="F163" s="12"/>
      <c r="G163" s="12"/>
      <c r="H163" s="12"/>
      <c r="I163" s="12"/>
      <c r="J163" s="12"/>
      <c r="K163" s="12"/>
      <c r="L163" s="12"/>
      <c r="M163" s="13"/>
      <c r="N163" s="14"/>
      <c r="O163" s="3"/>
      <c r="P163" s="3"/>
      <c r="Q163" s="2"/>
      <c r="R163" s="3"/>
      <c r="S163" s="13"/>
      <c r="T163" s="13"/>
      <c r="U163" s="3"/>
      <c r="V163" s="3"/>
      <c r="W163" s="3"/>
      <c r="X163" s="3"/>
      <c r="Y163" s="3"/>
      <c r="Z163" s="3"/>
      <c r="AA163" s="3"/>
      <c r="AB163" s="3"/>
      <c r="AC163" s="3"/>
      <c r="AD163" s="3"/>
    </row>
    <row r="164" spans="1:30" ht="13.5" customHeight="1">
      <c r="A164" s="11"/>
      <c r="B164" s="11"/>
      <c r="C164" s="11"/>
      <c r="D164" s="11"/>
      <c r="E164" s="11"/>
      <c r="F164" s="12"/>
      <c r="G164" s="12"/>
      <c r="H164" s="12"/>
      <c r="I164" s="12"/>
      <c r="J164" s="12"/>
      <c r="K164" s="12"/>
      <c r="L164" s="12"/>
      <c r="M164" s="13"/>
      <c r="N164" s="14"/>
      <c r="O164" s="3"/>
      <c r="P164" s="3"/>
      <c r="Q164" s="2"/>
      <c r="R164" s="3"/>
      <c r="S164" s="13"/>
      <c r="T164" s="13"/>
      <c r="U164" s="3"/>
      <c r="V164" s="3"/>
      <c r="W164" s="3"/>
      <c r="X164" s="3"/>
      <c r="Y164" s="3"/>
      <c r="Z164" s="3"/>
      <c r="AA164" s="3"/>
      <c r="AB164" s="3"/>
      <c r="AC164" s="3"/>
      <c r="AD164" s="3"/>
    </row>
    <row r="165" spans="1:30" ht="13.5" customHeight="1">
      <c r="A165" s="11"/>
      <c r="B165" s="11"/>
      <c r="C165" s="11"/>
      <c r="D165" s="11"/>
      <c r="E165" s="11"/>
      <c r="F165" s="12"/>
      <c r="G165" s="12"/>
      <c r="H165" s="12"/>
      <c r="I165" s="12"/>
      <c r="J165" s="12"/>
      <c r="K165" s="12"/>
      <c r="L165" s="12"/>
      <c r="M165" s="13"/>
      <c r="N165" s="14"/>
      <c r="O165" s="3"/>
      <c r="P165" s="3"/>
      <c r="Q165" s="2"/>
      <c r="R165" s="3"/>
      <c r="S165" s="13"/>
      <c r="T165" s="13"/>
      <c r="U165" s="3"/>
      <c r="V165" s="3"/>
      <c r="W165" s="3"/>
      <c r="X165" s="3"/>
      <c r="Y165" s="3"/>
      <c r="Z165" s="3"/>
      <c r="AA165" s="3"/>
      <c r="AB165" s="3"/>
      <c r="AC165" s="3"/>
      <c r="AD165" s="3"/>
    </row>
    <row r="166" spans="1:30" ht="13.5" customHeight="1">
      <c r="A166" s="11"/>
      <c r="B166" s="11"/>
      <c r="C166" s="11"/>
      <c r="D166" s="11"/>
      <c r="E166" s="11"/>
      <c r="F166" s="12"/>
      <c r="G166" s="12"/>
      <c r="H166" s="12"/>
      <c r="I166" s="12"/>
      <c r="J166" s="12"/>
      <c r="K166" s="12"/>
      <c r="L166" s="12"/>
      <c r="M166" s="13"/>
      <c r="N166" s="14"/>
      <c r="O166" s="3"/>
      <c r="P166" s="3"/>
      <c r="Q166" s="2"/>
      <c r="R166" s="3"/>
      <c r="S166" s="13"/>
      <c r="T166" s="13"/>
      <c r="U166" s="3"/>
      <c r="V166" s="3"/>
      <c r="W166" s="3"/>
      <c r="X166" s="3"/>
      <c r="Y166" s="3"/>
      <c r="Z166" s="3"/>
      <c r="AA166" s="3"/>
      <c r="AB166" s="3"/>
      <c r="AC166" s="3"/>
      <c r="AD166" s="3"/>
    </row>
    <row r="167" spans="1:30" ht="13.5" customHeight="1">
      <c r="A167" s="11"/>
      <c r="B167" s="11"/>
      <c r="C167" s="11"/>
      <c r="D167" s="11"/>
      <c r="E167" s="11"/>
      <c r="F167" s="12"/>
      <c r="G167" s="12"/>
      <c r="H167" s="12"/>
      <c r="I167" s="12"/>
      <c r="J167" s="12"/>
      <c r="K167" s="12"/>
      <c r="L167" s="12"/>
      <c r="M167" s="13"/>
      <c r="N167" s="14"/>
      <c r="O167" s="3"/>
      <c r="P167" s="3"/>
      <c r="Q167" s="2"/>
      <c r="R167" s="3"/>
      <c r="S167" s="13"/>
      <c r="T167" s="13"/>
      <c r="U167" s="3"/>
      <c r="V167" s="3"/>
      <c r="W167" s="3"/>
      <c r="X167" s="3"/>
      <c r="Y167" s="3"/>
      <c r="Z167" s="3"/>
      <c r="AA167" s="3"/>
      <c r="AB167" s="3"/>
      <c r="AC167" s="3"/>
      <c r="AD167" s="3"/>
    </row>
    <row r="168" spans="1:30" ht="13.5" customHeight="1">
      <c r="A168" s="11"/>
      <c r="B168" s="11"/>
      <c r="C168" s="11"/>
      <c r="D168" s="11"/>
      <c r="E168" s="11"/>
      <c r="F168" s="12"/>
      <c r="G168" s="12"/>
      <c r="H168" s="12"/>
      <c r="I168" s="12"/>
      <c r="J168" s="12"/>
      <c r="K168" s="12"/>
      <c r="L168" s="12"/>
      <c r="M168" s="13"/>
      <c r="N168" s="14"/>
      <c r="O168" s="3"/>
      <c r="P168" s="3"/>
      <c r="Q168" s="2"/>
      <c r="R168" s="3"/>
      <c r="S168" s="13"/>
      <c r="T168" s="13"/>
      <c r="U168" s="3"/>
      <c r="V168" s="3"/>
      <c r="W168" s="3"/>
      <c r="X168" s="3"/>
      <c r="Y168" s="3"/>
      <c r="Z168" s="3"/>
      <c r="AA168" s="3"/>
      <c r="AB168" s="3"/>
      <c r="AC168" s="3"/>
      <c r="AD168" s="3"/>
    </row>
    <row r="169" spans="1:30" ht="13.5" customHeight="1">
      <c r="A169" s="11"/>
      <c r="B169" s="11"/>
      <c r="C169" s="11"/>
      <c r="D169" s="11"/>
      <c r="E169" s="11"/>
      <c r="F169" s="12"/>
      <c r="G169" s="12"/>
      <c r="H169" s="12"/>
      <c r="I169" s="12"/>
      <c r="J169" s="12"/>
      <c r="K169" s="12"/>
      <c r="L169" s="12"/>
      <c r="M169" s="13"/>
      <c r="N169" s="14"/>
      <c r="O169" s="3"/>
      <c r="P169" s="3"/>
      <c r="Q169" s="2"/>
      <c r="R169" s="3"/>
      <c r="S169" s="13"/>
      <c r="T169" s="13"/>
      <c r="U169" s="3"/>
      <c r="V169" s="3"/>
      <c r="W169" s="3"/>
      <c r="X169" s="3"/>
      <c r="Y169" s="3"/>
      <c r="Z169" s="3"/>
      <c r="AA169" s="3"/>
      <c r="AB169" s="3"/>
      <c r="AC169" s="3"/>
      <c r="AD169" s="3"/>
    </row>
    <row r="170" spans="1:30" ht="13.5" customHeight="1">
      <c r="A170" s="11"/>
      <c r="B170" s="11"/>
      <c r="C170" s="11"/>
      <c r="D170" s="11"/>
      <c r="E170" s="11"/>
      <c r="F170" s="12"/>
      <c r="G170" s="12"/>
      <c r="H170" s="12"/>
      <c r="I170" s="12"/>
      <c r="J170" s="12"/>
      <c r="K170" s="12"/>
      <c r="L170" s="12"/>
      <c r="M170" s="13"/>
      <c r="N170" s="14"/>
      <c r="O170" s="3"/>
      <c r="P170" s="3"/>
      <c r="Q170" s="2"/>
      <c r="R170" s="3"/>
      <c r="S170" s="13"/>
      <c r="T170" s="13"/>
      <c r="U170" s="3"/>
      <c r="V170" s="3"/>
      <c r="W170" s="3"/>
      <c r="X170" s="3"/>
      <c r="Y170" s="3"/>
      <c r="Z170" s="3"/>
      <c r="AA170" s="3"/>
      <c r="AB170" s="3"/>
      <c r="AC170" s="3"/>
      <c r="AD170" s="3"/>
    </row>
    <row r="171" spans="1:30" ht="13.5" customHeight="1">
      <c r="A171" s="11"/>
      <c r="B171" s="11"/>
      <c r="C171" s="11"/>
      <c r="D171" s="11"/>
      <c r="E171" s="11"/>
      <c r="F171" s="12"/>
      <c r="G171" s="12"/>
      <c r="H171" s="12"/>
      <c r="I171" s="12"/>
      <c r="J171" s="12"/>
      <c r="K171" s="12"/>
      <c r="L171" s="12"/>
      <c r="M171" s="13"/>
      <c r="N171" s="14"/>
      <c r="O171" s="3"/>
      <c r="P171" s="3"/>
      <c r="Q171" s="2"/>
      <c r="R171" s="3"/>
      <c r="S171" s="13"/>
      <c r="T171" s="13"/>
      <c r="U171" s="3"/>
      <c r="V171" s="3"/>
      <c r="W171" s="3"/>
      <c r="X171" s="3"/>
      <c r="Y171" s="3"/>
      <c r="Z171" s="3"/>
      <c r="AA171" s="3"/>
      <c r="AB171" s="3"/>
      <c r="AC171" s="3"/>
      <c r="AD171" s="3"/>
    </row>
    <row r="172" spans="1:30" ht="13.5" customHeight="1">
      <c r="A172" s="11"/>
      <c r="B172" s="11"/>
      <c r="C172" s="11"/>
      <c r="D172" s="11"/>
      <c r="E172" s="11"/>
      <c r="F172" s="12"/>
      <c r="G172" s="12"/>
      <c r="H172" s="12"/>
      <c r="I172" s="12"/>
      <c r="J172" s="12"/>
      <c r="K172" s="12"/>
      <c r="L172" s="12"/>
      <c r="M172" s="13"/>
      <c r="N172" s="14"/>
      <c r="O172" s="3"/>
      <c r="P172" s="3"/>
      <c r="Q172" s="2"/>
      <c r="R172" s="3"/>
      <c r="S172" s="13"/>
      <c r="T172" s="13"/>
      <c r="U172" s="3"/>
      <c r="V172" s="3"/>
      <c r="W172" s="3"/>
      <c r="X172" s="3"/>
      <c r="Y172" s="3"/>
      <c r="Z172" s="3"/>
      <c r="AA172" s="3"/>
      <c r="AB172" s="3"/>
      <c r="AC172" s="3"/>
      <c r="AD172" s="3"/>
    </row>
    <row r="173" spans="1:30" ht="13.5" customHeight="1">
      <c r="A173" s="11"/>
      <c r="B173" s="11"/>
      <c r="C173" s="11"/>
      <c r="D173" s="11"/>
      <c r="E173" s="11"/>
      <c r="F173" s="12"/>
      <c r="G173" s="12"/>
      <c r="H173" s="12"/>
      <c r="I173" s="12"/>
      <c r="J173" s="12"/>
      <c r="K173" s="12"/>
      <c r="L173" s="12"/>
      <c r="M173" s="13"/>
      <c r="N173" s="14"/>
      <c r="O173" s="3"/>
      <c r="P173" s="3"/>
      <c r="Q173" s="2"/>
      <c r="R173" s="3"/>
      <c r="S173" s="13"/>
      <c r="T173" s="13"/>
      <c r="U173" s="3"/>
      <c r="V173" s="3"/>
      <c r="W173" s="3"/>
      <c r="X173" s="3"/>
      <c r="Y173" s="3"/>
      <c r="Z173" s="3"/>
      <c r="AA173" s="3"/>
      <c r="AB173" s="3"/>
      <c r="AC173" s="3"/>
      <c r="AD173" s="3"/>
    </row>
    <row r="174" spans="1:30" ht="13.5" customHeight="1">
      <c r="A174" s="11"/>
      <c r="B174" s="11"/>
      <c r="C174" s="11"/>
      <c r="D174" s="11"/>
      <c r="E174" s="11"/>
      <c r="F174" s="12"/>
      <c r="G174" s="12"/>
      <c r="H174" s="12"/>
      <c r="I174" s="12"/>
      <c r="J174" s="12"/>
      <c r="K174" s="12"/>
      <c r="L174" s="12"/>
      <c r="M174" s="13"/>
      <c r="N174" s="14"/>
      <c r="O174" s="3"/>
      <c r="P174" s="3"/>
      <c r="Q174" s="2"/>
      <c r="R174" s="3"/>
      <c r="S174" s="13"/>
      <c r="T174" s="13"/>
      <c r="U174" s="3"/>
      <c r="V174" s="3"/>
      <c r="W174" s="3"/>
      <c r="X174" s="3"/>
      <c r="Y174" s="3"/>
      <c r="Z174" s="3"/>
      <c r="AA174" s="3"/>
      <c r="AB174" s="3"/>
      <c r="AC174" s="3"/>
      <c r="AD174" s="3"/>
    </row>
    <row r="175" spans="1:30" ht="13.5" customHeight="1">
      <c r="A175" s="11"/>
      <c r="B175" s="11"/>
      <c r="C175" s="11"/>
      <c r="D175" s="11"/>
      <c r="E175" s="11"/>
      <c r="F175" s="12"/>
      <c r="G175" s="12"/>
      <c r="H175" s="12"/>
      <c r="I175" s="12"/>
      <c r="J175" s="12"/>
      <c r="K175" s="12"/>
      <c r="L175" s="12"/>
      <c r="M175" s="13"/>
      <c r="N175" s="14"/>
      <c r="O175" s="3"/>
      <c r="P175" s="3"/>
      <c r="Q175" s="2"/>
      <c r="R175" s="3"/>
      <c r="S175" s="13"/>
      <c r="T175" s="13"/>
      <c r="U175" s="3"/>
      <c r="V175" s="3"/>
      <c r="W175" s="3"/>
      <c r="X175" s="3"/>
      <c r="Y175" s="3"/>
      <c r="Z175" s="3"/>
      <c r="AA175" s="3"/>
      <c r="AB175" s="3"/>
      <c r="AC175" s="3"/>
      <c r="AD175" s="3"/>
    </row>
    <row r="176" spans="1:30" ht="13.5" customHeight="1">
      <c r="A176" s="11"/>
      <c r="B176" s="11"/>
      <c r="C176" s="11"/>
      <c r="D176" s="11"/>
      <c r="E176" s="11"/>
      <c r="F176" s="12"/>
      <c r="G176" s="12"/>
      <c r="H176" s="12"/>
      <c r="I176" s="12"/>
      <c r="J176" s="12"/>
      <c r="K176" s="12"/>
      <c r="L176" s="12"/>
      <c r="M176" s="13"/>
      <c r="N176" s="14"/>
      <c r="O176" s="3"/>
      <c r="P176" s="3"/>
      <c r="Q176" s="2"/>
      <c r="R176" s="3"/>
      <c r="S176" s="13"/>
      <c r="T176" s="13"/>
      <c r="U176" s="3"/>
      <c r="V176" s="3"/>
      <c r="W176" s="3"/>
      <c r="X176" s="3"/>
      <c r="Y176" s="3"/>
      <c r="Z176" s="3"/>
      <c r="AA176" s="3"/>
      <c r="AB176" s="3"/>
      <c r="AC176" s="3"/>
      <c r="AD176" s="3"/>
    </row>
    <row r="177" spans="1:30" ht="13.5" customHeight="1">
      <c r="A177" s="11"/>
      <c r="B177" s="11"/>
      <c r="C177" s="11"/>
      <c r="D177" s="11"/>
      <c r="E177" s="11"/>
      <c r="F177" s="12"/>
      <c r="G177" s="12"/>
      <c r="H177" s="12"/>
      <c r="I177" s="12">
        <v>5000</v>
      </c>
      <c r="J177" s="12"/>
      <c r="K177" s="12"/>
      <c r="L177" s="12"/>
      <c r="M177" s="13">
        <v>100</v>
      </c>
      <c r="N177" s="14"/>
      <c r="O177" s="3"/>
      <c r="P177" s="3"/>
      <c r="Q177" s="2"/>
      <c r="R177" s="3"/>
      <c r="S177" s="13"/>
      <c r="T177" s="13"/>
      <c r="U177" s="3"/>
      <c r="V177" s="3"/>
      <c r="W177" s="3"/>
      <c r="X177" s="3"/>
      <c r="Y177" s="3"/>
      <c r="Z177" s="3"/>
      <c r="AA177" s="3"/>
      <c r="AB177" s="3"/>
      <c r="AC177" s="3"/>
      <c r="AD177" s="3"/>
    </row>
    <row r="178" spans="1:30" ht="13.5" customHeight="1">
      <c r="A178" s="11"/>
      <c r="B178" s="11"/>
      <c r="C178" s="11"/>
      <c r="D178" s="11"/>
      <c r="E178" s="11"/>
      <c r="F178" s="12"/>
      <c r="G178" s="12"/>
      <c r="H178" s="12"/>
      <c r="I178" s="12">
        <v>469</v>
      </c>
      <c r="J178" s="12"/>
      <c r="K178" s="12"/>
      <c r="L178" s="12"/>
      <c r="M178" s="13">
        <f>(I178*M177)/I177</f>
        <v>9.3800000000000008</v>
      </c>
      <c r="N178" s="14"/>
      <c r="O178" s="3"/>
      <c r="P178" s="3"/>
      <c r="Q178" s="2"/>
      <c r="R178" s="3"/>
      <c r="S178" s="13"/>
      <c r="T178" s="13"/>
      <c r="U178" s="3"/>
      <c r="V178" s="3"/>
      <c r="W178" s="3"/>
      <c r="X178" s="3"/>
      <c r="Y178" s="3"/>
      <c r="Z178" s="3"/>
      <c r="AA178" s="3"/>
      <c r="AB178" s="3"/>
      <c r="AC178" s="3"/>
      <c r="AD178" s="3"/>
    </row>
    <row r="179" spans="1:30" ht="13.5" customHeight="1">
      <c r="A179" s="11"/>
      <c r="B179" s="11"/>
      <c r="C179" s="11"/>
      <c r="D179" s="11"/>
      <c r="E179" s="11"/>
      <c r="F179" s="12"/>
      <c r="G179" s="12"/>
      <c r="H179" s="12"/>
      <c r="I179" s="12"/>
      <c r="J179" s="12"/>
      <c r="K179" s="12"/>
      <c r="L179" s="12"/>
      <c r="M179" s="13"/>
      <c r="N179" s="14"/>
      <c r="O179" s="3"/>
      <c r="P179" s="3"/>
      <c r="Q179" s="2"/>
      <c r="R179" s="3"/>
      <c r="S179" s="13"/>
      <c r="T179" s="13"/>
      <c r="U179" s="3"/>
      <c r="V179" s="3"/>
      <c r="W179" s="3"/>
      <c r="X179" s="3"/>
      <c r="Y179" s="3"/>
      <c r="Z179" s="3"/>
      <c r="AA179" s="3"/>
      <c r="AB179" s="3"/>
      <c r="AC179" s="3"/>
      <c r="AD179" s="3"/>
    </row>
    <row r="180" spans="1:30" ht="13.5" customHeight="1">
      <c r="A180" s="11"/>
      <c r="B180" s="11"/>
      <c r="C180" s="11"/>
      <c r="D180" s="11"/>
      <c r="E180" s="11"/>
      <c r="F180" s="12"/>
      <c r="G180" s="12"/>
      <c r="H180" s="12"/>
      <c r="I180" s="12"/>
      <c r="J180" s="12"/>
      <c r="K180" s="12"/>
      <c r="L180" s="12"/>
      <c r="M180" s="13"/>
      <c r="N180" s="14"/>
      <c r="O180" s="3"/>
      <c r="P180" s="3"/>
      <c r="Q180" s="2"/>
      <c r="R180" s="3"/>
      <c r="S180" s="13"/>
      <c r="T180" s="13"/>
      <c r="U180" s="3"/>
      <c r="V180" s="3"/>
      <c r="W180" s="3"/>
      <c r="X180" s="3"/>
      <c r="Y180" s="3"/>
      <c r="Z180" s="3"/>
      <c r="AA180" s="3"/>
      <c r="AB180" s="3"/>
      <c r="AC180" s="3"/>
      <c r="AD180" s="3"/>
    </row>
    <row r="181" spans="1:30" ht="13.5" customHeight="1">
      <c r="A181" s="11"/>
      <c r="B181" s="11"/>
      <c r="C181" s="11"/>
      <c r="D181" s="11"/>
      <c r="E181" s="11"/>
      <c r="F181" s="12"/>
      <c r="G181" s="12"/>
      <c r="H181" s="12"/>
      <c r="I181" s="12"/>
      <c r="J181" s="12"/>
      <c r="K181" s="12"/>
      <c r="L181" s="12"/>
      <c r="M181" s="13"/>
      <c r="N181" s="14"/>
      <c r="O181" s="3"/>
      <c r="P181" s="3"/>
      <c r="Q181" s="2"/>
      <c r="R181" s="3"/>
      <c r="S181" s="13"/>
      <c r="T181" s="13"/>
      <c r="U181" s="3"/>
      <c r="V181" s="3"/>
      <c r="W181" s="3"/>
      <c r="X181" s="3"/>
      <c r="Y181" s="3"/>
      <c r="Z181" s="3"/>
      <c r="AA181" s="3"/>
      <c r="AB181" s="3"/>
      <c r="AC181" s="3"/>
      <c r="AD181" s="3"/>
    </row>
    <row r="182" spans="1:30" ht="13.5" customHeight="1">
      <c r="A182" s="11"/>
      <c r="B182" s="11"/>
      <c r="C182" s="11"/>
      <c r="D182" s="11"/>
      <c r="E182" s="11"/>
      <c r="F182" s="12"/>
      <c r="G182" s="12"/>
      <c r="H182" s="12"/>
      <c r="I182" s="12"/>
      <c r="J182" s="12"/>
      <c r="K182" s="12"/>
      <c r="L182" s="12"/>
      <c r="M182" s="13"/>
      <c r="N182" s="14"/>
      <c r="O182" s="3"/>
      <c r="P182" s="3"/>
      <c r="Q182" s="2"/>
      <c r="R182" s="3"/>
      <c r="S182" s="13"/>
      <c r="T182" s="13"/>
      <c r="U182" s="3"/>
      <c r="V182" s="3"/>
      <c r="W182" s="3"/>
      <c r="X182" s="3"/>
      <c r="Y182" s="3"/>
      <c r="Z182" s="3"/>
      <c r="AA182" s="3"/>
      <c r="AB182" s="3"/>
      <c r="AC182" s="3"/>
      <c r="AD182" s="3"/>
    </row>
    <row r="183" spans="1:30" ht="13.5" customHeight="1">
      <c r="A183" s="11"/>
      <c r="B183" s="11"/>
      <c r="C183" s="11"/>
      <c r="D183" s="11"/>
      <c r="E183" s="11"/>
      <c r="F183" s="12"/>
      <c r="G183" s="12"/>
      <c r="H183" s="12"/>
      <c r="I183" s="12"/>
      <c r="J183" s="12"/>
      <c r="K183" s="12"/>
      <c r="L183" s="12"/>
      <c r="M183" s="13"/>
      <c r="N183" s="14"/>
      <c r="O183" s="3"/>
      <c r="P183" s="3"/>
      <c r="Q183" s="2"/>
      <c r="R183" s="3"/>
      <c r="S183" s="13"/>
      <c r="T183" s="13"/>
      <c r="U183" s="3"/>
      <c r="V183" s="3"/>
      <c r="W183" s="3"/>
      <c r="X183" s="3"/>
      <c r="Y183" s="3"/>
      <c r="Z183" s="3"/>
      <c r="AA183" s="3"/>
      <c r="AB183" s="3"/>
      <c r="AC183" s="3"/>
      <c r="AD183" s="3"/>
    </row>
    <row r="184" spans="1:30" ht="13.5" customHeight="1">
      <c r="A184" s="11"/>
      <c r="B184" s="11"/>
      <c r="C184" s="11"/>
      <c r="D184" s="11"/>
      <c r="E184" s="11"/>
      <c r="F184" s="12"/>
      <c r="G184" s="12"/>
      <c r="H184" s="12"/>
      <c r="I184" s="12"/>
      <c r="J184" s="12"/>
      <c r="K184" s="12"/>
      <c r="L184" s="12"/>
      <c r="M184" s="13"/>
      <c r="N184" s="14"/>
      <c r="O184" s="3"/>
      <c r="P184" s="3"/>
      <c r="Q184" s="2"/>
      <c r="R184" s="3"/>
      <c r="S184" s="13"/>
      <c r="T184" s="13"/>
      <c r="U184" s="3"/>
      <c r="V184" s="3"/>
      <c r="W184" s="3"/>
      <c r="X184" s="3"/>
      <c r="Y184" s="3"/>
      <c r="Z184" s="3"/>
      <c r="AA184" s="3"/>
      <c r="AB184" s="3"/>
      <c r="AC184" s="3"/>
      <c r="AD184" s="3"/>
    </row>
    <row r="185" spans="1:30" ht="13.5" customHeight="1">
      <c r="A185" s="11"/>
      <c r="B185" s="11"/>
      <c r="C185" s="11"/>
      <c r="D185" s="11"/>
      <c r="E185" s="11"/>
      <c r="F185" s="12"/>
      <c r="G185" s="12"/>
      <c r="H185" s="12"/>
      <c r="I185" s="12"/>
      <c r="J185" s="12"/>
      <c r="K185" s="12"/>
      <c r="L185" s="12"/>
      <c r="M185" s="13"/>
      <c r="N185" s="14"/>
      <c r="O185" s="3"/>
      <c r="P185" s="3"/>
      <c r="Q185" s="2"/>
      <c r="R185" s="3"/>
      <c r="S185" s="13"/>
      <c r="T185" s="13"/>
      <c r="U185" s="3"/>
      <c r="V185" s="3"/>
      <c r="W185" s="3"/>
      <c r="X185" s="3"/>
      <c r="Y185" s="3"/>
      <c r="Z185" s="3"/>
      <c r="AA185" s="3"/>
      <c r="AB185" s="3"/>
      <c r="AC185" s="3"/>
      <c r="AD185" s="3"/>
    </row>
    <row r="186" spans="1:30" ht="13.5" customHeight="1">
      <c r="A186" s="11"/>
      <c r="B186" s="11"/>
      <c r="C186" s="11"/>
      <c r="D186" s="11"/>
      <c r="E186" s="11"/>
      <c r="F186" s="12"/>
      <c r="G186" s="12"/>
      <c r="H186" s="12"/>
      <c r="I186" s="12"/>
      <c r="J186" s="12"/>
      <c r="K186" s="12"/>
      <c r="L186" s="12"/>
      <c r="M186" s="13"/>
      <c r="N186" s="14"/>
      <c r="O186" s="3"/>
      <c r="P186" s="3"/>
      <c r="Q186" s="2"/>
      <c r="R186" s="3"/>
      <c r="S186" s="13"/>
      <c r="T186" s="13"/>
      <c r="U186" s="3"/>
      <c r="V186" s="3"/>
      <c r="W186" s="3"/>
      <c r="X186" s="3"/>
      <c r="Y186" s="3"/>
      <c r="Z186" s="3"/>
      <c r="AA186" s="3"/>
      <c r="AB186" s="3"/>
      <c r="AC186" s="3"/>
      <c r="AD186" s="3"/>
    </row>
    <row r="187" spans="1:30" ht="13.5" customHeight="1">
      <c r="A187" s="11"/>
      <c r="B187" s="11"/>
      <c r="C187" s="11"/>
      <c r="D187" s="11"/>
      <c r="E187" s="11"/>
      <c r="F187" s="12"/>
      <c r="G187" s="12"/>
      <c r="H187" s="12"/>
      <c r="I187" s="12"/>
      <c r="J187" s="12"/>
      <c r="K187" s="12"/>
      <c r="L187" s="12"/>
      <c r="M187" s="13"/>
      <c r="N187" s="14"/>
      <c r="O187" s="3"/>
      <c r="P187" s="3"/>
      <c r="Q187" s="2"/>
      <c r="R187" s="3"/>
      <c r="S187" s="13"/>
      <c r="T187" s="13"/>
      <c r="U187" s="3"/>
      <c r="V187" s="3"/>
      <c r="W187" s="3"/>
      <c r="X187" s="3"/>
      <c r="Y187" s="3"/>
      <c r="Z187" s="3"/>
      <c r="AA187" s="3"/>
      <c r="AB187" s="3"/>
      <c r="AC187" s="3"/>
      <c r="AD187" s="3"/>
    </row>
    <row r="188" spans="1:30" ht="13.5" customHeight="1">
      <c r="A188" s="11"/>
      <c r="B188" s="11"/>
      <c r="C188" s="11"/>
      <c r="D188" s="11"/>
      <c r="E188" s="11"/>
      <c r="F188" s="12"/>
      <c r="G188" s="12"/>
      <c r="H188" s="12"/>
      <c r="I188" s="12"/>
      <c r="J188" s="12"/>
      <c r="K188" s="12"/>
      <c r="L188" s="12"/>
      <c r="M188" s="13"/>
      <c r="N188" s="14"/>
      <c r="O188" s="3"/>
      <c r="P188" s="3"/>
      <c r="Q188" s="2"/>
      <c r="R188" s="3"/>
      <c r="S188" s="13"/>
      <c r="T188" s="13"/>
      <c r="U188" s="3"/>
      <c r="V188" s="3"/>
      <c r="W188" s="3"/>
      <c r="X188" s="3"/>
      <c r="Y188" s="3"/>
      <c r="Z188" s="3"/>
      <c r="AA188" s="3"/>
      <c r="AB188" s="3"/>
      <c r="AC188" s="3"/>
      <c r="AD188" s="3"/>
    </row>
    <row r="189" spans="1:30" ht="13.5" customHeight="1">
      <c r="A189" s="11"/>
      <c r="B189" s="11"/>
      <c r="C189" s="11"/>
      <c r="D189" s="11"/>
      <c r="E189" s="11"/>
      <c r="F189" s="12"/>
      <c r="G189" s="12"/>
      <c r="H189" s="12"/>
      <c r="I189" s="12"/>
      <c r="J189" s="12"/>
      <c r="K189" s="12"/>
      <c r="L189" s="12"/>
      <c r="M189" s="13"/>
      <c r="N189" s="14"/>
      <c r="O189" s="3"/>
      <c r="P189" s="3"/>
      <c r="Q189" s="2"/>
      <c r="R189" s="3"/>
      <c r="S189" s="13"/>
      <c r="T189" s="13"/>
      <c r="U189" s="3"/>
      <c r="V189" s="3"/>
      <c r="W189" s="3"/>
      <c r="X189" s="3"/>
      <c r="Y189" s="3"/>
      <c r="Z189" s="3"/>
      <c r="AA189" s="3"/>
      <c r="AB189" s="3"/>
      <c r="AC189" s="3"/>
      <c r="AD189" s="3"/>
    </row>
    <row r="190" spans="1:30" ht="13.5" customHeight="1">
      <c r="A190" s="11"/>
      <c r="B190" s="11"/>
      <c r="C190" s="11"/>
      <c r="D190" s="11"/>
      <c r="E190" s="11"/>
      <c r="F190" s="12"/>
      <c r="G190" s="12"/>
      <c r="H190" s="12"/>
      <c r="I190" s="12"/>
      <c r="J190" s="12"/>
      <c r="K190" s="12"/>
      <c r="L190" s="12"/>
      <c r="M190" s="13"/>
      <c r="N190" s="14"/>
      <c r="O190" s="3"/>
      <c r="P190" s="3"/>
      <c r="Q190" s="2"/>
      <c r="R190" s="3"/>
      <c r="S190" s="13"/>
      <c r="T190" s="13"/>
      <c r="U190" s="3"/>
      <c r="V190" s="3"/>
      <c r="W190" s="3"/>
      <c r="X190" s="3"/>
      <c r="Y190" s="3"/>
      <c r="Z190" s="3"/>
      <c r="AA190" s="3"/>
      <c r="AB190" s="3"/>
      <c r="AC190" s="3"/>
      <c r="AD190" s="3"/>
    </row>
    <row r="191" spans="1:30" ht="13.5" customHeight="1">
      <c r="A191" s="11"/>
      <c r="B191" s="11"/>
      <c r="C191" s="11"/>
      <c r="D191" s="11"/>
      <c r="E191" s="11"/>
      <c r="F191" s="12"/>
      <c r="G191" s="12"/>
      <c r="H191" s="12"/>
      <c r="I191" s="12"/>
      <c r="J191" s="12"/>
      <c r="K191" s="12"/>
      <c r="L191" s="12"/>
      <c r="M191" s="13"/>
      <c r="N191" s="14"/>
      <c r="O191" s="3"/>
      <c r="P191" s="3"/>
      <c r="Q191" s="2"/>
      <c r="R191" s="3"/>
      <c r="S191" s="13"/>
      <c r="T191" s="13"/>
      <c r="U191" s="3"/>
      <c r="V191" s="3"/>
      <c r="W191" s="3"/>
      <c r="X191" s="3"/>
      <c r="Y191" s="3"/>
      <c r="Z191" s="3"/>
      <c r="AA191" s="3"/>
      <c r="AB191" s="3"/>
      <c r="AC191" s="3"/>
      <c r="AD191" s="3"/>
    </row>
    <row r="192" spans="1:30" ht="13.5" customHeight="1">
      <c r="A192" s="11"/>
      <c r="B192" s="11"/>
      <c r="C192" s="11"/>
      <c r="D192" s="11"/>
      <c r="E192" s="11"/>
      <c r="F192" s="12"/>
      <c r="G192" s="12"/>
      <c r="H192" s="12"/>
      <c r="I192" s="12"/>
      <c r="J192" s="12"/>
      <c r="K192" s="12"/>
      <c r="L192" s="12"/>
      <c r="M192" s="13"/>
      <c r="N192" s="14"/>
      <c r="O192" s="3"/>
      <c r="P192" s="3"/>
      <c r="Q192" s="2"/>
      <c r="R192" s="3"/>
      <c r="S192" s="13"/>
      <c r="T192" s="13"/>
      <c r="U192" s="3"/>
      <c r="V192" s="3"/>
      <c r="W192" s="3"/>
      <c r="X192" s="3"/>
      <c r="Y192" s="3"/>
      <c r="Z192" s="3"/>
      <c r="AA192" s="3"/>
      <c r="AB192" s="3"/>
      <c r="AC192" s="3"/>
      <c r="AD192" s="3"/>
    </row>
    <row r="193" spans="1:30" ht="13.5" customHeight="1">
      <c r="A193" s="11"/>
      <c r="B193" s="11"/>
      <c r="C193" s="11"/>
      <c r="D193" s="11"/>
      <c r="E193" s="11"/>
      <c r="F193" s="12"/>
      <c r="G193" s="12"/>
      <c r="H193" s="12"/>
      <c r="I193" s="12"/>
      <c r="J193" s="12"/>
      <c r="K193" s="12"/>
      <c r="L193" s="12"/>
      <c r="M193" s="13"/>
      <c r="N193" s="14"/>
      <c r="O193" s="3"/>
      <c r="P193" s="3"/>
      <c r="Q193" s="2"/>
      <c r="R193" s="3"/>
      <c r="S193" s="13"/>
      <c r="T193" s="13"/>
      <c r="U193" s="3"/>
      <c r="V193" s="3"/>
      <c r="W193" s="3"/>
      <c r="X193" s="3"/>
      <c r="Y193" s="3"/>
      <c r="Z193" s="3"/>
      <c r="AA193" s="3"/>
      <c r="AB193" s="3"/>
      <c r="AC193" s="3"/>
      <c r="AD193" s="3"/>
    </row>
    <row r="194" spans="1:30" ht="13.5" customHeight="1">
      <c r="A194" s="11"/>
      <c r="B194" s="11"/>
      <c r="C194" s="11"/>
      <c r="D194" s="11"/>
      <c r="E194" s="11"/>
      <c r="F194" s="12"/>
      <c r="G194" s="12"/>
      <c r="H194" s="12"/>
      <c r="I194" s="12"/>
      <c r="J194" s="12"/>
      <c r="K194" s="12"/>
      <c r="L194" s="12"/>
      <c r="M194" s="13"/>
      <c r="N194" s="14"/>
      <c r="O194" s="3"/>
      <c r="P194" s="3"/>
      <c r="Q194" s="2"/>
      <c r="R194" s="3"/>
      <c r="S194" s="13"/>
      <c r="T194" s="13"/>
      <c r="U194" s="3"/>
      <c r="V194" s="3"/>
      <c r="W194" s="3"/>
      <c r="X194" s="3"/>
      <c r="Y194" s="3"/>
      <c r="Z194" s="3"/>
      <c r="AA194" s="3"/>
      <c r="AB194" s="3"/>
      <c r="AC194" s="3"/>
      <c r="AD194" s="3"/>
    </row>
    <row r="195" spans="1:30" ht="13.5" customHeight="1">
      <c r="A195" s="11"/>
      <c r="B195" s="11"/>
      <c r="C195" s="11"/>
      <c r="D195" s="11"/>
      <c r="E195" s="11"/>
      <c r="F195" s="12"/>
      <c r="G195" s="12"/>
      <c r="H195" s="12"/>
      <c r="I195" s="12"/>
      <c r="J195" s="12"/>
      <c r="K195" s="12"/>
      <c r="L195" s="12"/>
      <c r="M195" s="13"/>
      <c r="N195" s="14"/>
      <c r="O195" s="3"/>
      <c r="P195" s="3"/>
      <c r="Q195" s="2"/>
      <c r="R195" s="3"/>
      <c r="S195" s="13"/>
      <c r="T195" s="13"/>
      <c r="U195" s="3"/>
      <c r="V195" s="3"/>
      <c r="W195" s="3"/>
      <c r="X195" s="3"/>
      <c r="Y195" s="3"/>
      <c r="Z195" s="3"/>
      <c r="AA195" s="3"/>
      <c r="AB195" s="3"/>
      <c r="AC195" s="3"/>
      <c r="AD195" s="3"/>
    </row>
    <row r="196" spans="1:30" ht="13.5" customHeight="1">
      <c r="A196" s="11"/>
      <c r="B196" s="11"/>
      <c r="C196" s="11"/>
      <c r="D196" s="11"/>
      <c r="E196" s="11"/>
      <c r="F196" s="12"/>
      <c r="G196" s="12"/>
      <c r="H196" s="12"/>
      <c r="I196" s="12"/>
      <c r="J196" s="12"/>
      <c r="K196" s="12"/>
      <c r="L196" s="12"/>
      <c r="M196" s="13"/>
      <c r="N196" s="14"/>
      <c r="O196" s="3"/>
      <c r="P196" s="3"/>
      <c r="Q196" s="2"/>
      <c r="R196" s="3"/>
      <c r="S196" s="13"/>
      <c r="T196" s="13"/>
      <c r="U196" s="3"/>
      <c r="V196" s="3"/>
      <c r="W196" s="3"/>
      <c r="X196" s="3"/>
      <c r="Y196" s="3"/>
      <c r="Z196" s="3"/>
      <c r="AA196" s="3"/>
      <c r="AB196" s="3"/>
      <c r="AC196" s="3"/>
      <c r="AD196" s="3"/>
    </row>
    <row r="197" spans="1:30" ht="13.5" customHeight="1">
      <c r="A197" s="11"/>
      <c r="B197" s="11"/>
      <c r="C197" s="11"/>
      <c r="D197" s="11"/>
      <c r="E197" s="11"/>
      <c r="F197" s="12"/>
      <c r="G197" s="12"/>
      <c r="H197" s="12"/>
      <c r="I197" s="12"/>
      <c r="J197" s="12"/>
      <c r="K197" s="12"/>
      <c r="L197" s="12"/>
      <c r="M197" s="13"/>
      <c r="N197" s="14"/>
      <c r="O197" s="3"/>
      <c r="P197" s="3"/>
      <c r="Q197" s="2"/>
      <c r="R197" s="3"/>
      <c r="S197" s="13"/>
      <c r="T197" s="13"/>
      <c r="U197" s="3"/>
      <c r="V197" s="3"/>
      <c r="W197" s="3"/>
      <c r="X197" s="3"/>
      <c r="Y197" s="3"/>
      <c r="Z197" s="3"/>
      <c r="AA197" s="3"/>
      <c r="AB197" s="3"/>
      <c r="AC197" s="3"/>
      <c r="AD197" s="3"/>
    </row>
    <row r="198" spans="1:30" ht="13.5" customHeight="1">
      <c r="A198" s="11"/>
      <c r="B198" s="11"/>
      <c r="C198" s="11"/>
      <c r="D198" s="11"/>
      <c r="E198" s="11"/>
      <c r="F198" s="12"/>
      <c r="G198" s="12"/>
      <c r="H198" s="12"/>
      <c r="I198" s="12"/>
      <c r="J198" s="12"/>
      <c r="K198" s="12"/>
      <c r="L198" s="12"/>
      <c r="M198" s="13"/>
      <c r="N198" s="14"/>
      <c r="O198" s="3"/>
      <c r="P198" s="3"/>
      <c r="Q198" s="2"/>
      <c r="R198" s="3"/>
      <c r="S198" s="13"/>
      <c r="T198" s="13"/>
      <c r="U198" s="3"/>
      <c r="V198" s="3"/>
      <c r="W198" s="3"/>
      <c r="X198" s="3"/>
      <c r="Y198" s="3"/>
      <c r="Z198" s="3"/>
      <c r="AA198" s="3"/>
      <c r="AB198" s="3"/>
      <c r="AC198" s="3"/>
      <c r="AD198" s="3"/>
    </row>
    <row r="199" spans="1:30" ht="13.5" customHeight="1">
      <c r="A199" s="11"/>
      <c r="B199" s="11"/>
      <c r="C199" s="11"/>
      <c r="D199" s="11"/>
      <c r="E199" s="11"/>
      <c r="F199" s="12"/>
      <c r="G199" s="12"/>
      <c r="H199" s="12"/>
      <c r="I199" s="12"/>
      <c r="J199" s="12"/>
      <c r="K199" s="12"/>
      <c r="L199" s="12"/>
      <c r="M199" s="13"/>
      <c r="N199" s="14"/>
      <c r="O199" s="3"/>
      <c r="P199" s="3"/>
      <c r="Q199" s="2"/>
      <c r="R199" s="3"/>
      <c r="S199" s="13"/>
      <c r="T199" s="13"/>
      <c r="U199" s="3"/>
      <c r="V199" s="3"/>
      <c r="W199" s="3"/>
      <c r="X199" s="3"/>
      <c r="Y199" s="3"/>
      <c r="Z199" s="3"/>
      <c r="AA199" s="3"/>
      <c r="AB199" s="3"/>
      <c r="AC199" s="3"/>
      <c r="AD199" s="3"/>
    </row>
    <row r="200" spans="1:30" ht="13.5" customHeight="1">
      <c r="A200" s="11"/>
      <c r="B200" s="11"/>
      <c r="C200" s="11"/>
      <c r="D200" s="11"/>
      <c r="E200" s="11"/>
      <c r="F200" s="12"/>
      <c r="G200" s="12"/>
      <c r="H200" s="12"/>
      <c r="I200" s="12"/>
      <c r="J200" s="12"/>
      <c r="K200" s="12"/>
      <c r="L200" s="12"/>
      <c r="M200" s="13"/>
      <c r="N200" s="14"/>
      <c r="O200" s="3"/>
      <c r="P200" s="3"/>
      <c r="Q200" s="2"/>
      <c r="R200" s="3"/>
      <c r="S200" s="13"/>
      <c r="T200" s="13"/>
      <c r="U200" s="3"/>
      <c r="V200" s="3"/>
      <c r="W200" s="3"/>
      <c r="X200" s="3"/>
      <c r="Y200" s="3"/>
      <c r="Z200" s="3"/>
      <c r="AA200" s="3"/>
      <c r="AB200" s="3"/>
      <c r="AC200" s="3"/>
      <c r="AD200" s="3"/>
    </row>
    <row r="201" spans="1:30" ht="13.5" customHeight="1">
      <c r="A201" s="11"/>
      <c r="B201" s="11"/>
      <c r="C201" s="11"/>
      <c r="D201" s="11"/>
      <c r="E201" s="11"/>
      <c r="F201" s="12"/>
      <c r="G201" s="12"/>
      <c r="H201" s="12"/>
      <c r="I201" s="12"/>
      <c r="J201" s="12"/>
      <c r="K201" s="12"/>
      <c r="L201" s="12"/>
      <c r="M201" s="13"/>
      <c r="N201" s="14"/>
      <c r="O201" s="3"/>
      <c r="P201" s="3"/>
      <c r="Q201" s="2"/>
      <c r="R201" s="3"/>
      <c r="S201" s="13"/>
      <c r="T201" s="13"/>
      <c r="U201" s="3"/>
      <c r="V201" s="3"/>
      <c r="W201" s="3"/>
      <c r="X201" s="3"/>
      <c r="Y201" s="3"/>
      <c r="Z201" s="3"/>
      <c r="AA201" s="3"/>
      <c r="AB201" s="3"/>
      <c r="AC201" s="3"/>
      <c r="AD201" s="3"/>
    </row>
    <row r="202" spans="1:30" ht="13.5" customHeight="1">
      <c r="A202" s="11"/>
      <c r="B202" s="11"/>
      <c r="C202" s="11"/>
      <c r="D202" s="11"/>
      <c r="E202" s="11"/>
      <c r="F202" s="12"/>
      <c r="G202" s="12"/>
      <c r="H202" s="12"/>
      <c r="I202" s="12"/>
      <c r="J202" s="12"/>
      <c r="K202" s="12"/>
      <c r="L202" s="12"/>
      <c r="M202" s="13"/>
      <c r="N202" s="14"/>
      <c r="O202" s="3"/>
      <c r="P202" s="3"/>
      <c r="Q202" s="2"/>
      <c r="R202" s="3"/>
      <c r="S202" s="13"/>
      <c r="T202" s="13"/>
      <c r="U202" s="3"/>
      <c r="V202" s="3"/>
      <c r="W202" s="3"/>
      <c r="X202" s="3"/>
      <c r="Y202" s="3"/>
      <c r="Z202" s="3"/>
      <c r="AA202" s="3"/>
      <c r="AB202" s="3"/>
      <c r="AC202" s="3"/>
      <c r="AD202" s="3"/>
    </row>
    <row r="203" spans="1:30" ht="13.5" customHeight="1">
      <c r="A203" s="11"/>
      <c r="B203" s="11"/>
      <c r="C203" s="11"/>
      <c r="D203" s="11"/>
      <c r="E203" s="11"/>
      <c r="F203" s="12"/>
      <c r="G203" s="12"/>
      <c r="H203" s="12"/>
      <c r="I203" s="12"/>
      <c r="J203" s="12"/>
      <c r="K203" s="12"/>
      <c r="L203" s="12"/>
      <c r="M203" s="13"/>
      <c r="N203" s="14"/>
      <c r="O203" s="3"/>
      <c r="P203" s="3"/>
      <c r="Q203" s="2"/>
      <c r="R203" s="3"/>
      <c r="S203" s="13"/>
      <c r="T203" s="13"/>
      <c r="U203" s="3"/>
      <c r="V203" s="3"/>
      <c r="W203" s="3"/>
      <c r="X203" s="3"/>
      <c r="Y203" s="3"/>
      <c r="Z203" s="3"/>
      <c r="AA203" s="3"/>
      <c r="AB203" s="3"/>
      <c r="AC203" s="3"/>
      <c r="AD203" s="3"/>
    </row>
    <row r="204" spans="1:30" ht="13.5" customHeight="1">
      <c r="A204" s="11"/>
      <c r="B204" s="11"/>
      <c r="C204" s="11"/>
      <c r="D204" s="11"/>
      <c r="E204" s="11"/>
      <c r="F204" s="12"/>
      <c r="G204" s="12"/>
      <c r="H204" s="12"/>
      <c r="I204" s="12"/>
      <c r="J204" s="12"/>
      <c r="K204" s="12"/>
      <c r="L204" s="12"/>
      <c r="M204" s="13"/>
      <c r="N204" s="14"/>
      <c r="O204" s="3"/>
      <c r="P204" s="3"/>
      <c r="Q204" s="2"/>
      <c r="R204" s="3"/>
      <c r="S204" s="13"/>
      <c r="T204" s="13"/>
      <c r="U204" s="3"/>
      <c r="V204" s="3"/>
      <c r="W204" s="3"/>
      <c r="X204" s="3"/>
      <c r="Y204" s="3"/>
      <c r="Z204" s="3"/>
      <c r="AA204" s="3"/>
      <c r="AB204" s="3"/>
      <c r="AC204" s="3"/>
      <c r="AD204" s="3"/>
    </row>
    <row r="205" spans="1:30" ht="13.5" customHeight="1">
      <c r="A205" s="11"/>
      <c r="B205" s="11"/>
      <c r="C205" s="11"/>
      <c r="D205" s="11"/>
      <c r="E205" s="11"/>
      <c r="F205" s="12"/>
      <c r="G205" s="12"/>
      <c r="H205" s="12"/>
      <c r="I205" s="12"/>
      <c r="J205" s="12"/>
      <c r="K205" s="12"/>
      <c r="L205" s="12"/>
      <c r="M205" s="13"/>
      <c r="N205" s="14"/>
      <c r="O205" s="3"/>
      <c r="P205" s="3"/>
      <c r="Q205" s="2"/>
      <c r="R205" s="3"/>
      <c r="S205" s="13"/>
      <c r="T205" s="13"/>
      <c r="U205" s="3"/>
      <c r="V205" s="3"/>
      <c r="W205" s="3"/>
      <c r="X205" s="3"/>
      <c r="Y205" s="3"/>
      <c r="Z205" s="3"/>
      <c r="AA205" s="3"/>
      <c r="AB205" s="3"/>
      <c r="AC205" s="3"/>
      <c r="AD205" s="3"/>
    </row>
    <row r="206" spans="1:30" ht="13.5" customHeight="1">
      <c r="A206" s="11"/>
      <c r="B206" s="11"/>
      <c r="C206" s="11"/>
      <c r="D206" s="11"/>
      <c r="E206" s="11"/>
      <c r="F206" s="12"/>
      <c r="G206" s="12"/>
      <c r="H206" s="12"/>
      <c r="I206" s="12"/>
      <c r="J206" s="12"/>
      <c r="K206" s="12"/>
      <c r="L206" s="12"/>
      <c r="M206" s="13"/>
      <c r="N206" s="14"/>
      <c r="O206" s="3"/>
      <c r="P206" s="3"/>
      <c r="Q206" s="2"/>
      <c r="R206" s="3"/>
      <c r="S206" s="13"/>
      <c r="T206" s="13"/>
      <c r="U206" s="3"/>
      <c r="V206" s="3"/>
      <c r="W206" s="3"/>
      <c r="X206" s="3"/>
      <c r="Y206" s="3"/>
      <c r="Z206" s="3"/>
      <c r="AA206" s="3"/>
      <c r="AB206" s="3"/>
      <c r="AC206" s="3"/>
      <c r="AD206" s="3"/>
    </row>
    <row r="207" spans="1:30" ht="13.5" customHeight="1">
      <c r="A207" s="11"/>
      <c r="B207" s="11"/>
      <c r="C207" s="11"/>
      <c r="D207" s="11"/>
      <c r="E207" s="11"/>
      <c r="F207" s="12"/>
      <c r="G207" s="12"/>
      <c r="H207" s="12"/>
      <c r="I207" s="12"/>
      <c r="J207" s="12"/>
      <c r="K207" s="12"/>
      <c r="L207" s="12"/>
      <c r="M207" s="13"/>
      <c r="N207" s="14"/>
      <c r="O207" s="3"/>
      <c r="P207" s="3"/>
      <c r="Q207" s="2"/>
      <c r="R207" s="3"/>
      <c r="S207" s="13"/>
      <c r="T207" s="13"/>
      <c r="U207" s="3"/>
      <c r="V207" s="3"/>
      <c r="W207" s="3"/>
      <c r="X207" s="3"/>
      <c r="Y207" s="3"/>
      <c r="Z207" s="3"/>
      <c r="AA207" s="3"/>
      <c r="AB207" s="3"/>
      <c r="AC207" s="3"/>
      <c r="AD207" s="3"/>
    </row>
    <row r="208" spans="1:30" ht="13.5" customHeight="1">
      <c r="A208" s="11"/>
      <c r="B208" s="11"/>
      <c r="C208" s="11"/>
      <c r="D208" s="11"/>
      <c r="E208" s="11"/>
      <c r="F208" s="12"/>
      <c r="G208" s="12"/>
      <c r="H208" s="12"/>
      <c r="I208" s="12"/>
      <c r="J208" s="12"/>
      <c r="K208" s="12"/>
      <c r="L208" s="12"/>
      <c r="M208" s="13"/>
      <c r="N208" s="14"/>
      <c r="O208" s="3"/>
      <c r="P208" s="3"/>
      <c r="Q208" s="2"/>
      <c r="R208" s="3"/>
      <c r="S208" s="13"/>
      <c r="T208" s="13"/>
      <c r="U208" s="3"/>
      <c r="V208" s="3"/>
      <c r="W208" s="3"/>
      <c r="X208" s="3"/>
      <c r="Y208" s="3"/>
      <c r="Z208" s="3"/>
      <c r="AA208" s="3"/>
      <c r="AB208" s="3"/>
      <c r="AC208" s="3"/>
      <c r="AD208" s="3"/>
    </row>
    <row r="209" spans="1:30" ht="13.5" customHeight="1">
      <c r="A209" s="11"/>
      <c r="B209" s="11"/>
      <c r="C209" s="11"/>
      <c r="D209" s="11"/>
      <c r="E209" s="11"/>
      <c r="F209" s="12"/>
      <c r="G209" s="12"/>
      <c r="H209" s="12"/>
      <c r="I209" s="12"/>
      <c r="J209" s="12"/>
      <c r="K209" s="12"/>
      <c r="L209" s="12"/>
      <c r="M209" s="13"/>
      <c r="N209" s="14"/>
      <c r="O209" s="3"/>
      <c r="P209" s="3"/>
      <c r="Q209" s="2"/>
      <c r="R209" s="3"/>
      <c r="S209" s="13"/>
      <c r="T209" s="13"/>
      <c r="U209" s="3"/>
      <c r="V209" s="3"/>
      <c r="W209" s="3"/>
      <c r="X209" s="3"/>
      <c r="Y209" s="3"/>
      <c r="Z209" s="3"/>
      <c r="AA209" s="3"/>
      <c r="AB209" s="3"/>
      <c r="AC209" s="3"/>
      <c r="AD209" s="3"/>
    </row>
    <row r="210" spans="1:30" ht="13.5" customHeight="1">
      <c r="A210" s="11"/>
      <c r="B210" s="11"/>
      <c r="C210" s="11"/>
      <c r="D210" s="11"/>
      <c r="E210" s="11"/>
      <c r="F210" s="12"/>
      <c r="G210" s="12"/>
      <c r="H210" s="12"/>
      <c r="I210" s="12"/>
      <c r="J210" s="12"/>
      <c r="K210" s="12"/>
      <c r="L210" s="12"/>
      <c r="M210" s="13"/>
      <c r="N210" s="14"/>
      <c r="O210" s="3"/>
      <c r="P210" s="3"/>
      <c r="Q210" s="2"/>
      <c r="R210" s="3"/>
      <c r="S210" s="13"/>
      <c r="T210" s="13"/>
      <c r="U210" s="3"/>
      <c r="V210" s="3"/>
      <c r="W210" s="3"/>
      <c r="X210" s="3"/>
      <c r="Y210" s="3"/>
      <c r="Z210" s="3"/>
      <c r="AA210" s="3"/>
      <c r="AB210" s="3"/>
      <c r="AC210" s="3"/>
      <c r="AD210" s="3"/>
    </row>
    <row r="211" spans="1:30" ht="13.5" customHeight="1">
      <c r="A211" s="11"/>
      <c r="B211" s="11"/>
      <c r="C211" s="11"/>
      <c r="D211" s="11"/>
      <c r="E211" s="11"/>
      <c r="F211" s="12"/>
      <c r="G211" s="12"/>
      <c r="H211" s="12"/>
      <c r="I211" s="12"/>
      <c r="J211" s="12"/>
      <c r="K211" s="12"/>
      <c r="L211" s="12"/>
      <c r="M211" s="13"/>
      <c r="N211" s="14"/>
      <c r="O211" s="3"/>
      <c r="P211" s="3"/>
      <c r="Q211" s="2"/>
      <c r="R211" s="3"/>
      <c r="S211" s="13"/>
      <c r="T211" s="13"/>
      <c r="U211" s="3"/>
      <c r="V211" s="3"/>
      <c r="W211" s="3"/>
      <c r="X211" s="3"/>
      <c r="Y211" s="3"/>
      <c r="Z211" s="3"/>
      <c r="AA211" s="3"/>
      <c r="AB211" s="3"/>
      <c r="AC211" s="3"/>
      <c r="AD211" s="3"/>
    </row>
    <row r="212" spans="1:30" ht="13.5" customHeight="1">
      <c r="A212" s="11"/>
      <c r="B212" s="11"/>
      <c r="C212" s="11"/>
      <c r="D212" s="11"/>
      <c r="E212" s="11"/>
      <c r="F212" s="12"/>
      <c r="G212" s="12"/>
      <c r="H212" s="12"/>
      <c r="I212" s="12"/>
      <c r="J212" s="12"/>
      <c r="K212" s="12"/>
      <c r="L212" s="12"/>
      <c r="M212" s="13"/>
      <c r="N212" s="14"/>
      <c r="O212" s="3"/>
      <c r="P212" s="3"/>
      <c r="Q212" s="2"/>
      <c r="R212" s="3"/>
      <c r="S212" s="13"/>
      <c r="T212" s="13"/>
      <c r="U212" s="3"/>
      <c r="V212" s="3"/>
      <c r="W212" s="3"/>
      <c r="X212" s="3"/>
      <c r="Y212" s="3"/>
      <c r="Z212" s="3"/>
      <c r="AA212" s="3"/>
      <c r="AB212" s="3"/>
      <c r="AC212" s="3"/>
      <c r="AD212" s="3"/>
    </row>
    <row r="213" spans="1:30" ht="13.5" customHeight="1">
      <c r="A213" s="11"/>
      <c r="B213" s="11"/>
      <c r="C213" s="11"/>
      <c r="D213" s="11"/>
      <c r="E213" s="11"/>
      <c r="F213" s="12"/>
      <c r="G213" s="12"/>
      <c r="H213" s="12"/>
      <c r="I213" s="12"/>
      <c r="J213" s="12"/>
      <c r="K213" s="12"/>
      <c r="L213" s="12"/>
      <c r="M213" s="13"/>
      <c r="N213" s="14"/>
      <c r="O213" s="3"/>
      <c r="P213" s="3"/>
      <c r="Q213" s="2"/>
      <c r="R213" s="3"/>
      <c r="S213" s="13"/>
      <c r="T213" s="13"/>
      <c r="U213" s="3"/>
      <c r="V213" s="3"/>
      <c r="W213" s="3"/>
      <c r="X213" s="3"/>
      <c r="Y213" s="3"/>
      <c r="Z213" s="3"/>
      <c r="AA213" s="3"/>
      <c r="AB213" s="3"/>
      <c r="AC213" s="3"/>
      <c r="AD213" s="3"/>
    </row>
    <row r="214" spans="1:30" ht="13.5" customHeight="1">
      <c r="A214" s="11"/>
      <c r="B214" s="11"/>
      <c r="C214" s="11"/>
      <c r="D214" s="11"/>
      <c r="E214" s="11"/>
      <c r="F214" s="12"/>
      <c r="G214" s="12"/>
      <c r="H214" s="12"/>
      <c r="I214" s="12"/>
      <c r="J214" s="12"/>
      <c r="K214" s="12"/>
      <c r="L214" s="12"/>
      <c r="M214" s="13"/>
      <c r="N214" s="14"/>
      <c r="O214" s="3"/>
      <c r="P214" s="3"/>
      <c r="Q214" s="2"/>
      <c r="R214" s="3"/>
      <c r="S214" s="13"/>
      <c r="T214" s="13"/>
      <c r="U214" s="3"/>
      <c r="V214" s="3"/>
      <c r="W214" s="3"/>
      <c r="X214" s="3"/>
      <c r="Y214" s="3"/>
      <c r="Z214" s="3"/>
      <c r="AA214" s="3"/>
      <c r="AB214" s="3"/>
      <c r="AC214" s="3"/>
      <c r="AD214" s="3"/>
    </row>
    <row r="215" spans="1:30" ht="13.5" customHeight="1">
      <c r="A215" s="11"/>
      <c r="B215" s="11"/>
      <c r="C215" s="11"/>
      <c r="D215" s="11"/>
      <c r="E215" s="11"/>
      <c r="F215" s="12"/>
      <c r="G215" s="12"/>
      <c r="H215" s="12"/>
      <c r="I215" s="12"/>
      <c r="J215" s="12"/>
      <c r="K215" s="12"/>
      <c r="L215" s="12"/>
      <c r="M215" s="13"/>
      <c r="N215" s="14"/>
      <c r="O215" s="3"/>
      <c r="P215" s="3"/>
      <c r="Q215" s="2"/>
      <c r="R215" s="3"/>
      <c r="S215" s="13"/>
      <c r="T215" s="13"/>
      <c r="U215" s="3"/>
      <c r="V215" s="3"/>
      <c r="W215" s="3"/>
      <c r="X215" s="3"/>
      <c r="Y215" s="3"/>
      <c r="Z215" s="3"/>
      <c r="AA215" s="3"/>
      <c r="AB215" s="3"/>
      <c r="AC215" s="3"/>
      <c r="AD215" s="3"/>
    </row>
    <row r="216" spans="1:30" ht="13.5" customHeight="1">
      <c r="A216" s="11"/>
      <c r="B216" s="11"/>
      <c r="C216" s="11"/>
      <c r="D216" s="11"/>
      <c r="E216" s="11"/>
      <c r="F216" s="12"/>
      <c r="G216" s="12"/>
      <c r="H216" s="12"/>
      <c r="I216" s="12"/>
      <c r="J216" s="12"/>
      <c r="K216" s="12"/>
      <c r="L216" s="12"/>
      <c r="M216" s="13"/>
      <c r="N216" s="14"/>
      <c r="O216" s="3"/>
      <c r="P216" s="3"/>
      <c r="Q216" s="2"/>
      <c r="R216" s="3"/>
      <c r="S216" s="13"/>
      <c r="T216" s="13"/>
      <c r="U216" s="3"/>
      <c r="V216" s="3"/>
      <c r="W216" s="3"/>
      <c r="X216" s="3"/>
      <c r="Y216" s="3"/>
      <c r="Z216" s="3"/>
      <c r="AA216" s="3"/>
      <c r="AB216" s="3"/>
      <c r="AC216" s="3"/>
      <c r="AD216" s="3"/>
    </row>
    <row r="217" spans="1:30" ht="13.5" customHeight="1">
      <c r="A217" s="11"/>
      <c r="B217" s="11"/>
      <c r="C217" s="11"/>
      <c r="D217" s="11"/>
      <c r="E217" s="11"/>
      <c r="F217" s="12"/>
      <c r="G217" s="12"/>
      <c r="H217" s="12"/>
      <c r="I217" s="12"/>
      <c r="J217" s="12"/>
      <c r="K217" s="12"/>
      <c r="L217" s="12"/>
      <c r="M217" s="13"/>
      <c r="N217" s="14"/>
      <c r="O217" s="3"/>
      <c r="P217" s="3"/>
      <c r="Q217" s="2"/>
      <c r="R217" s="3"/>
      <c r="S217" s="13"/>
      <c r="T217" s="13"/>
      <c r="U217" s="3"/>
      <c r="V217" s="3"/>
      <c r="W217" s="3"/>
      <c r="X217" s="3"/>
      <c r="Y217" s="3"/>
      <c r="Z217" s="3"/>
      <c r="AA217" s="3"/>
      <c r="AB217" s="3"/>
      <c r="AC217" s="3"/>
      <c r="AD217" s="3"/>
    </row>
    <row r="218" spans="1:30" ht="13.5" customHeight="1">
      <c r="A218" s="11"/>
      <c r="B218" s="11"/>
      <c r="C218" s="11"/>
      <c r="D218" s="11"/>
      <c r="E218" s="11"/>
      <c r="F218" s="12"/>
      <c r="G218" s="12"/>
      <c r="H218" s="12"/>
      <c r="I218" s="12"/>
      <c r="J218" s="12"/>
      <c r="K218" s="12"/>
      <c r="L218" s="12"/>
      <c r="M218" s="13"/>
      <c r="N218" s="14"/>
      <c r="O218" s="3"/>
      <c r="P218" s="3"/>
      <c r="Q218" s="2"/>
      <c r="R218" s="3"/>
      <c r="S218" s="13"/>
      <c r="T218" s="13"/>
      <c r="U218" s="3"/>
      <c r="V218" s="3"/>
      <c r="W218" s="3"/>
      <c r="X218" s="3"/>
      <c r="Y218" s="3"/>
      <c r="Z218" s="3"/>
      <c r="AA218" s="3"/>
      <c r="AB218" s="3"/>
      <c r="AC218" s="3"/>
      <c r="AD218" s="3"/>
    </row>
    <row r="219" spans="1:30" ht="13.5" customHeight="1">
      <c r="A219" s="11"/>
      <c r="B219" s="11"/>
      <c r="C219" s="11"/>
      <c r="D219" s="11"/>
      <c r="E219" s="11"/>
      <c r="F219" s="12"/>
      <c r="G219" s="12"/>
      <c r="H219" s="12"/>
      <c r="I219" s="12"/>
      <c r="J219" s="12"/>
      <c r="K219" s="12"/>
      <c r="L219" s="12"/>
      <c r="M219" s="13"/>
      <c r="N219" s="14"/>
      <c r="O219" s="3"/>
      <c r="P219" s="3"/>
      <c r="Q219" s="2"/>
      <c r="R219" s="3"/>
      <c r="S219" s="13"/>
      <c r="T219" s="13"/>
      <c r="U219" s="3"/>
      <c r="V219" s="3"/>
      <c r="W219" s="3"/>
      <c r="X219" s="3"/>
      <c r="Y219" s="3"/>
      <c r="Z219" s="3"/>
      <c r="AA219" s="3"/>
      <c r="AB219" s="3"/>
      <c r="AC219" s="3"/>
      <c r="AD219" s="3"/>
    </row>
    <row r="220" spans="1:30" ht="13.5" customHeight="1">
      <c r="A220" s="11"/>
      <c r="B220" s="11"/>
      <c r="C220" s="11"/>
      <c r="D220" s="11"/>
      <c r="E220" s="11"/>
      <c r="F220" s="12"/>
      <c r="G220" s="12"/>
      <c r="H220" s="12"/>
      <c r="I220" s="12"/>
      <c r="J220" s="12"/>
      <c r="K220" s="12"/>
      <c r="L220" s="12"/>
      <c r="M220" s="13"/>
      <c r="N220" s="14"/>
      <c r="O220" s="3"/>
      <c r="P220" s="3"/>
      <c r="Q220" s="2"/>
      <c r="R220" s="3"/>
      <c r="S220" s="13"/>
      <c r="T220" s="13"/>
      <c r="U220" s="3"/>
      <c r="V220" s="3"/>
      <c r="W220" s="3"/>
      <c r="X220" s="3"/>
      <c r="Y220" s="3"/>
      <c r="Z220" s="3"/>
      <c r="AA220" s="3"/>
      <c r="AB220" s="3"/>
      <c r="AC220" s="3"/>
      <c r="AD220" s="3"/>
    </row>
    <row r="221" spans="1:30" ht="13.5" customHeight="1">
      <c r="A221" s="11"/>
      <c r="B221" s="11"/>
      <c r="C221" s="11"/>
      <c r="D221" s="11"/>
      <c r="E221" s="11"/>
      <c r="F221" s="12"/>
      <c r="G221" s="12"/>
      <c r="H221" s="12"/>
      <c r="I221" s="12"/>
      <c r="J221" s="12"/>
      <c r="K221" s="12"/>
      <c r="L221" s="12"/>
      <c r="M221" s="13"/>
      <c r="N221" s="14"/>
      <c r="O221" s="3"/>
      <c r="P221" s="3"/>
      <c r="Q221" s="2"/>
      <c r="R221" s="3"/>
      <c r="S221" s="13"/>
      <c r="T221" s="13"/>
      <c r="U221" s="3"/>
      <c r="V221" s="3"/>
      <c r="W221" s="3"/>
      <c r="X221" s="3"/>
      <c r="Y221" s="3"/>
      <c r="Z221" s="3"/>
      <c r="AA221" s="3"/>
      <c r="AB221" s="3"/>
      <c r="AC221" s="3"/>
      <c r="AD221" s="3"/>
    </row>
    <row r="222" spans="1:30" ht="13.5" customHeight="1">
      <c r="A222" s="11"/>
      <c r="B222" s="11"/>
      <c r="C222" s="11"/>
      <c r="D222" s="11"/>
      <c r="E222" s="11"/>
      <c r="F222" s="12"/>
      <c r="G222" s="12"/>
      <c r="H222" s="12"/>
      <c r="I222" s="12"/>
      <c r="J222" s="12"/>
      <c r="K222" s="12"/>
      <c r="L222" s="12"/>
      <c r="M222" s="13"/>
      <c r="N222" s="14"/>
      <c r="O222" s="3"/>
      <c r="P222" s="3"/>
      <c r="Q222" s="2"/>
      <c r="R222" s="3"/>
      <c r="S222" s="13"/>
      <c r="T222" s="13"/>
      <c r="U222" s="3"/>
      <c r="V222" s="3"/>
      <c r="W222" s="3"/>
      <c r="X222" s="3"/>
      <c r="Y222" s="3"/>
      <c r="Z222" s="3"/>
      <c r="AA222" s="3"/>
      <c r="AB222" s="3"/>
      <c r="AC222" s="3"/>
      <c r="AD222" s="3"/>
    </row>
    <row r="223" spans="1:30" ht="13.5" customHeight="1">
      <c r="A223" s="11"/>
      <c r="B223" s="11"/>
      <c r="C223" s="11"/>
      <c r="D223" s="11"/>
      <c r="E223" s="11"/>
      <c r="F223" s="12"/>
      <c r="G223" s="12"/>
      <c r="H223" s="12"/>
      <c r="I223" s="12"/>
      <c r="J223" s="12"/>
      <c r="K223" s="12"/>
      <c r="L223" s="12"/>
      <c r="M223" s="13"/>
      <c r="N223" s="14"/>
      <c r="O223" s="3"/>
      <c r="P223" s="3"/>
      <c r="Q223" s="2"/>
      <c r="R223" s="3"/>
      <c r="S223" s="13"/>
      <c r="T223" s="13"/>
      <c r="U223" s="3"/>
      <c r="V223" s="3"/>
      <c r="W223" s="3"/>
      <c r="X223" s="3"/>
      <c r="Y223" s="3"/>
      <c r="Z223" s="3"/>
      <c r="AA223" s="3"/>
      <c r="AB223" s="3"/>
      <c r="AC223" s="3"/>
      <c r="AD223" s="3"/>
    </row>
    <row r="224" spans="1:30" ht="13.5" customHeight="1">
      <c r="A224" s="11"/>
      <c r="B224" s="11"/>
      <c r="C224" s="11"/>
      <c r="D224" s="11"/>
      <c r="E224" s="11"/>
      <c r="F224" s="12"/>
      <c r="G224" s="12"/>
      <c r="H224" s="12"/>
      <c r="I224" s="12"/>
      <c r="J224" s="12"/>
      <c r="K224" s="12"/>
      <c r="L224" s="12"/>
      <c r="M224" s="13"/>
      <c r="N224" s="14"/>
      <c r="O224" s="3"/>
      <c r="P224" s="3"/>
      <c r="Q224" s="2"/>
      <c r="R224" s="3"/>
      <c r="S224" s="13"/>
      <c r="T224" s="13"/>
      <c r="U224" s="3"/>
      <c r="V224" s="3"/>
      <c r="W224" s="3"/>
      <c r="X224" s="3"/>
      <c r="Y224" s="3"/>
      <c r="Z224" s="3"/>
      <c r="AA224" s="3"/>
      <c r="AB224" s="3"/>
      <c r="AC224" s="3"/>
      <c r="AD224" s="3"/>
    </row>
    <row r="225" spans="1:30" ht="13.5" customHeight="1">
      <c r="A225" s="11"/>
      <c r="B225" s="11"/>
      <c r="C225" s="11"/>
      <c r="D225" s="11"/>
      <c r="E225" s="11"/>
      <c r="F225" s="12"/>
      <c r="G225" s="12"/>
      <c r="H225" s="12"/>
      <c r="I225" s="12"/>
      <c r="J225" s="12"/>
      <c r="K225" s="12"/>
      <c r="L225" s="12"/>
      <c r="M225" s="13"/>
      <c r="N225" s="14"/>
      <c r="O225" s="3"/>
      <c r="P225" s="3"/>
      <c r="Q225" s="2"/>
      <c r="R225" s="3"/>
      <c r="S225" s="13"/>
      <c r="T225" s="13"/>
      <c r="U225" s="3"/>
      <c r="V225" s="3"/>
      <c r="W225" s="3"/>
      <c r="X225" s="3"/>
      <c r="Y225" s="3"/>
      <c r="Z225" s="3"/>
      <c r="AA225" s="3"/>
      <c r="AB225" s="3"/>
      <c r="AC225" s="3"/>
      <c r="AD225" s="3"/>
    </row>
    <row r="226" spans="1:30" ht="13.5" customHeight="1">
      <c r="A226" s="11"/>
      <c r="B226" s="11"/>
      <c r="C226" s="11"/>
      <c r="D226" s="11"/>
      <c r="E226" s="11"/>
      <c r="F226" s="12"/>
      <c r="G226" s="12"/>
      <c r="H226" s="12"/>
      <c r="I226" s="12"/>
      <c r="J226" s="12"/>
      <c r="K226" s="12"/>
      <c r="L226" s="12"/>
      <c r="M226" s="13"/>
      <c r="N226" s="14"/>
      <c r="O226" s="3"/>
      <c r="P226" s="3"/>
      <c r="Q226" s="2"/>
      <c r="R226" s="3"/>
      <c r="S226" s="13"/>
      <c r="T226" s="13"/>
      <c r="U226" s="3"/>
      <c r="V226" s="3"/>
      <c r="W226" s="3"/>
      <c r="X226" s="3"/>
      <c r="Y226" s="3"/>
      <c r="Z226" s="3"/>
      <c r="AA226" s="3"/>
      <c r="AB226" s="3"/>
      <c r="AC226" s="3"/>
      <c r="AD226" s="3"/>
    </row>
    <row r="227" spans="1:30" ht="13.5" customHeight="1">
      <c r="A227" s="11"/>
      <c r="B227" s="11"/>
      <c r="C227" s="11"/>
      <c r="D227" s="11"/>
      <c r="E227" s="11"/>
      <c r="F227" s="12"/>
      <c r="G227" s="12"/>
      <c r="H227" s="12"/>
      <c r="I227" s="12"/>
      <c r="J227" s="12"/>
      <c r="K227" s="12"/>
      <c r="L227" s="12"/>
      <c r="M227" s="13"/>
      <c r="N227" s="14"/>
      <c r="O227" s="3"/>
      <c r="P227" s="3"/>
      <c r="Q227" s="2"/>
      <c r="R227" s="3"/>
      <c r="S227" s="13"/>
      <c r="T227" s="13"/>
      <c r="U227" s="3"/>
      <c r="V227" s="3"/>
      <c r="W227" s="3"/>
      <c r="X227" s="3"/>
      <c r="Y227" s="3"/>
      <c r="Z227" s="3"/>
      <c r="AA227" s="3"/>
      <c r="AB227" s="3"/>
      <c r="AC227" s="3"/>
      <c r="AD227" s="3"/>
    </row>
    <row r="228" spans="1:30" ht="13.5" customHeight="1">
      <c r="A228" s="11"/>
      <c r="B228" s="11"/>
      <c r="C228" s="11"/>
      <c r="D228" s="11"/>
      <c r="E228" s="11"/>
      <c r="F228" s="12"/>
      <c r="G228" s="12"/>
      <c r="H228" s="12"/>
      <c r="I228" s="12"/>
      <c r="J228" s="12"/>
      <c r="K228" s="12"/>
      <c r="L228" s="12"/>
      <c r="M228" s="13"/>
      <c r="N228" s="14"/>
      <c r="O228" s="3"/>
      <c r="P228" s="3"/>
      <c r="Q228" s="2"/>
      <c r="R228" s="3"/>
      <c r="S228" s="13"/>
      <c r="T228" s="13"/>
      <c r="U228" s="3"/>
      <c r="V228" s="3"/>
      <c r="W228" s="3"/>
      <c r="X228" s="3"/>
      <c r="Y228" s="3"/>
      <c r="Z228" s="3"/>
      <c r="AA228" s="3"/>
      <c r="AB228" s="3"/>
      <c r="AC228" s="3"/>
      <c r="AD228" s="3"/>
    </row>
    <row r="229" spans="1:30" ht="13.5" customHeight="1">
      <c r="A229" s="11"/>
      <c r="B229" s="11"/>
      <c r="C229" s="11"/>
      <c r="D229" s="11"/>
      <c r="E229" s="11"/>
      <c r="F229" s="12"/>
      <c r="G229" s="12"/>
      <c r="H229" s="12"/>
      <c r="I229" s="12"/>
      <c r="J229" s="12"/>
      <c r="K229" s="12"/>
      <c r="L229" s="12"/>
      <c r="M229" s="13"/>
      <c r="N229" s="14"/>
      <c r="O229" s="3"/>
      <c r="P229" s="3"/>
      <c r="Q229" s="2"/>
      <c r="R229" s="3"/>
      <c r="S229" s="13"/>
      <c r="T229" s="13"/>
      <c r="U229" s="3"/>
      <c r="V229" s="3"/>
      <c r="W229" s="3"/>
      <c r="X229" s="3"/>
      <c r="Y229" s="3"/>
      <c r="Z229" s="3"/>
      <c r="AA229" s="3"/>
      <c r="AB229" s="3"/>
      <c r="AC229" s="3"/>
      <c r="AD229" s="3"/>
    </row>
    <row r="230" spans="1:30" ht="13.5" customHeight="1">
      <c r="A230" s="11"/>
      <c r="B230" s="11"/>
      <c r="C230" s="11"/>
      <c r="D230" s="11"/>
      <c r="E230" s="11"/>
      <c r="F230" s="12"/>
      <c r="G230" s="12"/>
      <c r="H230" s="12"/>
      <c r="I230" s="12"/>
      <c r="J230" s="12"/>
      <c r="K230" s="12"/>
      <c r="L230" s="12"/>
      <c r="M230" s="13"/>
      <c r="N230" s="14"/>
      <c r="O230" s="3"/>
      <c r="P230" s="3"/>
      <c r="Q230" s="2"/>
      <c r="R230" s="3"/>
      <c r="S230" s="13"/>
      <c r="T230" s="13"/>
      <c r="U230" s="3"/>
      <c r="V230" s="3"/>
      <c r="W230" s="3"/>
      <c r="X230" s="3"/>
      <c r="Y230" s="3"/>
      <c r="Z230" s="3"/>
      <c r="AA230" s="3"/>
      <c r="AB230" s="3"/>
      <c r="AC230" s="3"/>
      <c r="AD230" s="3"/>
    </row>
    <row r="231" spans="1:30" ht="13.5" customHeight="1">
      <c r="A231" s="11"/>
      <c r="B231" s="11"/>
      <c r="C231" s="11"/>
      <c r="D231" s="11"/>
      <c r="E231" s="11"/>
      <c r="F231" s="12"/>
      <c r="G231" s="12"/>
      <c r="H231" s="12"/>
      <c r="I231" s="12"/>
      <c r="J231" s="12"/>
      <c r="K231" s="12"/>
      <c r="L231" s="12"/>
      <c r="M231" s="13"/>
      <c r="N231" s="14"/>
      <c r="O231" s="3"/>
      <c r="P231" s="3"/>
      <c r="Q231" s="2"/>
      <c r="R231" s="3"/>
      <c r="S231" s="13"/>
      <c r="T231" s="13"/>
      <c r="U231" s="3"/>
      <c r="V231" s="3"/>
      <c r="W231" s="3"/>
      <c r="X231" s="3"/>
      <c r="Y231" s="3"/>
      <c r="Z231" s="3"/>
      <c r="AA231" s="3"/>
      <c r="AB231" s="3"/>
      <c r="AC231" s="3"/>
      <c r="AD231" s="3"/>
    </row>
    <row r="232" spans="1:30" ht="13.5" customHeight="1">
      <c r="A232" s="11"/>
      <c r="B232" s="11"/>
      <c r="C232" s="11"/>
      <c r="D232" s="11"/>
      <c r="E232" s="11"/>
      <c r="F232" s="12"/>
      <c r="G232" s="12"/>
      <c r="H232" s="12"/>
      <c r="I232" s="12"/>
      <c r="J232" s="12"/>
      <c r="K232" s="12"/>
      <c r="L232" s="12"/>
      <c r="M232" s="13"/>
      <c r="N232" s="14"/>
      <c r="O232" s="3"/>
      <c r="P232" s="3"/>
      <c r="Q232" s="2"/>
      <c r="R232" s="3"/>
      <c r="S232" s="13"/>
      <c r="T232" s="13"/>
      <c r="U232" s="3"/>
      <c r="V232" s="3"/>
      <c r="W232" s="3"/>
      <c r="X232" s="3"/>
      <c r="Y232" s="3"/>
      <c r="Z232" s="3"/>
      <c r="AA232" s="3"/>
      <c r="AB232" s="3"/>
      <c r="AC232" s="3"/>
      <c r="AD232" s="3"/>
    </row>
    <row r="233" spans="1:30" ht="13.5" customHeight="1">
      <c r="A233" s="11"/>
      <c r="B233" s="11"/>
      <c r="C233" s="11"/>
      <c r="D233" s="11"/>
      <c r="E233" s="11"/>
      <c r="F233" s="12"/>
      <c r="G233" s="12"/>
      <c r="H233" s="12"/>
      <c r="I233" s="12"/>
      <c r="J233" s="12"/>
      <c r="K233" s="12"/>
      <c r="L233" s="12"/>
      <c r="M233" s="13"/>
      <c r="N233" s="14"/>
      <c r="O233" s="3"/>
      <c r="P233" s="3"/>
      <c r="Q233" s="2"/>
      <c r="R233" s="3"/>
      <c r="S233" s="13"/>
      <c r="T233" s="13"/>
      <c r="U233" s="3"/>
      <c r="V233" s="3"/>
      <c r="W233" s="3"/>
      <c r="X233" s="3"/>
      <c r="Y233" s="3"/>
      <c r="Z233" s="3"/>
      <c r="AA233" s="3"/>
      <c r="AB233" s="3"/>
      <c r="AC233" s="3"/>
      <c r="AD233" s="3"/>
    </row>
    <row r="234" spans="1:30" ht="13.5" customHeight="1">
      <c r="A234" s="11"/>
      <c r="B234" s="11"/>
      <c r="C234" s="11"/>
      <c r="D234" s="11"/>
      <c r="E234" s="11"/>
      <c r="F234" s="12"/>
      <c r="G234" s="12"/>
      <c r="H234" s="12"/>
      <c r="I234" s="12"/>
      <c r="J234" s="12"/>
      <c r="K234" s="12"/>
      <c r="L234" s="12"/>
      <c r="M234" s="13"/>
      <c r="N234" s="14"/>
      <c r="O234" s="3"/>
      <c r="P234" s="3"/>
      <c r="Q234" s="2"/>
      <c r="R234" s="3"/>
      <c r="S234" s="13"/>
      <c r="T234" s="13"/>
      <c r="U234" s="3"/>
      <c r="V234" s="3"/>
      <c r="W234" s="3"/>
      <c r="X234" s="3"/>
      <c r="Y234" s="3"/>
      <c r="Z234" s="3"/>
      <c r="AA234" s="3"/>
      <c r="AB234" s="3"/>
      <c r="AC234" s="3"/>
      <c r="AD234" s="3"/>
    </row>
    <row r="235" spans="1:30" ht="13.5" customHeight="1">
      <c r="A235" s="11"/>
      <c r="B235" s="11"/>
      <c r="C235" s="11"/>
      <c r="D235" s="11"/>
      <c r="E235" s="11"/>
      <c r="F235" s="12"/>
      <c r="G235" s="12"/>
      <c r="H235" s="12"/>
      <c r="I235" s="12"/>
      <c r="J235" s="12"/>
      <c r="K235" s="12"/>
      <c r="L235" s="12"/>
      <c r="M235" s="13"/>
      <c r="N235" s="14"/>
      <c r="O235" s="3"/>
      <c r="P235" s="3"/>
      <c r="Q235" s="2"/>
      <c r="R235" s="3"/>
      <c r="S235" s="13"/>
      <c r="T235" s="13"/>
      <c r="U235" s="3"/>
      <c r="V235" s="3"/>
      <c r="W235" s="3"/>
      <c r="X235" s="3"/>
      <c r="Y235" s="3"/>
      <c r="Z235" s="3"/>
      <c r="AA235" s="3"/>
      <c r="AB235" s="3"/>
      <c r="AC235" s="3"/>
      <c r="AD235" s="3"/>
    </row>
    <row r="236" spans="1:30" ht="13.5" customHeight="1">
      <c r="A236" s="11"/>
      <c r="B236" s="11"/>
      <c r="C236" s="11"/>
      <c r="D236" s="11"/>
      <c r="E236" s="11"/>
      <c r="F236" s="12"/>
      <c r="G236" s="12"/>
      <c r="H236" s="12"/>
      <c r="I236" s="12"/>
      <c r="J236" s="12"/>
      <c r="K236" s="12"/>
      <c r="L236" s="12"/>
      <c r="M236" s="13"/>
      <c r="N236" s="14"/>
      <c r="O236" s="3"/>
      <c r="P236" s="3"/>
      <c r="Q236" s="2"/>
      <c r="R236" s="3"/>
      <c r="S236" s="13"/>
      <c r="T236" s="13"/>
      <c r="U236" s="3"/>
      <c r="V236" s="3"/>
      <c r="W236" s="3"/>
      <c r="X236" s="3"/>
      <c r="Y236" s="3"/>
      <c r="Z236" s="3"/>
      <c r="AA236" s="3"/>
      <c r="AB236" s="3"/>
      <c r="AC236" s="3"/>
      <c r="AD236" s="3"/>
    </row>
    <row r="237" spans="1:30" ht="13.5" customHeight="1">
      <c r="A237" s="11"/>
      <c r="B237" s="11"/>
      <c r="C237" s="11"/>
      <c r="D237" s="11"/>
      <c r="E237" s="11"/>
      <c r="F237" s="12"/>
      <c r="G237" s="12"/>
      <c r="H237" s="12"/>
      <c r="I237" s="12"/>
      <c r="J237" s="12"/>
      <c r="K237" s="12"/>
      <c r="L237" s="12"/>
      <c r="M237" s="13"/>
      <c r="N237" s="14"/>
      <c r="O237" s="3"/>
      <c r="P237" s="3"/>
      <c r="Q237" s="2"/>
      <c r="R237" s="3"/>
      <c r="S237" s="13"/>
      <c r="T237" s="13"/>
      <c r="U237" s="3"/>
      <c r="V237" s="3"/>
      <c r="W237" s="3"/>
      <c r="X237" s="3"/>
      <c r="Y237" s="3"/>
      <c r="Z237" s="3"/>
      <c r="AA237" s="3"/>
      <c r="AB237" s="3"/>
      <c r="AC237" s="3"/>
      <c r="AD237" s="3"/>
    </row>
    <row r="238" spans="1:30" ht="13.5" customHeight="1">
      <c r="A238" s="11"/>
      <c r="B238" s="11"/>
      <c r="C238" s="11"/>
      <c r="D238" s="11"/>
      <c r="E238" s="11"/>
      <c r="F238" s="12"/>
      <c r="G238" s="12"/>
      <c r="H238" s="12"/>
      <c r="I238" s="12"/>
      <c r="J238" s="12"/>
      <c r="K238" s="12"/>
      <c r="L238" s="12"/>
      <c r="M238" s="13"/>
      <c r="N238" s="14"/>
      <c r="O238" s="3"/>
      <c r="P238" s="3"/>
      <c r="Q238" s="2"/>
      <c r="R238" s="3"/>
      <c r="S238" s="13"/>
      <c r="T238" s="13"/>
      <c r="U238" s="3"/>
      <c r="V238" s="3"/>
      <c r="W238" s="3"/>
      <c r="X238" s="3"/>
      <c r="Y238" s="3"/>
      <c r="Z238" s="3"/>
      <c r="AA238" s="3"/>
      <c r="AB238" s="3"/>
      <c r="AC238" s="3"/>
      <c r="AD238" s="3"/>
    </row>
    <row r="239" spans="1:30" ht="13.5" customHeight="1">
      <c r="A239" s="11"/>
      <c r="B239" s="11"/>
      <c r="C239" s="11"/>
      <c r="D239" s="11"/>
      <c r="E239" s="11"/>
      <c r="F239" s="12"/>
      <c r="G239" s="12"/>
      <c r="H239" s="12"/>
      <c r="I239" s="12"/>
      <c r="J239" s="12"/>
      <c r="K239" s="12"/>
      <c r="L239" s="12"/>
      <c r="M239" s="13"/>
      <c r="N239" s="14"/>
      <c r="O239" s="3"/>
      <c r="P239" s="3"/>
      <c r="Q239" s="2"/>
      <c r="R239" s="3"/>
      <c r="S239" s="13"/>
      <c r="T239" s="13"/>
      <c r="U239" s="3"/>
      <c r="V239" s="3"/>
      <c r="W239" s="3"/>
      <c r="X239" s="3"/>
      <c r="Y239" s="3"/>
      <c r="Z239" s="3"/>
      <c r="AA239" s="3"/>
      <c r="AB239" s="3"/>
      <c r="AC239" s="3"/>
      <c r="AD239" s="3"/>
    </row>
    <row r="240" spans="1:30" ht="13.5" customHeight="1">
      <c r="A240" s="11"/>
      <c r="B240" s="11"/>
      <c r="C240" s="11"/>
      <c r="D240" s="11"/>
      <c r="E240" s="11"/>
      <c r="F240" s="12"/>
      <c r="G240" s="12"/>
      <c r="H240" s="12"/>
      <c r="I240" s="12"/>
      <c r="J240" s="12"/>
      <c r="K240" s="12"/>
      <c r="L240" s="12"/>
      <c r="M240" s="13"/>
      <c r="N240" s="14"/>
      <c r="O240" s="3"/>
      <c r="P240" s="3"/>
      <c r="Q240" s="2"/>
      <c r="R240" s="3"/>
      <c r="S240" s="13"/>
      <c r="T240" s="13"/>
      <c r="U240" s="3"/>
      <c r="V240" s="3"/>
      <c r="W240" s="3"/>
      <c r="X240" s="3"/>
      <c r="Y240" s="3"/>
      <c r="Z240" s="3"/>
      <c r="AA240" s="3"/>
      <c r="AB240" s="3"/>
      <c r="AC240" s="3"/>
      <c r="AD240" s="3"/>
    </row>
    <row r="241" spans="1:30" ht="13.5" customHeight="1">
      <c r="A241" s="11"/>
      <c r="B241" s="11"/>
      <c r="C241" s="11"/>
      <c r="D241" s="11"/>
      <c r="E241" s="11"/>
      <c r="F241" s="12"/>
      <c r="G241" s="12"/>
      <c r="H241" s="12"/>
      <c r="I241" s="12"/>
      <c r="J241" s="12"/>
      <c r="K241" s="12"/>
      <c r="L241" s="12"/>
      <c r="M241" s="13"/>
      <c r="N241" s="14"/>
      <c r="O241" s="3"/>
      <c r="P241" s="3"/>
      <c r="Q241" s="2"/>
      <c r="R241" s="3"/>
      <c r="S241" s="13"/>
      <c r="T241" s="13"/>
      <c r="U241" s="3"/>
      <c r="V241" s="3"/>
      <c r="W241" s="3"/>
      <c r="X241" s="3"/>
      <c r="Y241" s="3"/>
      <c r="Z241" s="3"/>
      <c r="AA241" s="3"/>
      <c r="AB241" s="3"/>
      <c r="AC241" s="3"/>
      <c r="AD241" s="3"/>
    </row>
    <row r="242" spans="1:30" ht="13.5" customHeight="1">
      <c r="A242" s="11"/>
      <c r="B242" s="11"/>
      <c r="C242" s="11"/>
      <c r="D242" s="11"/>
      <c r="E242" s="11"/>
      <c r="F242" s="12"/>
      <c r="G242" s="12"/>
      <c r="H242" s="12"/>
      <c r="I242" s="12"/>
      <c r="J242" s="12"/>
      <c r="K242" s="12"/>
      <c r="L242" s="12"/>
      <c r="M242" s="13"/>
      <c r="N242" s="14"/>
      <c r="O242" s="3"/>
      <c r="P242" s="3"/>
      <c r="Q242" s="2"/>
      <c r="R242" s="3"/>
      <c r="S242" s="13"/>
      <c r="T242" s="13"/>
      <c r="U242" s="3"/>
      <c r="V242" s="3"/>
      <c r="W242" s="3"/>
      <c r="X242" s="3"/>
      <c r="Y242" s="3"/>
      <c r="Z242" s="3"/>
      <c r="AA242" s="3"/>
      <c r="AB242" s="3"/>
      <c r="AC242" s="3"/>
      <c r="AD242" s="3"/>
    </row>
    <row r="243" spans="1:30" ht="13.5" customHeight="1">
      <c r="A243" s="11"/>
      <c r="B243" s="11"/>
      <c r="C243" s="11"/>
      <c r="D243" s="11"/>
      <c r="E243" s="11"/>
      <c r="F243" s="12"/>
      <c r="G243" s="12"/>
      <c r="H243" s="12"/>
      <c r="I243" s="12"/>
      <c r="J243" s="12"/>
      <c r="K243" s="12"/>
      <c r="L243" s="12"/>
      <c r="M243" s="13"/>
      <c r="N243" s="14"/>
      <c r="O243" s="3"/>
      <c r="P243" s="3"/>
      <c r="Q243" s="2"/>
      <c r="R243" s="3"/>
      <c r="S243" s="13"/>
      <c r="T243" s="13"/>
      <c r="U243" s="3"/>
      <c r="V243" s="3"/>
      <c r="W243" s="3"/>
      <c r="X243" s="3"/>
      <c r="Y243" s="3"/>
      <c r="Z243" s="3"/>
      <c r="AA243" s="3"/>
      <c r="AB243" s="3"/>
      <c r="AC243" s="3"/>
      <c r="AD243" s="3"/>
    </row>
    <row r="244" spans="1:30" ht="13.5" customHeight="1">
      <c r="A244" s="11"/>
      <c r="B244" s="11"/>
      <c r="C244" s="11"/>
      <c r="D244" s="11"/>
      <c r="E244" s="11"/>
      <c r="F244" s="12"/>
      <c r="G244" s="12"/>
      <c r="H244" s="12"/>
      <c r="I244" s="12"/>
      <c r="J244" s="12"/>
      <c r="K244" s="12"/>
      <c r="L244" s="12"/>
      <c r="M244" s="13"/>
      <c r="N244" s="14"/>
      <c r="O244" s="3"/>
      <c r="P244" s="3"/>
      <c r="Q244" s="2"/>
      <c r="R244" s="3"/>
      <c r="S244" s="13"/>
      <c r="T244" s="13"/>
      <c r="U244" s="3"/>
      <c r="V244" s="3"/>
      <c r="W244" s="3"/>
      <c r="X244" s="3"/>
      <c r="Y244" s="3"/>
      <c r="Z244" s="3"/>
      <c r="AA244" s="3"/>
      <c r="AB244" s="3"/>
      <c r="AC244" s="3"/>
      <c r="AD244" s="3"/>
    </row>
    <row r="245" spans="1:30" ht="13.5" customHeight="1">
      <c r="A245" s="11"/>
      <c r="B245" s="11"/>
      <c r="C245" s="11"/>
      <c r="D245" s="11"/>
      <c r="E245" s="11"/>
      <c r="F245" s="12"/>
      <c r="G245" s="12"/>
      <c r="H245" s="12"/>
      <c r="I245" s="12"/>
      <c r="J245" s="12"/>
      <c r="K245" s="12"/>
      <c r="L245" s="12"/>
      <c r="M245" s="13"/>
      <c r="N245" s="14"/>
      <c r="O245" s="3"/>
      <c r="P245" s="3"/>
      <c r="Q245" s="2"/>
      <c r="R245" s="3"/>
      <c r="S245" s="13"/>
      <c r="T245" s="13"/>
      <c r="U245" s="3"/>
      <c r="V245" s="3"/>
      <c r="W245" s="3"/>
      <c r="X245" s="3"/>
      <c r="Y245" s="3"/>
      <c r="Z245" s="3"/>
      <c r="AA245" s="3"/>
      <c r="AB245" s="3"/>
      <c r="AC245" s="3"/>
      <c r="AD245" s="3"/>
    </row>
    <row r="246" spans="1:30" ht="13.5" customHeight="1">
      <c r="A246" s="11"/>
      <c r="B246" s="11"/>
      <c r="C246" s="11"/>
      <c r="D246" s="11"/>
      <c r="E246" s="11"/>
      <c r="F246" s="12"/>
      <c r="G246" s="12"/>
      <c r="H246" s="12"/>
      <c r="I246" s="12"/>
      <c r="J246" s="12"/>
      <c r="K246" s="12"/>
      <c r="L246" s="12"/>
      <c r="M246" s="13"/>
      <c r="N246" s="14"/>
      <c r="O246" s="3"/>
      <c r="P246" s="3"/>
      <c r="Q246" s="2"/>
      <c r="R246" s="3"/>
      <c r="S246" s="13"/>
      <c r="T246" s="13"/>
      <c r="U246" s="3"/>
      <c r="V246" s="3"/>
      <c r="W246" s="3"/>
      <c r="X246" s="3"/>
      <c r="Y246" s="3"/>
      <c r="Z246" s="3"/>
      <c r="AA246" s="3"/>
      <c r="AB246" s="3"/>
      <c r="AC246" s="3"/>
      <c r="AD246" s="3"/>
    </row>
    <row r="247" spans="1:30" ht="13.5" customHeight="1">
      <c r="A247" s="11"/>
      <c r="B247" s="11"/>
      <c r="C247" s="11"/>
      <c r="D247" s="11"/>
      <c r="E247" s="11"/>
      <c r="F247" s="12"/>
      <c r="G247" s="12"/>
      <c r="H247" s="12"/>
      <c r="I247" s="12"/>
      <c r="J247" s="12"/>
      <c r="K247" s="12"/>
      <c r="L247" s="12"/>
      <c r="M247" s="13"/>
      <c r="N247" s="14"/>
      <c r="O247" s="3"/>
      <c r="P247" s="3"/>
      <c r="Q247" s="2"/>
      <c r="R247" s="3"/>
      <c r="S247" s="13"/>
      <c r="T247" s="13"/>
      <c r="U247" s="3"/>
      <c r="V247" s="3"/>
      <c r="W247" s="3"/>
      <c r="X247" s="3"/>
      <c r="Y247" s="3"/>
      <c r="Z247" s="3"/>
      <c r="AA247" s="3"/>
      <c r="AB247" s="3"/>
      <c r="AC247" s="3"/>
      <c r="AD247" s="3"/>
    </row>
    <row r="248" spans="1:30" ht="13.5" customHeight="1">
      <c r="A248" s="11"/>
      <c r="B248" s="11"/>
      <c r="C248" s="11"/>
      <c r="D248" s="11"/>
      <c r="E248" s="11"/>
      <c r="F248" s="12"/>
      <c r="G248" s="12"/>
      <c r="H248" s="12"/>
      <c r="I248" s="12"/>
      <c r="J248" s="12"/>
      <c r="K248" s="12"/>
      <c r="L248" s="12"/>
      <c r="M248" s="13"/>
      <c r="N248" s="14"/>
      <c r="O248" s="3"/>
      <c r="P248" s="3"/>
      <c r="Q248" s="2"/>
      <c r="R248" s="3"/>
      <c r="S248" s="13"/>
      <c r="T248" s="13"/>
      <c r="U248" s="3"/>
      <c r="V248" s="3"/>
      <c r="W248" s="3"/>
      <c r="X248" s="3"/>
      <c r="Y248" s="3"/>
      <c r="Z248" s="3"/>
      <c r="AA248" s="3"/>
      <c r="AB248" s="3"/>
      <c r="AC248" s="3"/>
      <c r="AD248" s="3"/>
    </row>
    <row r="249" spans="1:30" ht="13.5" customHeight="1">
      <c r="A249" s="11"/>
      <c r="B249" s="11"/>
      <c r="C249" s="11"/>
      <c r="D249" s="11"/>
      <c r="E249" s="11"/>
      <c r="F249" s="12"/>
      <c r="G249" s="12"/>
      <c r="H249" s="12"/>
      <c r="I249" s="12"/>
      <c r="J249" s="12"/>
      <c r="K249" s="12"/>
      <c r="L249" s="12"/>
      <c r="M249" s="13"/>
      <c r="N249" s="14"/>
      <c r="O249" s="3"/>
      <c r="P249" s="3"/>
      <c r="Q249" s="2"/>
      <c r="R249" s="3"/>
      <c r="S249" s="13"/>
      <c r="T249" s="13"/>
      <c r="U249" s="3"/>
      <c r="V249" s="3"/>
      <c r="W249" s="3"/>
      <c r="X249" s="3"/>
      <c r="Y249" s="3"/>
      <c r="Z249" s="3"/>
      <c r="AA249" s="3"/>
      <c r="AB249" s="3"/>
      <c r="AC249" s="3"/>
      <c r="AD249" s="3"/>
    </row>
    <row r="250" spans="1:30" ht="13.5" customHeight="1">
      <c r="A250" s="11"/>
      <c r="B250" s="11"/>
      <c r="C250" s="11"/>
      <c r="D250" s="11"/>
      <c r="E250" s="11"/>
      <c r="F250" s="12"/>
      <c r="G250" s="12"/>
      <c r="H250" s="12"/>
      <c r="I250" s="12"/>
      <c r="J250" s="12"/>
      <c r="K250" s="12"/>
      <c r="L250" s="12"/>
      <c r="M250" s="13"/>
      <c r="N250" s="14"/>
      <c r="O250" s="3"/>
      <c r="P250" s="3"/>
      <c r="Q250" s="2"/>
      <c r="R250" s="3"/>
      <c r="S250" s="13"/>
      <c r="T250" s="13"/>
      <c r="U250" s="3"/>
      <c r="V250" s="3"/>
      <c r="W250" s="3"/>
      <c r="X250" s="3"/>
      <c r="Y250" s="3"/>
      <c r="Z250" s="3"/>
      <c r="AA250" s="3"/>
      <c r="AB250" s="3"/>
      <c r="AC250" s="3"/>
      <c r="AD250" s="3"/>
    </row>
    <row r="251" spans="1:30" ht="13.5" customHeight="1">
      <c r="A251" s="11"/>
      <c r="B251" s="11"/>
      <c r="C251" s="11"/>
      <c r="D251" s="11"/>
      <c r="E251" s="11"/>
      <c r="F251" s="12"/>
      <c r="G251" s="12"/>
      <c r="H251" s="12"/>
      <c r="I251" s="12"/>
      <c r="J251" s="12"/>
      <c r="K251" s="12"/>
      <c r="L251" s="12"/>
      <c r="M251" s="13"/>
      <c r="N251" s="14"/>
      <c r="O251" s="3"/>
      <c r="P251" s="3"/>
      <c r="Q251" s="2"/>
      <c r="R251" s="3"/>
      <c r="S251" s="13"/>
      <c r="T251" s="13"/>
      <c r="U251" s="3"/>
      <c r="V251" s="3"/>
      <c r="W251" s="3"/>
      <c r="X251" s="3"/>
      <c r="Y251" s="3"/>
      <c r="Z251" s="3"/>
      <c r="AA251" s="3"/>
      <c r="AB251" s="3"/>
      <c r="AC251" s="3"/>
      <c r="AD251" s="3"/>
    </row>
    <row r="252" spans="1:30" ht="13.5" customHeight="1">
      <c r="A252" s="11"/>
      <c r="B252" s="11"/>
      <c r="C252" s="11"/>
      <c r="D252" s="11"/>
      <c r="E252" s="11"/>
      <c r="F252" s="12"/>
      <c r="G252" s="12"/>
      <c r="H252" s="12"/>
      <c r="I252" s="12"/>
      <c r="J252" s="12"/>
      <c r="K252" s="12"/>
      <c r="L252" s="12"/>
      <c r="M252" s="13"/>
      <c r="N252" s="14"/>
      <c r="O252" s="3"/>
      <c r="P252" s="3"/>
      <c r="Q252" s="2"/>
      <c r="R252" s="3"/>
      <c r="S252" s="13"/>
      <c r="T252" s="13"/>
      <c r="U252" s="3"/>
      <c r="V252" s="3"/>
      <c r="W252" s="3"/>
      <c r="X252" s="3"/>
      <c r="Y252" s="3"/>
      <c r="Z252" s="3"/>
      <c r="AA252" s="3"/>
      <c r="AB252" s="3"/>
      <c r="AC252" s="3"/>
      <c r="AD252" s="3"/>
    </row>
    <row r="253" spans="1:30" ht="13.5" customHeight="1">
      <c r="A253" s="11"/>
      <c r="B253" s="11"/>
      <c r="C253" s="11"/>
      <c r="D253" s="11"/>
      <c r="E253" s="11"/>
      <c r="F253" s="12"/>
      <c r="G253" s="12"/>
      <c r="H253" s="12"/>
      <c r="I253" s="12"/>
      <c r="J253" s="12"/>
      <c r="K253" s="12"/>
      <c r="L253" s="12"/>
      <c r="M253" s="13"/>
      <c r="N253" s="14"/>
      <c r="O253" s="3"/>
      <c r="P253" s="3"/>
      <c r="Q253" s="2"/>
      <c r="R253" s="3"/>
      <c r="S253" s="13"/>
      <c r="T253" s="13"/>
      <c r="U253" s="3"/>
      <c r="V253" s="3"/>
      <c r="W253" s="3"/>
      <c r="X253" s="3"/>
      <c r="Y253" s="3"/>
      <c r="Z253" s="3"/>
      <c r="AA253" s="3"/>
      <c r="AB253" s="3"/>
      <c r="AC253" s="3"/>
      <c r="AD253" s="3"/>
    </row>
    <row r="254" spans="1:30" ht="13.5" customHeight="1">
      <c r="A254" s="11"/>
      <c r="B254" s="11"/>
      <c r="C254" s="11"/>
      <c r="D254" s="11"/>
      <c r="E254" s="11"/>
      <c r="F254" s="12"/>
      <c r="G254" s="12"/>
      <c r="H254" s="12"/>
      <c r="I254" s="12"/>
      <c r="J254" s="12"/>
      <c r="K254" s="12"/>
      <c r="L254" s="12"/>
      <c r="M254" s="13"/>
      <c r="N254" s="14"/>
      <c r="O254" s="3"/>
      <c r="P254" s="3"/>
      <c r="Q254" s="2"/>
      <c r="R254" s="3"/>
      <c r="S254" s="13"/>
      <c r="T254" s="13"/>
      <c r="U254" s="3"/>
      <c r="V254" s="3"/>
      <c r="W254" s="3"/>
      <c r="X254" s="3"/>
      <c r="Y254" s="3"/>
      <c r="Z254" s="3"/>
      <c r="AA254" s="3"/>
      <c r="AB254" s="3"/>
      <c r="AC254" s="3"/>
      <c r="AD254" s="3"/>
    </row>
    <row r="255" spans="1:30" ht="13.5" customHeight="1">
      <c r="A255" s="11"/>
      <c r="B255" s="11"/>
      <c r="C255" s="11"/>
      <c r="D255" s="11"/>
      <c r="E255" s="11"/>
      <c r="F255" s="12"/>
      <c r="G255" s="12"/>
      <c r="H255" s="12"/>
      <c r="I255" s="12"/>
      <c r="J255" s="12"/>
      <c r="K255" s="12"/>
      <c r="L255" s="12"/>
      <c r="M255" s="13"/>
      <c r="N255" s="14"/>
      <c r="O255" s="3"/>
      <c r="P255" s="3"/>
      <c r="Q255" s="2"/>
      <c r="R255" s="3"/>
      <c r="S255" s="13"/>
      <c r="T255" s="13"/>
      <c r="U255" s="3"/>
      <c r="V255" s="3"/>
      <c r="W255" s="3"/>
      <c r="X255" s="3"/>
      <c r="Y255" s="3"/>
      <c r="Z255" s="3"/>
      <c r="AA255" s="3"/>
      <c r="AB255" s="3"/>
      <c r="AC255" s="3"/>
      <c r="AD255" s="3"/>
    </row>
    <row r="256" spans="1:30" ht="13.5" customHeight="1">
      <c r="A256" s="11"/>
      <c r="B256" s="11"/>
      <c r="C256" s="11"/>
      <c r="D256" s="11"/>
      <c r="E256" s="11"/>
      <c r="F256" s="12"/>
      <c r="G256" s="12"/>
      <c r="H256" s="12"/>
      <c r="I256" s="12"/>
      <c r="J256" s="12"/>
      <c r="K256" s="12"/>
      <c r="L256" s="12"/>
      <c r="M256" s="13"/>
      <c r="N256" s="14"/>
      <c r="O256" s="3"/>
      <c r="P256" s="3"/>
      <c r="Q256" s="2"/>
      <c r="R256" s="3"/>
      <c r="S256" s="13"/>
      <c r="T256" s="13"/>
      <c r="U256" s="3"/>
      <c r="V256" s="3"/>
      <c r="W256" s="3"/>
      <c r="X256" s="3"/>
      <c r="Y256" s="3"/>
      <c r="Z256" s="3"/>
      <c r="AA256" s="3"/>
      <c r="AB256" s="3"/>
      <c r="AC256" s="3"/>
      <c r="AD256" s="3"/>
    </row>
    <row r="257" spans="1:30" ht="13.5" customHeight="1">
      <c r="A257" s="11"/>
      <c r="B257" s="11"/>
      <c r="C257" s="11"/>
      <c r="D257" s="11"/>
      <c r="E257" s="11"/>
      <c r="F257" s="12"/>
      <c r="G257" s="12"/>
      <c r="H257" s="12"/>
      <c r="I257" s="12"/>
      <c r="J257" s="12"/>
      <c r="K257" s="12"/>
      <c r="L257" s="12"/>
      <c r="M257" s="13"/>
      <c r="N257" s="14"/>
      <c r="O257" s="3"/>
      <c r="P257" s="3"/>
      <c r="Q257" s="2"/>
      <c r="R257" s="3"/>
      <c r="S257" s="13"/>
      <c r="T257" s="13"/>
      <c r="U257" s="3"/>
      <c r="V257" s="3"/>
      <c r="W257" s="3"/>
      <c r="X257" s="3"/>
      <c r="Y257" s="3"/>
      <c r="Z257" s="3"/>
      <c r="AA257" s="3"/>
      <c r="AB257" s="3"/>
      <c r="AC257" s="3"/>
      <c r="AD257" s="3"/>
    </row>
    <row r="258" spans="1:30" ht="13.5" customHeight="1">
      <c r="A258" s="11"/>
      <c r="B258" s="11"/>
      <c r="C258" s="11"/>
      <c r="D258" s="11"/>
      <c r="E258" s="11"/>
      <c r="F258" s="12"/>
      <c r="G258" s="12"/>
      <c r="H258" s="12"/>
      <c r="I258" s="12"/>
      <c r="J258" s="12"/>
      <c r="K258" s="12"/>
      <c r="L258" s="12"/>
      <c r="M258" s="13"/>
      <c r="N258" s="14"/>
      <c r="O258" s="3"/>
      <c r="P258" s="3"/>
      <c r="Q258" s="2"/>
      <c r="R258" s="3"/>
      <c r="S258" s="13"/>
      <c r="T258" s="13"/>
      <c r="U258" s="3"/>
      <c r="V258" s="3"/>
      <c r="W258" s="3"/>
      <c r="X258" s="3"/>
      <c r="Y258" s="3"/>
      <c r="Z258" s="3"/>
      <c r="AA258" s="3"/>
      <c r="AB258" s="3"/>
      <c r="AC258" s="3"/>
      <c r="AD258" s="3"/>
    </row>
    <row r="259" spans="1:30" ht="13.5" customHeight="1">
      <c r="A259" s="11"/>
      <c r="B259" s="11"/>
      <c r="C259" s="11"/>
      <c r="D259" s="11"/>
      <c r="E259" s="11"/>
      <c r="F259" s="12"/>
      <c r="G259" s="12"/>
      <c r="H259" s="12"/>
      <c r="I259" s="12"/>
      <c r="J259" s="12"/>
      <c r="K259" s="12"/>
      <c r="L259" s="12"/>
      <c r="M259" s="13"/>
      <c r="N259" s="14"/>
      <c r="O259" s="3"/>
      <c r="P259" s="3"/>
      <c r="Q259" s="2"/>
      <c r="R259" s="3"/>
      <c r="S259" s="13"/>
      <c r="T259" s="13"/>
      <c r="U259" s="3"/>
      <c r="V259" s="3"/>
      <c r="W259" s="3"/>
      <c r="X259" s="3"/>
      <c r="Y259" s="3"/>
      <c r="Z259" s="3"/>
      <c r="AA259" s="3"/>
      <c r="AB259" s="3"/>
      <c r="AC259" s="3"/>
      <c r="AD259" s="3"/>
    </row>
    <row r="260" spans="1:30" ht="13.5" customHeight="1">
      <c r="A260" s="11"/>
      <c r="B260" s="11"/>
      <c r="C260" s="11"/>
      <c r="D260" s="11"/>
      <c r="E260" s="11"/>
      <c r="F260" s="12"/>
      <c r="G260" s="12"/>
      <c r="H260" s="12"/>
      <c r="I260" s="12"/>
      <c r="J260" s="12"/>
      <c r="K260" s="12"/>
      <c r="L260" s="12"/>
      <c r="M260" s="13"/>
      <c r="N260" s="14"/>
      <c r="O260" s="3"/>
      <c r="P260" s="3"/>
      <c r="Q260" s="2"/>
      <c r="R260" s="3"/>
      <c r="S260" s="13"/>
      <c r="T260" s="13"/>
      <c r="U260" s="3"/>
      <c r="V260" s="3"/>
      <c r="W260" s="3"/>
      <c r="X260" s="3"/>
      <c r="Y260" s="3"/>
      <c r="Z260" s="3"/>
      <c r="AA260" s="3"/>
      <c r="AB260" s="3"/>
      <c r="AC260" s="3"/>
      <c r="AD260" s="3"/>
    </row>
    <row r="261" spans="1:30" ht="13.5" customHeight="1">
      <c r="A261" s="11"/>
      <c r="B261" s="11"/>
      <c r="C261" s="11"/>
      <c r="D261" s="11"/>
      <c r="E261" s="11"/>
      <c r="F261" s="12"/>
      <c r="G261" s="12"/>
      <c r="H261" s="12"/>
      <c r="I261" s="12"/>
      <c r="J261" s="12"/>
      <c r="K261" s="12"/>
      <c r="L261" s="12"/>
      <c r="M261" s="13"/>
      <c r="N261" s="14"/>
      <c r="O261" s="3"/>
      <c r="P261" s="3"/>
      <c r="Q261" s="2"/>
      <c r="R261" s="3"/>
      <c r="S261" s="13"/>
      <c r="T261" s="13"/>
      <c r="U261" s="3"/>
      <c r="V261" s="3"/>
      <c r="W261" s="3"/>
      <c r="X261" s="3"/>
      <c r="Y261" s="3"/>
      <c r="Z261" s="3"/>
      <c r="AA261" s="3"/>
      <c r="AB261" s="3"/>
      <c r="AC261" s="3"/>
      <c r="AD261" s="3"/>
    </row>
    <row r="262" spans="1:30" ht="13.5" customHeight="1">
      <c r="A262" s="11"/>
      <c r="B262" s="11"/>
      <c r="C262" s="11"/>
      <c r="D262" s="11"/>
      <c r="E262" s="11"/>
      <c r="F262" s="12"/>
      <c r="G262" s="12"/>
      <c r="H262" s="12"/>
      <c r="I262" s="12"/>
      <c r="J262" s="12"/>
      <c r="K262" s="12"/>
      <c r="L262" s="12"/>
      <c r="M262" s="13"/>
      <c r="N262" s="14"/>
      <c r="O262" s="3"/>
      <c r="P262" s="3"/>
      <c r="Q262" s="2"/>
      <c r="R262" s="3"/>
      <c r="S262" s="13"/>
      <c r="T262" s="13"/>
      <c r="U262" s="3"/>
      <c r="V262" s="3"/>
      <c r="W262" s="3"/>
      <c r="X262" s="3"/>
      <c r="Y262" s="3"/>
      <c r="Z262" s="3"/>
      <c r="AA262" s="3"/>
      <c r="AB262" s="3"/>
      <c r="AC262" s="3"/>
      <c r="AD262" s="3"/>
    </row>
    <row r="263" spans="1:30" ht="13.5" customHeight="1">
      <c r="A263" s="11"/>
      <c r="B263" s="11"/>
      <c r="C263" s="11"/>
      <c r="D263" s="11"/>
      <c r="E263" s="11"/>
      <c r="F263" s="12"/>
      <c r="G263" s="12"/>
      <c r="H263" s="12"/>
      <c r="I263" s="12"/>
      <c r="J263" s="12"/>
      <c r="K263" s="12"/>
      <c r="L263" s="12"/>
      <c r="M263" s="13"/>
      <c r="N263" s="14"/>
      <c r="O263" s="3"/>
      <c r="P263" s="3"/>
      <c r="Q263" s="2"/>
      <c r="R263" s="3"/>
      <c r="S263" s="13"/>
      <c r="T263" s="13"/>
      <c r="U263" s="3"/>
      <c r="V263" s="3"/>
      <c r="W263" s="3"/>
      <c r="X263" s="3"/>
      <c r="Y263" s="3"/>
      <c r="Z263" s="3"/>
      <c r="AA263" s="3"/>
      <c r="AB263" s="3"/>
      <c r="AC263" s="3"/>
      <c r="AD263" s="3"/>
    </row>
    <row r="264" spans="1:30" ht="13.5" customHeight="1">
      <c r="A264" s="11"/>
      <c r="B264" s="11"/>
      <c r="C264" s="11"/>
      <c r="D264" s="11"/>
      <c r="E264" s="11"/>
      <c r="F264" s="12"/>
      <c r="G264" s="12"/>
      <c r="H264" s="12"/>
      <c r="I264" s="12"/>
      <c r="J264" s="12"/>
      <c r="K264" s="12"/>
      <c r="L264" s="12"/>
      <c r="M264" s="13"/>
      <c r="N264" s="14"/>
      <c r="O264" s="3"/>
      <c r="P264" s="3"/>
      <c r="Q264" s="2"/>
      <c r="R264" s="3"/>
      <c r="S264" s="13"/>
      <c r="T264" s="13"/>
      <c r="U264" s="3"/>
      <c r="V264" s="3"/>
      <c r="W264" s="3"/>
      <c r="X264" s="3"/>
      <c r="Y264" s="3"/>
      <c r="Z264" s="3"/>
      <c r="AA264" s="3"/>
      <c r="AB264" s="3"/>
      <c r="AC264" s="3"/>
      <c r="AD264" s="3"/>
    </row>
    <row r="265" spans="1:30" ht="13.5" customHeight="1">
      <c r="A265" s="11"/>
      <c r="B265" s="11"/>
      <c r="C265" s="11"/>
      <c r="D265" s="11"/>
      <c r="E265" s="11"/>
      <c r="F265" s="12"/>
      <c r="G265" s="12"/>
      <c r="H265" s="12"/>
      <c r="I265" s="12"/>
      <c r="J265" s="12"/>
      <c r="K265" s="12"/>
      <c r="L265" s="12"/>
      <c r="M265" s="13"/>
      <c r="N265" s="14"/>
      <c r="O265" s="3"/>
      <c r="P265" s="3"/>
      <c r="Q265" s="2"/>
      <c r="R265" s="3"/>
      <c r="S265" s="13"/>
      <c r="T265" s="13"/>
      <c r="U265" s="3"/>
      <c r="V265" s="3"/>
      <c r="W265" s="3"/>
      <c r="X265" s="3"/>
      <c r="Y265" s="3"/>
      <c r="Z265" s="3"/>
      <c r="AA265" s="3"/>
      <c r="AB265" s="3"/>
      <c r="AC265" s="3"/>
      <c r="AD265" s="3"/>
    </row>
    <row r="266" spans="1:30" ht="13.5" customHeight="1">
      <c r="A266" s="11"/>
      <c r="B266" s="11"/>
      <c r="C266" s="11"/>
      <c r="D266" s="11"/>
      <c r="E266" s="11"/>
      <c r="F266" s="12"/>
      <c r="G266" s="12"/>
      <c r="H266" s="12"/>
      <c r="I266" s="12"/>
      <c r="J266" s="12"/>
      <c r="K266" s="12"/>
      <c r="L266" s="12"/>
      <c r="M266" s="13"/>
      <c r="N266" s="14"/>
      <c r="O266" s="3"/>
      <c r="P266" s="3"/>
      <c r="Q266" s="2"/>
      <c r="R266" s="3"/>
      <c r="S266" s="13"/>
      <c r="T266" s="13"/>
      <c r="U266" s="3"/>
      <c r="V266" s="3"/>
      <c r="W266" s="3"/>
      <c r="X266" s="3"/>
      <c r="Y266" s="3"/>
      <c r="Z266" s="3"/>
      <c r="AA266" s="3"/>
      <c r="AB266" s="3"/>
      <c r="AC266" s="3"/>
      <c r="AD266" s="3"/>
    </row>
    <row r="267" spans="1:30" ht="13.5" customHeight="1">
      <c r="A267" s="11"/>
      <c r="B267" s="11"/>
      <c r="C267" s="11"/>
      <c r="D267" s="11"/>
      <c r="E267" s="11"/>
      <c r="F267" s="12"/>
      <c r="G267" s="12"/>
      <c r="H267" s="12"/>
      <c r="I267" s="12"/>
      <c r="J267" s="12"/>
      <c r="K267" s="12"/>
      <c r="L267" s="12"/>
      <c r="M267" s="13"/>
      <c r="N267" s="14"/>
      <c r="O267" s="3"/>
      <c r="P267" s="3"/>
      <c r="Q267" s="2"/>
      <c r="R267" s="3"/>
      <c r="S267" s="13"/>
      <c r="T267" s="13"/>
      <c r="U267" s="3"/>
      <c r="V267" s="3"/>
      <c r="W267" s="3"/>
      <c r="X267" s="3"/>
      <c r="Y267" s="3"/>
      <c r="Z267" s="3"/>
      <c r="AA267" s="3"/>
      <c r="AB267" s="3"/>
      <c r="AC267" s="3"/>
      <c r="AD267" s="3"/>
    </row>
    <row r="268" spans="1:30" ht="13.5" customHeight="1">
      <c r="A268" s="11"/>
      <c r="B268" s="11"/>
      <c r="C268" s="11"/>
      <c r="D268" s="11"/>
      <c r="E268" s="11"/>
      <c r="F268" s="12"/>
      <c r="G268" s="12"/>
      <c r="H268" s="12"/>
      <c r="I268" s="12"/>
      <c r="J268" s="12"/>
      <c r="K268" s="12"/>
      <c r="L268" s="12"/>
      <c r="M268" s="13"/>
      <c r="N268" s="14"/>
      <c r="O268" s="3"/>
      <c r="P268" s="3"/>
      <c r="Q268" s="2"/>
      <c r="R268" s="3"/>
      <c r="S268" s="13"/>
      <c r="T268" s="13"/>
      <c r="U268" s="3"/>
      <c r="V268" s="3"/>
      <c r="W268" s="3"/>
      <c r="X268" s="3"/>
      <c r="Y268" s="3"/>
      <c r="Z268" s="3"/>
      <c r="AA268" s="3"/>
      <c r="AB268" s="3"/>
      <c r="AC268" s="3"/>
      <c r="AD268" s="3"/>
    </row>
    <row r="269" spans="1:30" ht="13.5" customHeight="1">
      <c r="A269" s="11"/>
      <c r="B269" s="11"/>
      <c r="C269" s="11"/>
      <c r="D269" s="11"/>
      <c r="E269" s="11"/>
      <c r="F269" s="12"/>
      <c r="G269" s="12"/>
      <c r="H269" s="12"/>
      <c r="I269" s="12"/>
      <c r="J269" s="12"/>
      <c r="K269" s="12"/>
      <c r="L269" s="12"/>
      <c r="M269" s="13"/>
      <c r="N269" s="14"/>
      <c r="O269" s="3"/>
      <c r="P269" s="3"/>
      <c r="Q269" s="2"/>
      <c r="R269" s="3"/>
      <c r="S269" s="13"/>
      <c r="T269" s="13"/>
      <c r="U269" s="3"/>
      <c r="V269" s="3"/>
      <c r="W269" s="3"/>
      <c r="X269" s="3"/>
      <c r="Y269" s="3"/>
      <c r="Z269" s="3"/>
      <c r="AA269" s="3"/>
      <c r="AB269" s="3"/>
      <c r="AC269" s="3"/>
      <c r="AD269" s="3"/>
    </row>
    <row r="270" spans="1:30" ht="13.5" customHeight="1">
      <c r="A270" s="11"/>
      <c r="B270" s="11"/>
      <c r="C270" s="11"/>
      <c r="D270" s="11"/>
      <c r="E270" s="11"/>
      <c r="F270" s="12"/>
      <c r="G270" s="12"/>
      <c r="H270" s="12"/>
      <c r="I270" s="12"/>
      <c r="J270" s="12"/>
      <c r="K270" s="12"/>
      <c r="L270" s="12"/>
      <c r="M270" s="13"/>
      <c r="N270" s="14"/>
      <c r="O270" s="3"/>
      <c r="P270" s="3"/>
      <c r="Q270" s="2"/>
      <c r="R270" s="3"/>
      <c r="S270" s="13"/>
      <c r="T270" s="13"/>
      <c r="U270" s="3"/>
      <c r="V270" s="3"/>
      <c r="W270" s="3"/>
      <c r="X270" s="3"/>
      <c r="Y270" s="3"/>
      <c r="Z270" s="3"/>
      <c r="AA270" s="3"/>
      <c r="AB270" s="3"/>
      <c r="AC270" s="3"/>
      <c r="AD270" s="3"/>
    </row>
    <row r="271" spans="1:30" ht="13.5" customHeight="1">
      <c r="A271" s="11"/>
      <c r="B271" s="11"/>
      <c r="C271" s="11"/>
      <c r="D271" s="11"/>
      <c r="E271" s="11"/>
      <c r="F271" s="12"/>
      <c r="G271" s="12"/>
      <c r="H271" s="12"/>
      <c r="I271" s="12"/>
      <c r="J271" s="12"/>
      <c r="K271" s="12"/>
      <c r="L271" s="12"/>
      <c r="M271" s="13"/>
      <c r="N271" s="14"/>
      <c r="O271" s="3"/>
      <c r="P271" s="3"/>
      <c r="Q271" s="2"/>
      <c r="R271" s="3"/>
      <c r="S271" s="13"/>
      <c r="T271" s="13"/>
      <c r="U271" s="3"/>
      <c r="V271" s="3"/>
      <c r="W271" s="3"/>
      <c r="X271" s="3"/>
      <c r="Y271" s="3"/>
      <c r="Z271" s="3"/>
      <c r="AA271" s="3"/>
      <c r="AB271" s="3"/>
      <c r="AC271" s="3"/>
      <c r="AD271" s="3"/>
    </row>
    <row r="272" spans="1:30" ht="13.5" customHeight="1">
      <c r="A272" s="11"/>
      <c r="B272" s="11"/>
      <c r="C272" s="11"/>
      <c r="D272" s="11"/>
      <c r="E272" s="11"/>
      <c r="F272" s="12"/>
      <c r="G272" s="12"/>
      <c r="H272" s="12"/>
      <c r="I272" s="12"/>
      <c r="J272" s="12"/>
      <c r="K272" s="12"/>
      <c r="L272" s="12"/>
      <c r="M272" s="13"/>
      <c r="N272" s="14"/>
      <c r="O272" s="3"/>
      <c r="P272" s="3"/>
      <c r="Q272" s="2"/>
      <c r="R272" s="3"/>
      <c r="S272" s="13"/>
      <c r="T272" s="13"/>
      <c r="U272" s="3"/>
      <c r="V272" s="3"/>
      <c r="W272" s="3"/>
      <c r="X272" s="3"/>
      <c r="Y272" s="3"/>
      <c r="Z272" s="3"/>
      <c r="AA272" s="3"/>
      <c r="AB272" s="3"/>
      <c r="AC272" s="3"/>
      <c r="AD272" s="3"/>
    </row>
    <row r="273" spans="1:30" ht="13.5" customHeight="1">
      <c r="A273" s="11"/>
      <c r="B273" s="11"/>
      <c r="C273" s="11"/>
      <c r="D273" s="11"/>
      <c r="E273" s="11"/>
      <c r="F273" s="12"/>
      <c r="G273" s="12"/>
      <c r="H273" s="12"/>
      <c r="I273" s="12"/>
      <c r="J273" s="12"/>
      <c r="K273" s="12"/>
      <c r="L273" s="12"/>
      <c r="M273" s="13"/>
      <c r="N273" s="14"/>
      <c r="O273" s="3"/>
      <c r="P273" s="3"/>
      <c r="Q273" s="2"/>
      <c r="R273" s="3"/>
      <c r="S273" s="13"/>
      <c r="T273" s="13"/>
      <c r="U273" s="3"/>
      <c r="V273" s="3"/>
      <c r="W273" s="3"/>
      <c r="X273" s="3"/>
      <c r="Y273" s="3"/>
      <c r="Z273" s="3"/>
      <c r="AA273" s="3"/>
      <c r="AB273" s="3"/>
      <c r="AC273" s="3"/>
      <c r="AD273" s="3"/>
    </row>
    <row r="274" spans="1:30" ht="13.5" customHeight="1">
      <c r="A274" s="11"/>
      <c r="B274" s="11"/>
      <c r="C274" s="11"/>
      <c r="D274" s="11"/>
      <c r="E274" s="11"/>
      <c r="F274" s="12"/>
      <c r="G274" s="12"/>
      <c r="H274" s="12"/>
      <c r="I274" s="12"/>
      <c r="J274" s="12"/>
      <c r="K274" s="12"/>
      <c r="L274" s="12"/>
      <c r="M274" s="13"/>
      <c r="N274" s="14"/>
      <c r="O274" s="3"/>
      <c r="P274" s="3"/>
      <c r="Q274" s="2"/>
      <c r="R274" s="3"/>
      <c r="S274" s="13"/>
      <c r="T274" s="13"/>
      <c r="U274" s="3"/>
      <c r="V274" s="3"/>
      <c r="W274" s="3"/>
      <c r="X274" s="3"/>
      <c r="Y274" s="3"/>
      <c r="Z274" s="3"/>
      <c r="AA274" s="3"/>
      <c r="AB274" s="3"/>
      <c r="AC274" s="3"/>
      <c r="AD274" s="3"/>
    </row>
    <row r="275" spans="1:30" ht="13.5" customHeight="1">
      <c r="A275" s="11"/>
      <c r="B275" s="11"/>
      <c r="C275" s="11"/>
      <c r="D275" s="11"/>
      <c r="E275" s="11"/>
      <c r="F275" s="12"/>
      <c r="G275" s="12"/>
      <c r="H275" s="12"/>
      <c r="I275" s="12"/>
      <c r="J275" s="12"/>
      <c r="K275" s="12"/>
      <c r="L275" s="12"/>
      <c r="M275" s="13"/>
      <c r="N275" s="14"/>
      <c r="O275" s="3"/>
      <c r="P275" s="3"/>
      <c r="Q275" s="2"/>
      <c r="R275" s="3"/>
      <c r="S275" s="13"/>
      <c r="T275" s="13"/>
      <c r="U275" s="3"/>
      <c r="V275" s="3"/>
      <c r="W275" s="3"/>
      <c r="X275" s="3"/>
      <c r="Y275" s="3"/>
      <c r="Z275" s="3"/>
      <c r="AA275" s="3"/>
      <c r="AB275" s="3"/>
      <c r="AC275" s="3"/>
      <c r="AD275" s="3"/>
    </row>
    <row r="276" spans="1:30" ht="13.5" customHeight="1">
      <c r="A276" s="11"/>
      <c r="B276" s="11"/>
      <c r="C276" s="11"/>
      <c r="D276" s="11"/>
      <c r="E276" s="11"/>
      <c r="F276" s="12"/>
      <c r="G276" s="12"/>
      <c r="H276" s="12"/>
      <c r="I276" s="12"/>
      <c r="J276" s="12"/>
      <c r="K276" s="12"/>
      <c r="L276" s="12"/>
      <c r="M276" s="13"/>
      <c r="N276" s="14"/>
      <c r="O276" s="3"/>
      <c r="P276" s="3"/>
      <c r="Q276" s="2"/>
      <c r="R276" s="3"/>
      <c r="S276" s="13"/>
      <c r="T276" s="13"/>
      <c r="U276" s="3"/>
      <c r="V276" s="3"/>
      <c r="W276" s="3"/>
      <c r="X276" s="3"/>
      <c r="Y276" s="3"/>
      <c r="Z276" s="3"/>
      <c r="AA276" s="3"/>
      <c r="AB276" s="3"/>
      <c r="AC276" s="3"/>
      <c r="AD276" s="3"/>
    </row>
    <row r="277" spans="1:30" ht="13.5" customHeight="1">
      <c r="A277" s="11"/>
      <c r="B277" s="11"/>
      <c r="C277" s="11"/>
      <c r="D277" s="11"/>
      <c r="E277" s="11"/>
      <c r="F277" s="12"/>
      <c r="G277" s="12"/>
      <c r="H277" s="12"/>
      <c r="I277" s="12"/>
      <c r="J277" s="12"/>
      <c r="K277" s="12"/>
      <c r="L277" s="12"/>
      <c r="M277" s="13"/>
      <c r="N277" s="14"/>
      <c r="O277" s="3"/>
      <c r="P277" s="3"/>
      <c r="Q277" s="2"/>
      <c r="R277" s="3"/>
      <c r="S277" s="13"/>
      <c r="T277" s="13"/>
      <c r="U277" s="3"/>
      <c r="V277" s="3"/>
      <c r="W277" s="3"/>
      <c r="X277" s="3"/>
      <c r="Y277" s="3"/>
      <c r="Z277" s="3"/>
      <c r="AA277" s="3"/>
      <c r="AB277" s="3"/>
      <c r="AC277" s="3"/>
      <c r="AD277" s="3"/>
    </row>
    <row r="278" spans="1:30" ht="13.5" customHeight="1">
      <c r="A278" s="11"/>
      <c r="B278" s="11"/>
      <c r="C278" s="11"/>
      <c r="D278" s="11"/>
      <c r="E278" s="11"/>
      <c r="F278" s="12"/>
      <c r="G278" s="12"/>
      <c r="H278" s="12"/>
      <c r="I278" s="12"/>
      <c r="J278" s="12"/>
      <c r="K278" s="12"/>
      <c r="L278" s="12"/>
      <c r="M278" s="13"/>
      <c r="N278" s="14"/>
      <c r="O278" s="3"/>
      <c r="P278" s="3"/>
      <c r="Q278" s="2"/>
      <c r="R278" s="3"/>
      <c r="S278" s="13"/>
      <c r="T278" s="13"/>
      <c r="U278" s="3"/>
      <c r="V278" s="3"/>
      <c r="W278" s="3"/>
      <c r="X278" s="3"/>
      <c r="Y278" s="3"/>
      <c r="Z278" s="3"/>
      <c r="AA278" s="3"/>
      <c r="AB278" s="3"/>
      <c r="AC278" s="3"/>
      <c r="AD278" s="3"/>
    </row>
    <row r="279" spans="1:30" ht="13.5" customHeight="1">
      <c r="A279" s="11"/>
      <c r="B279" s="11"/>
      <c r="C279" s="11"/>
      <c r="D279" s="11"/>
      <c r="E279" s="11"/>
      <c r="F279" s="12"/>
      <c r="G279" s="12"/>
      <c r="H279" s="12"/>
      <c r="I279" s="12"/>
      <c r="J279" s="12"/>
      <c r="K279" s="12"/>
      <c r="L279" s="12"/>
      <c r="M279" s="13"/>
      <c r="N279" s="14"/>
      <c r="O279" s="3"/>
      <c r="P279" s="3"/>
      <c r="Q279" s="2"/>
      <c r="R279" s="3"/>
      <c r="S279" s="13"/>
      <c r="T279" s="13"/>
      <c r="U279" s="3"/>
      <c r="V279" s="3"/>
      <c r="W279" s="3"/>
      <c r="X279" s="3"/>
      <c r="Y279" s="3"/>
      <c r="Z279" s="3"/>
      <c r="AA279" s="3"/>
      <c r="AB279" s="3"/>
      <c r="AC279" s="3"/>
      <c r="AD279" s="3"/>
    </row>
    <row r="280" spans="1:30" ht="13.5" customHeight="1">
      <c r="A280" s="11"/>
      <c r="B280" s="11"/>
      <c r="C280" s="11"/>
      <c r="D280" s="11"/>
      <c r="E280" s="11"/>
      <c r="F280" s="12"/>
      <c r="G280" s="12"/>
      <c r="H280" s="12"/>
      <c r="I280" s="12"/>
      <c r="J280" s="12"/>
      <c r="K280" s="12"/>
      <c r="L280" s="12"/>
      <c r="M280" s="13"/>
      <c r="N280" s="14"/>
      <c r="O280" s="3"/>
      <c r="P280" s="3"/>
      <c r="Q280" s="2"/>
      <c r="R280" s="3"/>
      <c r="S280" s="13"/>
      <c r="T280" s="13"/>
      <c r="U280" s="3"/>
      <c r="V280" s="3"/>
      <c r="W280" s="3"/>
      <c r="X280" s="3"/>
      <c r="Y280" s="3"/>
      <c r="Z280" s="3"/>
      <c r="AA280" s="3"/>
      <c r="AB280" s="3"/>
      <c r="AC280" s="3"/>
      <c r="AD280" s="3"/>
    </row>
    <row r="281" spans="1:30" ht="13.5" customHeight="1">
      <c r="A281" s="11"/>
      <c r="B281" s="11"/>
      <c r="C281" s="11"/>
      <c r="D281" s="11"/>
      <c r="E281" s="11"/>
      <c r="F281" s="12"/>
      <c r="G281" s="12"/>
      <c r="H281" s="12"/>
      <c r="I281" s="12"/>
      <c r="J281" s="12"/>
      <c r="K281" s="12"/>
      <c r="L281" s="12"/>
      <c r="M281" s="13"/>
      <c r="N281" s="14"/>
      <c r="O281" s="3"/>
      <c r="P281" s="3"/>
      <c r="Q281" s="2"/>
      <c r="R281" s="3"/>
      <c r="S281" s="13"/>
      <c r="T281" s="13"/>
      <c r="U281" s="3"/>
      <c r="V281" s="3"/>
      <c r="W281" s="3"/>
      <c r="X281" s="3"/>
      <c r="Y281" s="3"/>
      <c r="Z281" s="3"/>
      <c r="AA281" s="3"/>
      <c r="AB281" s="3"/>
      <c r="AC281" s="3"/>
      <c r="AD281" s="3"/>
    </row>
    <row r="282" spans="1:30" ht="13.5" customHeight="1">
      <c r="A282" s="11"/>
      <c r="B282" s="11"/>
      <c r="C282" s="11"/>
      <c r="D282" s="11"/>
      <c r="E282" s="11"/>
      <c r="F282" s="12"/>
      <c r="G282" s="12"/>
      <c r="H282" s="12"/>
      <c r="I282" s="12"/>
      <c r="J282" s="12"/>
      <c r="K282" s="12"/>
      <c r="L282" s="12"/>
      <c r="M282" s="13"/>
      <c r="N282" s="14"/>
      <c r="O282" s="3"/>
      <c r="P282" s="3"/>
      <c r="Q282" s="2"/>
      <c r="R282" s="3"/>
      <c r="S282" s="13"/>
      <c r="T282" s="13"/>
      <c r="U282" s="3"/>
      <c r="V282" s="3"/>
      <c r="W282" s="3"/>
      <c r="X282" s="3"/>
      <c r="Y282" s="3"/>
      <c r="Z282" s="3"/>
      <c r="AA282" s="3"/>
      <c r="AB282" s="3"/>
      <c r="AC282" s="3"/>
      <c r="AD282" s="3"/>
    </row>
    <row r="283" spans="1:30" ht="13.5" customHeight="1">
      <c r="A283" s="11"/>
      <c r="B283" s="11"/>
      <c r="C283" s="11"/>
      <c r="D283" s="11"/>
      <c r="E283" s="11"/>
      <c r="F283" s="12"/>
      <c r="G283" s="12"/>
      <c r="H283" s="12"/>
      <c r="I283" s="12"/>
      <c r="J283" s="12"/>
      <c r="K283" s="12"/>
      <c r="L283" s="12"/>
      <c r="M283" s="13"/>
      <c r="N283" s="14"/>
      <c r="O283" s="3"/>
      <c r="P283" s="3"/>
      <c r="Q283" s="2"/>
      <c r="R283" s="3"/>
      <c r="S283" s="13"/>
      <c r="T283" s="13"/>
      <c r="U283" s="3"/>
      <c r="V283" s="3"/>
      <c r="W283" s="3"/>
      <c r="X283" s="3"/>
      <c r="Y283" s="3"/>
      <c r="Z283" s="3"/>
      <c r="AA283" s="3"/>
      <c r="AB283" s="3"/>
      <c r="AC283" s="3"/>
      <c r="AD283" s="3"/>
    </row>
    <row r="284" spans="1:30" ht="13.5" customHeight="1">
      <c r="A284" s="11"/>
      <c r="B284" s="11"/>
      <c r="C284" s="11"/>
      <c r="D284" s="11"/>
      <c r="E284" s="11"/>
      <c r="F284" s="12"/>
      <c r="G284" s="12"/>
      <c r="H284" s="12"/>
      <c r="I284" s="12"/>
      <c r="J284" s="12"/>
      <c r="K284" s="12"/>
      <c r="L284" s="12"/>
      <c r="M284" s="13"/>
      <c r="N284" s="14"/>
      <c r="O284" s="3"/>
      <c r="P284" s="3"/>
      <c r="Q284" s="2"/>
      <c r="R284" s="3"/>
      <c r="S284" s="13"/>
      <c r="T284" s="13"/>
      <c r="U284" s="3"/>
      <c r="V284" s="3"/>
      <c r="W284" s="3"/>
      <c r="X284" s="3"/>
      <c r="Y284" s="3"/>
      <c r="Z284" s="3"/>
      <c r="AA284" s="3"/>
      <c r="AB284" s="3"/>
      <c r="AC284" s="3"/>
      <c r="AD284" s="3"/>
    </row>
    <row r="285" spans="1:30" ht="13.5" customHeight="1">
      <c r="A285" s="11"/>
      <c r="B285" s="11"/>
      <c r="C285" s="11"/>
      <c r="D285" s="11"/>
      <c r="E285" s="11"/>
      <c r="F285" s="12"/>
      <c r="G285" s="12"/>
      <c r="H285" s="12"/>
      <c r="I285" s="12"/>
      <c r="J285" s="12"/>
      <c r="K285" s="12"/>
      <c r="L285" s="12"/>
      <c r="M285" s="13"/>
      <c r="N285" s="14"/>
      <c r="O285" s="3"/>
      <c r="P285" s="3"/>
      <c r="Q285" s="2"/>
      <c r="R285" s="3"/>
      <c r="S285" s="13"/>
      <c r="T285" s="13"/>
      <c r="U285" s="3"/>
      <c r="V285" s="3"/>
      <c r="W285" s="3"/>
      <c r="X285" s="3"/>
      <c r="Y285" s="3"/>
      <c r="Z285" s="3"/>
      <c r="AA285" s="3"/>
      <c r="AB285" s="3"/>
      <c r="AC285" s="3"/>
      <c r="AD285" s="3"/>
    </row>
    <row r="286" spans="1:30" ht="13.5" customHeight="1">
      <c r="A286" s="11"/>
      <c r="B286" s="11"/>
      <c r="C286" s="11"/>
      <c r="D286" s="11"/>
      <c r="E286" s="11"/>
      <c r="F286" s="12"/>
      <c r="G286" s="12"/>
      <c r="H286" s="12"/>
      <c r="I286" s="12"/>
      <c r="J286" s="12"/>
      <c r="K286" s="12"/>
      <c r="L286" s="12"/>
      <c r="M286" s="13"/>
      <c r="N286" s="14"/>
      <c r="O286" s="3"/>
      <c r="P286" s="3"/>
      <c r="Q286" s="2"/>
      <c r="R286" s="3"/>
      <c r="S286" s="13"/>
      <c r="T286" s="13"/>
      <c r="U286" s="3"/>
      <c r="V286" s="3"/>
      <c r="W286" s="3"/>
      <c r="X286" s="3"/>
      <c r="Y286" s="3"/>
      <c r="Z286" s="3"/>
      <c r="AA286" s="3"/>
      <c r="AB286" s="3"/>
      <c r="AC286" s="3"/>
      <c r="AD286" s="3"/>
    </row>
    <row r="287" spans="1:30" ht="13.5" customHeight="1">
      <c r="A287" s="11"/>
      <c r="B287" s="11"/>
      <c r="C287" s="11"/>
      <c r="D287" s="11"/>
      <c r="E287" s="11"/>
      <c r="F287" s="12"/>
      <c r="G287" s="12"/>
      <c r="H287" s="12"/>
      <c r="I287" s="12"/>
      <c r="J287" s="12"/>
      <c r="K287" s="12"/>
      <c r="L287" s="12"/>
      <c r="M287" s="13"/>
      <c r="N287" s="14"/>
      <c r="O287" s="3"/>
      <c r="P287" s="3"/>
      <c r="Q287" s="2"/>
      <c r="R287" s="3"/>
      <c r="S287" s="13"/>
      <c r="T287" s="13"/>
      <c r="U287" s="3"/>
      <c r="V287" s="3"/>
      <c r="W287" s="3"/>
      <c r="X287" s="3"/>
      <c r="Y287" s="3"/>
      <c r="Z287" s="3"/>
      <c r="AA287" s="3"/>
      <c r="AB287" s="3"/>
      <c r="AC287" s="3"/>
      <c r="AD287" s="3"/>
    </row>
    <row r="288" spans="1:30" ht="13.5" customHeight="1">
      <c r="A288" s="11"/>
      <c r="B288" s="11"/>
      <c r="C288" s="11"/>
      <c r="D288" s="11"/>
      <c r="E288" s="11"/>
      <c r="F288" s="12"/>
      <c r="G288" s="12"/>
      <c r="H288" s="12"/>
      <c r="I288" s="12"/>
      <c r="J288" s="12"/>
      <c r="K288" s="12"/>
      <c r="L288" s="12"/>
      <c r="M288" s="13"/>
      <c r="N288" s="14"/>
      <c r="O288" s="3"/>
      <c r="P288" s="3"/>
      <c r="Q288" s="2"/>
      <c r="R288" s="3"/>
      <c r="S288" s="13"/>
      <c r="T288" s="13"/>
      <c r="U288" s="3"/>
      <c r="V288" s="3"/>
      <c r="W288" s="3"/>
      <c r="X288" s="3"/>
      <c r="Y288" s="3"/>
      <c r="Z288" s="3"/>
      <c r="AA288" s="3"/>
      <c r="AB288" s="3"/>
      <c r="AC288" s="3"/>
      <c r="AD288" s="3"/>
    </row>
    <row r="289" spans="1:30" ht="13.5" customHeight="1">
      <c r="A289" s="11"/>
      <c r="B289" s="11"/>
      <c r="C289" s="11"/>
      <c r="D289" s="11"/>
      <c r="E289" s="11"/>
      <c r="F289" s="12"/>
      <c r="G289" s="12"/>
      <c r="H289" s="12"/>
      <c r="I289" s="12"/>
      <c r="J289" s="12"/>
      <c r="K289" s="12"/>
      <c r="L289" s="12"/>
      <c r="M289" s="13"/>
      <c r="N289" s="14"/>
      <c r="O289" s="3"/>
      <c r="P289" s="3"/>
      <c r="Q289" s="2"/>
      <c r="R289" s="3"/>
      <c r="S289" s="13"/>
      <c r="T289" s="13"/>
      <c r="U289" s="3"/>
      <c r="V289" s="3"/>
      <c r="W289" s="3"/>
      <c r="X289" s="3"/>
      <c r="Y289" s="3"/>
      <c r="Z289" s="3"/>
      <c r="AA289" s="3"/>
      <c r="AB289" s="3"/>
      <c r="AC289" s="3"/>
      <c r="AD289" s="3"/>
    </row>
    <row r="290" spans="1:30" ht="13.5" customHeight="1">
      <c r="A290" s="11"/>
      <c r="B290" s="11"/>
      <c r="C290" s="11"/>
      <c r="D290" s="11"/>
      <c r="E290" s="11"/>
      <c r="F290" s="12"/>
      <c r="G290" s="12"/>
      <c r="H290" s="12"/>
      <c r="I290" s="12"/>
      <c r="J290" s="12"/>
      <c r="K290" s="12"/>
      <c r="L290" s="12"/>
      <c r="M290" s="13"/>
      <c r="N290" s="14"/>
      <c r="O290" s="3"/>
      <c r="P290" s="3"/>
      <c r="Q290" s="2"/>
      <c r="R290" s="3"/>
      <c r="S290" s="13"/>
      <c r="T290" s="13"/>
      <c r="U290" s="3"/>
      <c r="V290" s="3"/>
      <c r="W290" s="3"/>
      <c r="X290" s="3"/>
      <c r="Y290" s="3"/>
      <c r="Z290" s="3"/>
      <c r="AA290" s="3"/>
      <c r="AB290" s="3"/>
      <c r="AC290" s="3"/>
      <c r="AD290" s="3"/>
    </row>
    <row r="291" spans="1:30" ht="13.5" customHeight="1">
      <c r="A291" s="11"/>
      <c r="B291" s="11"/>
      <c r="C291" s="11"/>
      <c r="D291" s="11"/>
      <c r="E291" s="11"/>
      <c r="F291" s="12"/>
      <c r="G291" s="12"/>
      <c r="H291" s="12"/>
      <c r="I291" s="12"/>
      <c r="J291" s="12"/>
      <c r="K291" s="12"/>
      <c r="L291" s="12"/>
      <c r="M291" s="13"/>
      <c r="N291" s="14"/>
      <c r="O291" s="3"/>
      <c r="P291" s="3"/>
      <c r="Q291" s="2"/>
      <c r="R291" s="3"/>
      <c r="S291" s="13"/>
      <c r="T291" s="13"/>
      <c r="U291" s="3"/>
      <c r="V291" s="3"/>
      <c r="W291" s="3"/>
      <c r="X291" s="3"/>
      <c r="Y291" s="3"/>
      <c r="Z291" s="3"/>
      <c r="AA291" s="3"/>
      <c r="AB291" s="3"/>
      <c r="AC291" s="3"/>
      <c r="AD291" s="3"/>
    </row>
    <row r="292" spans="1:30" ht="13.5" customHeight="1">
      <c r="A292" s="11"/>
      <c r="B292" s="11"/>
      <c r="C292" s="11"/>
      <c r="D292" s="11"/>
      <c r="E292" s="11"/>
      <c r="F292" s="12"/>
      <c r="G292" s="12"/>
      <c r="H292" s="12"/>
      <c r="I292" s="12"/>
      <c r="J292" s="12"/>
      <c r="K292" s="12"/>
      <c r="L292" s="12"/>
      <c r="M292" s="13"/>
      <c r="N292" s="14"/>
      <c r="O292" s="3"/>
      <c r="P292" s="3"/>
      <c r="Q292" s="2"/>
      <c r="R292" s="3"/>
      <c r="S292" s="13"/>
      <c r="T292" s="13"/>
      <c r="U292" s="3"/>
      <c r="V292" s="3"/>
      <c r="W292" s="3"/>
      <c r="X292" s="3"/>
      <c r="Y292" s="3"/>
      <c r="Z292" s="3"/>
      <c r="AA292" s="3"/>
      <c r="AB292" s="3"/>
      <c r="AC292" s="3"/>
      <c r="AD292" s="3"/>
    </row>
    <row r="293" spans="1:30" ht="13.5" customHeight="1">
      <c r="A293" s="11"/>
      <c r="B293" s="11"/>
      <c r="C293" s="11"/>
      <c r="D293" s="11"/>
      <c r="E293" s="11"/>
      <c r="F293" s="12"/>
      <c r="G293" s="12"/>
      <c r="H293" s="12"/>
      <c r="I293" s="12"/>
      <c r="J293" s="12"/>
      <c r="K293" s="12"/>
      <c r="L293" s="12"/>
      <c r="M293" s="13"/>
      <c r="N293" s="14"/>
      <c r="O293" s="3"/>
      <c r="P293" s="3"/>
      <c r="Q293" s="2"/>
      <c r="R293" s="3"/>
      <c r="S293" s="13"/>
      <c r="T293" s="13"/>
      <c r="U293" s="3"/>
      <c r="V293" s="3"/>
      <c r="W293" s="3"/>
      <c r="X293" s="3"/>
      <c r="Y293" s="3"/>
      <c r="Z293" s="3"/>
      <c r="AA293" s="3"/>
      <c r="AB293" s="3"/>
      <c r="AC293" s="3"/>
      <c r="AD293" s="3"/>
    </row>
    <row r="294" spans="1:30" ht="13.5" customHeight="1">
      <c r="A294" s="11"/>
      <c r="B294" s="11"/>
      <c r="C294" s="11"/>
      <c r="D294" s="11"/>
      <c r="E294" s="11"/>
      <c r="F294" s="12"/>
      <c r="G294" s="12"/>
      <c r="H294" s="12"/>
      <c r="I294" s="12"/>
      <c r="J294" s="12"/>
      <c r="K294" s="12"/>
      <c r="L294" s="12"/>
      <c r="M294" s="13"/>
      <c r="N294" s="14"/>
      <c r="O294" s="3"/>
      <c r="P294" s="3"/>
      <c r="Q294" s="2"/>
      <c r="R294" s="3"/>
      <c r="S294" s="13"/>
      <c r="T294" s="13"/>
      <c r="U294" s="3"/>
      <c r="V294" s="3"/>
      <c r="W294" s="3"/>
      <c r="X294" s="3"/>
      <c r="Y294" s="3"/>
      <c r="Z294" s="3"/>
      <c r="AA294" s="3"/>
      <c r="AB294" s="3"/>
      <c r="AC294" s="3"/>
      <c r="AD294" s="3"/>
    </row>
    <row r="295" spans="1:30" ht="13.5" customHeight="1">
      <c r="A295" s="11"/>
      <c r="B295" s="11"/>
      <c r="C295" s="11"/>
      <c r="D295" s="11"/>
      <c r="E295" s="11"/>
      <c r="F295" s="12"/>
      <c r="G295" s="12"/>
      <c r="H295" s="12"/>
      <c r="I295" s="12"/>
      <c r="J295" s="12"/>
      <c r="K295" s="12"/>
      <c r="L295" s="12"/>
      <c r="M295" s="13"/>
      <c r="N295" s="14"/>
      <c r="O295" s="3"/>
      <c r="P295" s="3"/>
      <c r="Q295" s="2"/>
      <c r="R295" s="3"/>
      <c r="S295" s="13"/>
      <c r="T295" s="13"/>
      <c r="U295" s="3"/>
      <c r="V295" s="3"/>
      <c r="W295" s="3"/>
      <c r="X295" s="3"/>
      <c r="Y295" s="3"/>
      <c r="Z295" s="3"/>
      <c r="AA295" s="3"/>
      <c r="AB295" s="3"/>
      <c r="AC295" s="3"/>
      <c r="AD295" s="3"/>
    </row>
    <row r="296" spans="1:30" ht="13.5" customHeight="1">
      <c r="A296" s="11"/>
      <c r="B296" s="11"/>
      <c r="C296" s="11"/>
      <c r="D296" s="11"/>
      <c r="E296" s="11"/>
      <c r="F296" s="12"/>
      <c r="G296" s="12"/>
      <c r="H296" s="12"/>
      <c r="I296" s="12"/>
      <c r="J296" s="12"/>
      <c r="K296" s="12"/>
      <c r="L296" s="12"/>
      <c r="M296" s="13"/>
      <c r="N296" s="14"/>
      <c r="O296" s="3"/>
      <c r="P296" s="3"/>
      <c r="Q296" s="2"/>
      <c r="R296" s="3"/>
      <c r="S296" s="13"/>
      <c r="T296" s="13"/>
      <c r="U296" s="3"/>
      <c r="V296" s="3"/>
      <c r="W296" s="3"/>
      <c r="X296" s="3"/>
      <c r="Y296" s="3"/>
      <c r="Z296" s="3"/>
      <c r="AA296" s="3"/>
      <c r="AB296" s="3"/>
      <c r="AC296" s="3"/>
      <c r="AD296" s="3"/>
    </row>
    <row r="297" spans="1:30" ht="13.5" customHeight="1">
      <c r="A297" s="11"/>
      <c r="B297" s="11"/>
      <c r="C297" s="11"/>
      <c r="D297" s="11"/>
      <c r="E297" s="11"/>
      <c r="F297" s="12"/>
      <c r="G297" s="12"/>
      <c r="H297" s="12"/>
      <c r="I297" s="12"/>
      <c r="J297" s="12"/>
      <c r="K297" s="12"/>
      <c r="L297" s="12"/>
      <c r="M297" s="13"/>
      <c r="N297" s="14"/>
      <c r="O297" s="3"/>
      <c r="P297" s="3"/>
      <c r="Q297" s="2"/>
      <c r="R297" s="3"/>
      <c r="S297" s="13"/>
      <c r="T297" s="13"/>
      <c r="U297" s="3"/>
      <c r="V297" s="3"/>
      <c r="W297" s="3"/>
      <c r="X297" s="3"/>
      <c r="Y297" s="3"/>
      <c r="Z297" s="3"/>
      <c r="AA297" s="3"/>
      <c r="AB297" s="3"/>
      <c r="AC297" s="3"/>
      <c r="AD297" s="3"/>
    </row>
    <row r="298" spans="1:30" ht="13.5" customHeight="1">
      <c r="A298" s="11"/>
      <c r="B298" s="11"/>
      <c r="C298" s="11"/>
      <c r="D298" s="11"/>
      <c r="E298" s="11"/>
      <c r="F298" s="12"/>
      <c r="G298" s="12"/>
      <c r="H298" s="12"/>
      <c r="I298" s="12"/>
      <c r="J298" s="12"/>
      <c r="K298" s="12"/>
      <c r="L298" s="12"/>
      <c r="M298" s="13"/>
      <c r="N298" s="14"/>
      <c r="O298" s="3"/>
      <c r="P298" s="3"/>
      <c r="Q298" s="2"/>
      <c r="R298" s="3"/>
      <c r="S298" s="13"/>
      <c r="T298" s="13"/>
      <c r="U298" s="3"/>
      <c r="V298" s="3"/>
      <c r="W298" s="3"/>
      <c r="X298" s="3"/>
      <c r="Y298" s="3"/>
      <c r="Z298" s="3"/>
      <c r="AA298" s="3"/>
      <c r="AB298" s="3"/>
      <c r="AC298" s="3"/>
      <c r="AD298" s="3"/>
    </row>
    <row r="299" spans="1:30" ht="13.5" customHeight="1">
      <c r="A299" s="11"/>
      <c r="B299" s="11"/>
      <c r="C299" s="11"/>
      <c r="D299" s="11"/>
      <c r="E299" s="11"/>
      <c r="F299" s="12"/>
      <c r="G299" s="12"/>
      <c r="H299" s="12"/>
      <c r="I299" s="12"/>
      <c r="J299" s="12"/>
      <c r="K299" s="12"/>
      <c r="L299" s="12"/>
      <c r="M299" s="13"/>
      <c r="N299" s="14"/>
      <c r="O299" s="3"/>
      <c r="P299" s="3"/>
      <c r="Q299" s="2"/>
      <c r="R299" s="3"/>
      <c r="S299" s="13"/>
      <c r="T299" s="13"/>
      <c r="U299" s="3"/>
      <c r="V299" s="3"/>
      <c r="W299" s="3"/>
      <c r="X299" s="3"/>
      <c r="Y299" s="3"/>
      <c r="Z299" s="3"/>
      <c r="AA299" s="3"/>
      <c r="AB299" s="3"/>
      <c r="AC299" s="3"/>
      <c r="AD299" s="3"/>
    </row>
    <row r="300" spans="1:30" ht="13.5" customHeight="1">
      <c r="A300" s="11"/>
      <c r="B300" s="11"/>
      <c r="C300" s="11"/>
      <c r="D300" s="11"/>
      <c r="E300" s="11"/>
      <c r="F300" s="12"/>
      <c r="G300" s="12"/>
      <c r="H300" s="12"/>
      <c r="I300" s="12"/>
      <c r="J300" s="12"/>
      <c r="K300" s="12"/>
      <c r="L300" s="12"/>
      <c r="M300" s="13"/>
      <c r="N300" s="14"/>
      <c r="O300" s="3"/>
      <c r="P300" s="3"/>
      <c r="Q300" s="2"/>
      <c r="R300" s="3"/>
      <c r="S300" s="13"/>
      <c r="T300" s="13"/>
      <c r="U300" s="3"/>
      <c r="V300" s="3"/>
      <c r="W300" s="3"/>
      <c r="X300" s="3"/>
      <c r="Y300" s="3"/>
      <c r="Z300" s="3"/>
      <c r="AA300" s="3"/>
      <c r="AB300" s="3"/>
      <c r="AC300" s="3"/>
      <c r="AD300" s="3"/>
    </row>
    <row r="301" spans="1:30" ht="13.5" customHeight="1">
      <c r="A301" s="11"/>
      <c r="B301" s="11"/>
      <c r="C301" s="11"/>
      <c r="D301" s="11"/>
      <c r="E301" s="11"/>
      <c r="F301" s="12"/>
      <c r="G301" s="12"/>
      <c r="H301" s="12"/>
      <c r="I301" s="12"/>
      <c r="J301" s="12"/>
      <c r="K301" s="12"/>
      <c r="L301" s="12"/>
      <c r="M301" s="13"/>
      <c r="N301" s="14"/>
      <c r="O301" s="3"/>
      <c r="P301" s="3"/>
      <c r="Q301" s="2"/>
      <c r="R301" s="3"/>
      <c r="S301" s="13"/>
      <c r="T301" s="13"/>
      <c r="U301" s="3"/>
      <c r="V301" s="3"/>
      <c r="W301" s="3"/>
      <c r="X301" s="3"/>
      <c r="Y301" s="3"/>
      <c r="Z301" s="3"/>
      <c r="AA301" s="3"/>
      <c r="AB301" s="3"/>
      <c r="AC301" s="3"/>
      <c r="AD301" s="3"/>
    </row>
    <row r="302" spans="1:30" ht="13.5" customHeight="1">
      <c r="A302" s="11"/>
      <c r="B302" s="11"/>
      <c r="C302" s="11"/>
      <c r="D302" s="11"/>
      <c r="E302" s="11"/>
      <c r="F302" s="12"/>
      <c r="G302" s="12"/>
      <c r="H302" s="12"/>
      <c r="I302" s="12"/>
      <c r="J302" s="12"/>
      <c r="K302" s="12"/>
      <c r="L302" s="12"/>
      <c r="M302" s="13"/>
      <c r="N302" s="14"/>
      <c r="O302" s="3"/>
      <c r="P302" s="3"/>
      <c r="Q302" s="2"/>
      <c r="R302" s="3"/>
      <c r="S302" s="13"/>
      <c r="T302" s="13"/>
      <c r="U302" s="3"/>
      <c r="V302" s="3"/>
      <c r="W302" s="3"/>
      <c r="X302" s="3"/>
      <c r="Y302" s="3"/>
      <c r="Z302" s="3"/>
      <c r="AA302" s="3"/>
      <c r="AB302" s="3"/>
      <c r="AC302" s="3"/>
      <c r="AD302" s="3"/>
    </row>
    <row r="303" spans="1:30" ht="13.5" customHeight="1">
      <c r="A303" s="11"/>
      <c r="B303" s="11"/>
      <c r="C303" s="11"/>
      <c r="D303" s="11"/>
      <c r="E303" s="11"/>
      <c r="F303" s="12"/>
      <c r="G303" s="12"/>
      <c r="H303" s="12"/>
      <c r="I303" s="12"/>
      <c r="J303" s="12"/>
      <c r="K303" s="12"/>
      <c r="L303" s="12"/>
      <c r="M303" s="13"/>
      <c r="N303" s="14"/>
      <c r="O303" s="3"/>
      <c r="P303" s="3"/>
      <c r="Q303" s="2"/>
      <c r="R303" s="3"/>
      <c r="S303" s="13"/>
      <c r="T303" s="13"/>
      <c r="U303" s="3"/>
      <c r="V303" s="3"/>
      <c r="W303" s="3"/>
      <c r="X303" s="3"/>
      <c r="Y303" s="3"/>
      <c r="Z303" s="3"/>
      <c r="AA303" s="3"/>
      <c r="AB303" s="3"/>
      <c r="AC303" s="3"/>
      <c r="AD303" s="3"/>
    </row>
    <row r="304" spans="1:30" ht="13.5" customHeight="1">
      <c r="A304" s="11"/>
      <c r="B304" s="11"/>
      <c r="C304" s="11"/>
      <c r="D304" s="11"/>
      <c r="E304" s="11"/>
      <c r="F304" s="12"/>
      <c r="G304" s="12"/>
      <c r="H304" s="12"/>
      <c r="I304" s="12"/>
      <c r="J304" s="12"/>
      <c r="K304" s="12"/>
      <c r="L304" s="12"/>
      <c r="M304" s="13"/>
      <c r="N304" s="14"/>
      <c r="O304" s="3"/>
      <c r="P304" s="3"/>
      <c r="Q304" s="2"/>
      <c r="R304" s="3"/>
      <c r="S304" s="13"/>
      <c r="T304" s="13"/>
      <c r="U304" s="3"/>
      <c r="V304" s="3"/>
      <c r="W304" s="3"/>
      <c r="X304" s="3"/>
      <c r="Y304" s="3"/>
      <c r="Z304" s="3"/>
      <c r="AA304" s="3"/>
      <c r="AB304" s="3"/>
      <c r="AC304" s="3"/>
      <c r="AD304" s="3"/>
    </row>
    <row r="305" spans="1:30" ht="13.5" customHeight="1">
      <c r="A305" s="11"/>
      <c r="B305" s="11"/>
      <c r="C305" s="11"/>
      <c r="D305" s="11"/>
      <c r="E305" s="11"/>
      <c r="F305" s="12"/>
      <c r="G305" s="12"/>
      <c r="H305" s="12"/>
      <c r="I305" s="12"/>
      <c r="J305" s="12"/>
      <c r="K305" s="12"/>
      <c r="L305" s="12"/>
      <c r="M305" s="13"/>
      <c r="N305" s="14"/>
      <c r="O305" s="3"/>
      <c r="P305" s="3"/>
      <c r="Q305" s="2"/>
      <c r="R305" s="3"/>
      <c r="S305" s="13"/>
      <c r="T305" s="13"/>
      <c r="U305" s="3"/>
      <c r="V305" s="3"/>
      <c r="W305" s="3"/>
      <c r="X305" s="3"/>
      <c r="Y305" s="3"/>
      <c r="Z305" s="3"/>
      <c r="AA305" s="3"/>
      <c r="AB305" s="3"/>
      <c r="AC305" s="3"/>
      <c r="AD305" s="3"/>
    </row>
    <row r="306" spans="1:30" ht="13.5" customHeight="1">
      <c r="A306" s="11"/>
      <c r="B306" s="11"/>
      <c r="C306" s="11"/>
      <c r="D306" s="11"/>
      <c r="E306" s="11"/>
      <c r="F306" s="12"/>
      <c r="G306" s="12"/>
      <c r="H306" s="12"/>
      <c r="I306" s="12"/>
      <c r="J306" s="12"/>
      <c r="K306" s="12"/>
      <c r="L306" s="12"/>
      <c r="M306" s="13"/>
      <c r="N306" s="14"/>
      <c r="O306" s="3"/>
      <c r="P306" s="3"/>
      <c r="Q306" s="2"/>
      <c r="R306" s="3"/>
      <c r="S306" s="13"/>
      <c r="T306" s="13"/>
      <c r="U306" s="3"/>
      <c r="V306" s="3"/>
      <c r="W306" s="3"/>
      <c r="X306" s="3"/>
      <c r="Y306" s="3"/>
      <c r="Z306" s="3"/>
      <c r="AA306" s="3"/>
      <c r="AB306" s="3"/>
      <c r="AC306" s="3"/>
      <c r="AD306" s="3"/>
    </row>
    <row r="307" spans="1:30" ht="13.5" customHeight="1">
      <c r="A307" s="11"/>
      <c r="B307" s="11"/>
      <c r="C307" s="11"/>
      <c r="D307" s="11"/>
      <c r="E307" s="11"/>
      <c r="F307" s="12"/>
      <c r="G307" s="12"/>
      <c r="H307" s="12"/>
      <c r="I307" s="12"/>
      <c r="J307" s="12"/>
      <c r="K307" s="12"/>
      <c r="L307" s="12"/>
      <c r="M307" s="13"/>
      <c r="N307" s="14"/>
      <c r="O307" s="3"/>
      <c r="P307" s="3"/>
      <c r="Q307" s="2"/>
      <c r="R307" s="3"/>
      <c r="S307" s="13"/>
      <c r="T307" s="13"/>
      <c r="U307" s="3"/>
      <c r="V307" s="3"/>
      <c r="W307" s="3"/>
      <c r="X307" s="3"/>
      <c r="Y307" s="3"/>
      <c r="Z307" s="3"/>
      <c r="AA307" s="3"/>
      <c r="AB307" s="3"/>
      <c r="AC307" s="3"/>
      <c r="AD307" s="3"/>
    </row>
    <row r="308" spans="1:30" ht="13.5" customHeight="1">
      <c r="A308" s="11"/>
      <c r="B308" s="11"/>
      <c r="C308" s="11"/>
      <c r="D308" s="11"/>
      <c r="E308" s="11"/>
      <c r="F308" s="12"/>
      <c r="G308" s="12"/>
      <c r="H308" s="12"/>
      <c r="I308" s="12"/>
      <c r="J308" s="12"/>
      <c r="K308" s="12"/>
      <c r="L308" s="12"/>
      <c r="M308" s="13"/>
      <c r="N308" s="14"/>
      <c r="O308" s="3"/>
      <c r="P308" s="3"/>
      <c r="Q308" s="2"/>
      <c r="R308" s="3"/>
      <c r="S308" s="13"/>
      <c r="T308" s="13"/>
      <c r="U308" s="3"/>
      <c r="V308" s="3"/>
      <c r="W308" s="3"/>
      <c r="X308" s="3"/>
      <c r="Y308" s="3"/>
      <c r="Z308" s="3"/>
      <c r="AA308" s="3"/>
      <c r="AB308" s="3"/>
      <c r="AC308" s="3"/>
      <c r="AD308" s="3"/>
    </row>
    <row r="309" spans="1:30" ht="13.5" customHeight="1">
      <c r="A309" s="11"/>
      <c r="B309" s="11"/>
      <c r="C309" s="11"/>
      <c r="D309" s="11"/>
      <c r="E309" s="11"/>
      <c r="F309" s="12"/>
      <c r="G309" s="12"/>
      <c r="H309" s="12"/>
      <c r="I309" s="12"/>
      <c r="J309" s="12"/>
      <c r="K309" s="12"/>
      <c r="L309" s="12"/>
      <c r="M309" s="13"/>
      <c r="N309" s="14"/>
      <c r="O309" s="3"/>
      <c r="P309" s="3"/>
      <c r="Q309" s="2"/>
      <c r="R309" s="3"/>
      <c r="S309" s="13"/>
      <c r="T309" s="13"/>
      <c r="U309" s="3"/>
      <c r="V309" s="3"/>
      <c r="W309" s="3"/>
      <c r="X309" s="3"/>
      <c r="Y309" s="3"/>
      <c r="Z309" s="3"/>
      <c r="AA309" s="3"/>
      <c r="AB309" s="3"/>
      <c r="AC309" s="3"/>
      <c r="AD309" s="3"/>
    </row>
    <row r="310" spans="1:30" ht="13.5" customHeight="1">
      <c r="A310" s="11"/>
      <c r="B310" s="11"/>
      <c r="C310" s="11"/>
      <c r="D310" s="11"/>
      <c r="E310" s="11"/>
      <c r="F310" s="12"/>
      <c r="G310" s="12"/>
      <c r="H310" s="12"/>
      <c r="I310" s="12"/>
      <c r="J310" s="12"/>
      <c r="K310" s="12"/>
      <c r="L310" s="12"/>
      <c r="M310" s="13"/>
      <c r="N310" s="14"/>
      <c r="O310" s="3"/>
      <c r="P310" s="3"/>
      <c r="Q310" s="2"/>
      <c r="R310" s="3"/>
      <c r="S310" s="13"/>
      <c r="T310" s="13"/>
      <c r="U310" s="3"/>
      <c r="V310" s="3"/>
      <c r="W310" s="3"/>
      <c r="X310" s="3"/>
      <c r="Y310" s="3"/>
      <c r="Z310" s="3"/>
      <c r="AA310" s="3"/>
      <c r="AB310" s="3"/>
      <c r="AC310" s="3"/>
      <c r="AD310" s="3"/>
    </row>
    <row r="311" spans="1:30" ht="13.5" customHeight="1">
      <c r="A311" s="11"/>
      <c r="B311" s="11"/>
      <c r="C311" s="11"/>
      <c r="D311" s="11"/>
      <c r="E311" s="11"/>
      <c r="F311" s="12"/>
      <c r="G311" s="12"/>
      <c r="H311" s="12"/>
      <c r="I311" s="12"/>
      <c r="J311" s="12"/>
      <c r="K311" s="12"/>
      <c r="L311" s="12"/>
      <c r="M311" s="13"/>
      <c r="N311" s="14"/>
      <c r="O311" s="3"/>
      <c r="P311" s="3"/>
      <c r="Q311" s="2"/>
      <c r="R311" s="3"/>
      <c r="S311" s="13"/>
      <c r="T311" s="13"/>
      <c r="U311" s="3"/>
      <c r="V311" s="3"/>
      <c r="W311" s="3"/>
      <c r="X311" s="3"/>
      <c r="Y311" s="3"/>
      <c r="Z311" s="3"/>
      <c r="AA311" s="3"/>
      <c r="AB311" s="3"/>
      <c r="AC311" s="3"/>
      <c r="AD311" s="3"/>
    </row>
    <row r="312" spans="1:30" ht="13.5" customHeight="1">
      <c r="A312" s="11"/>
      <c r="B312" s="11"/>
      <c r="C312" s="11"/>
      <c r="D312" s="11"/>
      <c r="E312" s="11"/>
      <c r="F312" s="12"/>
      <c r="G312" s="12"/>
      <c r="H312" s="12"/>
      <c r="I312" s="12"/>
      <c r="J312" s="12"/>
      <c r="K312" s="12"/>
      <c r="L312" s="12"/>
      <c r="M312" s="13"/>
      <c r="N312" s="14"/>
      <c r="O312" s="3"/>
      <c r="P312" s="3"/>
      <c r="Q312" s="2"/>
      <c r="R312" s="3"/>
      <c r="S312" s="13"/>
      <c r="T312" s="13"/>
      <c r="U312" s="3"/>
      <c r="V312" s="3"/>
      <c r="W312" s="3"/>
      <c r="X312" s="3"/>
      <c r="Y312" s="3"/>
      <c r="Z312" s="3"/>
      <c r="AA312" s="3"/>
      <c r="AB312" s="3"/>
      <c r="AC312" s="3"/>
      <c r="AD312" s="3"/>
    </row>
    <row r="313" spans="1:30" ht="13.5" customHeight="1">
      <c r="A313" s="11"/>
      <c r="B313" s="11"/>
      <c r="C313" s="11"/>
      <c r="D313" s="11"/>
      <c r="E313" s="11"/>
      <c r="F313" s="12"/>
      <c r="G313" s="12"/>
      <c r="H313" s="12"/>
      <c r="I313" s="12"/>
      <c r="J313" s="12"/>
      <c r="K313" s="12"/>
      <c r="L313" s="12"/>
      <c r="M313" s="13"/>
      <c r="N313" s="14"/>
      <c r="O313" s="3"/>
      <c r="P313" s="3"/>
      <c r="Q313" s="2"/>
      <c r="R313" s="3"/>
      <c r="S313" s="13"/>
      <c r="T313" s="13"/>
      <c r="U313" s="3"/>
      <c r="V313" s="3"/>
      <c r="W313" s="3"/>
      <c r="X313" s="3"/>
      <c r="Y313" s="3"/>
      <c r="Z313" s="3"/>
      <c r="AA313" s="3"/>
      <c r="AB313" s="3"/>
      <c r="AC313" s="3"/>
      <c r="AD313" s="3"/>
    </row>
    <row r="314" spans="1:30" ht="13.5" customHeight="1">
      <c r="A314" s="11"/>
      <c r="B314" s="11"/>
      <c r="C314" s="11"/>
      <c r="D314" s="11"/>
      <c r="E314" s="11"/>
      <c r="F314" s="12"/>
      <c r="G314" s="12"/>
      <c r="H314" s="12"/>
      <c r="I314" s="12"/>
      <c r="J314" s="12"/>
      <c r="K314" s="12"/>
      <c r="L314" s="12"/>
      <c r="M314" s="13"/>
      <c r="N314" s="14"/>
      <c r="O314" s="3"/>
      <c r="P314" s="3"/>
      <c r="Q314" s="2"/>
      <c r="R314" s="3"/>
      <c r="S314" s="13"/>
      <c r="T314" s="13"/>
      <c r="U314" s="3"/>
      <c r="V314" s="3"/>
      <c r="W314" s="3"/>
      <c r="X314" s="3"/>
      <c r="Y314" s="3"/>
      <c r="Z314" s="3"/>
      <c r="AA314" s="3"/>
      <c r="AB314" s="3"/>
      <c r="AC314" s="3"/>
      <c r="AD314" s="3"/>
    </row>
    <row r="315" spans="1:30" ht="13.5" customHeight="1">
      <c r="A315" s="11"/>
      <c r="B315" s="11"/>
      <c r="C315" s="11"/>
      <c r="D315" s="11"/>
      <c r="E315" s="11"/>
      <c r="F315" s="12"/>
      <c r="G315" s="12"/>
      <c r="H315" s="12"/>
      <c r="I315" s="12"/>
      <c r="J315" s="12"/>
      <c r="K315" s="12"/>
      <c r="L315" s="12"/>
      <c r="M315" s="13"/>
      <c r="N315" s="14"/>
      <c r="O315" s="3"/>
      <c r="P315" s="3"/>
      <c r="Q315" s="2"/>
      <c r="R315" s="3"/>
      <c r="S315" s="13"/>
      <c r="T315" s="13"/>
      <c r="U315" s="3"/>
      <c r="V315" s="3"/>
      <c r="W315" s="3"/>
      <c r="X315" s="3"/>
      <c r="Y315" s="3"/>
      <c r="Z315" s="3"/>
      <c r="AA315" s="3"/>
      <c r="AB315" s="3"/>
      <c r="AC315" s="3"/>
      <c r="AD315" s="3"/>
    </row>
    <row r="316" spans="1:30" ht="13.5" customHeight="1">
      <c r="A316" s="11"/>
      <c r="B316" s="11"/>
      <c r="C316" s="11"/>
      <c r="D316" s="11"/>
      <c r="E316" s="11"/>
      <c r="F316" s="12"/>
      <c r="G316" s="12"/>
      <c r="H316" s="12"/>
      <c r="I316" s="12"/>
      <c r="J316" s="12"/>
      <c r="K316" s="12"/>
      <c r="L316" s="12"/>
      <c r="M316" s="13"/>
      <c r="N316" s="14"/>
      <c r="O316" s="3"/>
      <c r="P316" s="3"/>
      <c r="Q316" s="2"/>
      <c r="R316" s="3"/>
      <c r="S316" s="13"/>
      <c r="T316" s="13"/>
      <c r="U316" s="3"/>
      <c r="V316" s="3"/>
      <c r="W316" s="3"/>
      <c r="X316" s="3"/>
      <c r="Y316" s="3"/>
      <c r="Z316" s="3"/>
      <c r="AA316" s="3"/>
      <c r="AB316" s="3"/>
      <c r="AC316" s="3"/>
      <c r="AD316" s="3"/>
    </row>
    <row r="317" spans="1:30" ht="13.5" customHeight="1">
      <c r="A317" s="11"/>
      <c r="B317" s="11"/>
      <c r="C317" s="11"/>
      <c r="D317" s="11"/>
      <c r="E317" s="11"/>
      <c r="F317" s="12"/>
      <c r="G317" s="12"/>
      <c r="H317" s="12"/>
      <c r="I317" s="12"/>
      <c r="J317" s="12"/>
      <c r="K317" s="12"/>
      <c r="L317" s="12"/>
      <c r="M317" s="13"/>
      <c r="N317" s="14"/>
      <c r="O317" s="3"/>
      <c r="P317" s="3"/>
      <c r="Q317" s="2"/>
      <c r="R317" s="3"/>
      <c r="S317" s="13"/>
      <c r="T317" s="13"/>
      <c r="U317" s="3"/>
      <c r="V317" s="3"/>
      <c r="W317" s="3"/>
      <c r="X317" s="3"/>
      <c r="Y317" s="3"/>
      <c r="Z317" s="3"/>
      <c r="AA317" s="3"/>
      <c r="AB317" s="3"/>
      <c r="AC317" s="3"/>
      <c r="AD317" s="3"/>
    </row>
    <row r="318" spans="1:30" ht="13.5" customHeight="1">
      <c r="A318" s="11"/>
      <c r="B318" s="11"/>
      <c r="C318" s="11"/>
      <c r="D318" s="11"/>
      <c r="E318" s="11"/>
      <c r="F318" s="12"/>
      <c r="G318" s="12"/>
      <c r="H318" s="12"/>
      <c r="I318" s="12"/>
      <c r="J318" s="12"/>
      <c r="K318" s="12"/>
      <c r="L318" s="12"/>
      <c r="M318" s="13"/>
      <c r="N318" s="14"/>
      <c r="O318" s="3"/>
      <c r="P318" s="3"/>
      <c r="Q318" s="2"/>
      <c r="R318" s="3"/>
      <c r="S318" s="13"/>
      <c r="T318" s="13"/>
      <c r="U318" s="3"/>
      <c r="V318" s="3"/>
      <c r="W318" s="3"/>
      <c r="X318" s="3"/>
      <c r="Y318" s="3"/>
      <c r="Z318" s="3"/>
      <c r="AA318" s="3"/>
      <c r="AB318" s="3"/>
      <c r="AC318" s="3"/>
      <c r="AD318" s="3"/>
    </row>
    <row r="319" spans="1:30" ht="13.5" customHeight="1">
      <c r="A319" s="11"/>
      <c r="B319" s="11"/>
      <c r="C319" s="11"/>
      <c r="D319" s="11"/>
      <c r="E319" s="11"/>
      <c r="F319" s="12"/>
      <c r="G319" s="12"/>
      <c r="H319" s="12"/>
      <c r="I319" s="12"/>
      <c r="J319" s="12"/>
      <c r="K319" s="12"/>
      <c r="L319" s="12"/>
      <c r="M319" s="13"/>
      <c r="N319" s="14"/>
      <c r="O319" s="3"/>
      <c r="P319" s="3"/>
      <c r="Q319" s="2"/>
      <c r="R319" s="3"/>
      <c r="S319" s="13"/>
      <c r="T319" s="13"/>
      <c r="U319" s="3"/>
      <c r="V319" s="3"/>
      <c r="W319" s="3"/>
      <c r="X319" s="3"/>
      <c r="Y319" s="3"/>
      <c r="Z319" s="3"/>
      <c r="AA319" s="3"/>
      <c r="AB319" s="3"/>
      <c r="AC319" s="3"/>
      <c r="AD319" s="3"/>
    </row>
    <row r="320" spans="1:30" ht="13.5" customHeight="1">
      <c r="A320" s="11"/>
      <c r="B320" s="11"/>
      <c r="C320" s="11"/>
      <c r="D320" s="11"/>
      <c r="E320" s="11"/>
      <c r="F320" s="12"/>
      <c r="G320" s="12"/>
      <c r="H320" s="12"/>
      <c r="I320" s="12"/>
      <c r="J320" s="12"/>
      <c r="K320" s="12"/>
      <c r="L320" s="12"/>
      <c r="M320" s="13"/>
      <c r="N320" s="14"/>
      <c r="O320" s="3"/>
      <c r="P320" s="3"/>
      <c r="Q320" s="2"/>
      <c r="R320" s="3"/>
      <c r="S320" s="13"/>
      <c r="T320" s="13"/>
      <c r="U320" s="3"/>
      <c r="V320" s="3"/>
      <c r="W320" s="3"/>
      <c r="X320" s="3"/>
      <c r="Y320" s="3"/>
      <c r="Z320" s="3"/>
      <c r="AA320" s="3"/>
      <c r="AB320" s="3"/>
      <c r="AC320" s="3"/>
      <c r="AD320" s="3"/>
    </row>
    <row r="321" spans="1:30" ht="13.5" customHeight="1">
      <c r="A321" s="11"/>
      <c r="B321" s="11"/>
      <c r="C321" s="11"/>
      <c r="D321" s="11"/>
      <c r="E321" s="11"/>
      <c r="F321" s="12"/>
      <c r="G321" s="12"/>
      <c r="H321" s="12"/>
      <c r="I321" s="12"/>
      <c r="J321" s="12"/>
      <c r="K321" s="12"/>
      <c r="L321" s="12"/>
      <c r="M321" s="13"/>
      <c r="N321" s="14"/>
      <c r="O321" s="3"/>
      <c r="P321" s="3"/>
      <c r="Q321" s="2"/>
      <c r="R321" s="3"/>
      <c r="S321" s="13"/>
      <c r="T321" s="13"/>
      <c r="U321" s="3"/>
      <c r="V321" s="3"/>
      <c r="W321" s="3"/>
      <c r="X321" s="3"/>
      <c r="Y321" s="3"/>
      <c r="Z321" s="3"/>
      <c r="AA321" s="3"/>
      <c r="AB321" s="3"/>
      <c r="AC321" s="3"/>
      <c r="AD321" s="3"/>
    </row>
    <row r="322" spans="1:30" ht="13.5" customHeight="1">
      <c r="A322" s="11"/>
      <c r="B322" s="11"/>
      <c r="C322" s="11"/>
      <c r="D322" s="11"/>
      <c r="E322" s="11"/>
      <c r="F322" s="12"/>
      <c r="G322" s="12"/>
      <c r="H322" s="12"/>
      <c r="I322" s="12"/>
      <c r="J322" s="12"/>
      <c r="K322" s="12"/>
      <c r="L322" s="12"/>
      <c r="M322" s="13"/>
      <c r="N322" s="14"/>
      <c r="O322" s="3"/>
      <c r="P322" s="3"/>
      <c r="Q322" s="2"/>
      <c r="R322" s="3"/>
      <c r="S322" s="13"/>
      <c r="T322" s="13"/>
      <c r="U322" s="3"/>
      <c r="V322" s="3"/>
      <c r="W322" s="3"/>
      <c r="X322" s="3"/>
      <c r="Y322" s="3"/>
      <c r="Z322" s="3"/>
      <c r="AA322" s="3"/>
      <c r="AB322" s="3"/>
      <c r="AC322" s="3"/>
      <c r="AD322" s="3"/>
    </row>
    <row r="323" spans="1:30" ht="13.5" customHeight="1">
      <c r="A323" s="11"/>
      <c r="B323" s="11"/>
      <c r="C323" s="11"/>
      <c r="D323" s="11"/>
      <c r="E323" s="11"/>
      <c r="F323" s="12"/>
      <c r="G323" s="12"/>
      <c r="H323" s="12"/>
      <c r="I323" s="12"/>
      <c r="J323" s="12"/>
      <c r="K323" s="12"/>
      <c r="L323" s="12"/>
      <c r="M323" s="13"/>
      <c r="N323" s="14"/>
      <c r="O323" s="3"/>
      <c r="P323" s="3"/>
      <c r="Q323" s="2"/>
      <c r="R323" s="3"/>
      <c r="S323" s="13"/>
      <c r="T323" s="13"/>
      <c r="U323" s="3"/>
      <c r="V323" s="3"/>
      <c r="W323" s="3"/>
      <c r="X323" s="3"/>
      <c r="Y323" s="3"/>
      <c r="Z323" s="3"/>
      <c r="AA323" s="3"/>
      <c r="AB323" s="3"/>
      <c r="AC323" s="3"/>
      <c r="AD323" s="3"/>
    </row>
    <row r="324" spans="1:30" ht="13.5" customHeight="1">
      <c r="A324" s="11"/>
      <c r="B324" s="11"/>
      <c r="C324" s="11"/>
      <c r="D324" s="11"/>
      <c r="E324" s="11"/>
      <c r="F324" s="12"/>
      <c r="G324" s="12"/>
      <c r="H324" s="12"/>
      <c r="I324" s="12"/>
      <c r="J324" s="12"/>
      <c r="K324" s="12"/>
      <c r="L324" s="12"/>
      <c r="M324" s="13"/>
      <c r="N324" s="14"/>
      <c r="O324" s="3"/>
      <c r="P324" s="3"/>
      <c r="Q324" s="2"/>
      <c r="R324" s="3"/>
      <c r="S324" s="13"/>
      <c r="T324" s="13"/>
      <c r="U324" s="3"/>
      <c r="V324" s="3"/>
      <c r="W324" s="3"/>
      <c r="X324" s="3"/>
      <c r="Y324" s="3"/>
      <c r="Z324" s="3"/>
      <c r="AA324" s="3"/>
      <c r="AB324" s="3"/>
      <c r="AC324" s="3"/>
      <c r="AD324" s="3"/>
    </row>
    <row r="325" spans="1:30" ht="13.5" customHeight="1">
      <c r="A325" s="11"/>
      <c r="B325" s="11"/>
      <c r="C325" s="11"/>
      <c r="D325" s="11"/>
      <c r="E325" s="11"/>
      <c r="F325" s="12"/>
      <c r="G325" s="12"/>
      <c r="H325" s="12"/>
      <c r="I325" s="12"/>
      <c r="J325" s="12"/>
      <c r="K325" s="12"/>
      <c r="L325" s="12"/>
      <c r="M325" s="13"/>
      <c r="N325" s="14"/>
      <c r="O325" s="3"/>
      <c r="P325" s="3"/>
      <c r="Q325" s="2"/>
      <c r="R325" s="3"/>
      <c r="S325" s="13"/>
      <c r="T325" s="13"/>
      <c r="U325" s="3"/>
      <c r="V325" s="3"/>
      <c r="W325" s="3"/>
      <c r="X325" s="3"/>
      <c r="Y325" s="3"/>
      <c r="Z325" s="3"/>
      <c r="AA325" s="3"/>
      <c r="AB325" s="3"/>
      <c r="AC325" s="3"/>
      <c r="AD325" s="3"/>
    </row>
    <row r="326" spans="1:30" ht="13.5" customHeight="1">
      <c r="A326" s="11"/>
      <c r="B326" s="11"/>
      <c r="C326" s="11"/>
      <c r="D326" s="11"/>
      <c r="E326" s="11"/>
      <c r="F326" s="12"/>
      <c r="G326" s="12"/>
      <c r="H326" s="12"/>
      <c r="I326" s="12"/>
      <c r="J326" s="12"/>
      <c r="K326" s="12"/>
      <c r="L326" s="12"/>
      <c r="M326" s="13"/>
      <c r="N326" s="14"/>
      <c r="O326" s="3"/>
      <c r="P326" s="3"/>
      <c r="Q326" s="2"/>
      <c r="R326" s="3"/>
      <c r="S326" s="13"/>
      <c r="T326" s="13"/>
      <c r="U326" s="3"/>
      <c r="V326" s="3"/>
      <c r="W326" s="3"/>
      <c r="X326" s="3"/>
      <c r="Y326" s="3"/>
      <c r="Z326" s="3"/>
      <c r="AA326" s="3"/>
      <c r="AB326" s="3"/>
      <c r="AC326" s="3"/>
      <c r="AD326" s="3"/>
    </row>
    <row r="327" spans="1:30" ht="13.5" customHeight="1">
      <c r="A327" s="11"/>
      <c r="B327" s="11"/>
      <c r="C327" s="11"/>
      <c r="D327" s="11"/>
      <c r="E327" s="11"/>
      <c r="F327" s="12"/>
      <c r="G327" s="12"/>
      <c r="H327" s="12"/>
      <c r="I327" s="12"/>
      <c r="J327" s="12"/>
      <c r="K327" s="12"/>
      <c r="L327" s="12"/>
      <c r="M327" s="13"/>
      <c r="N327" s="14"/>
      <c r="O327" s="3"/>
      <c r="P327" s="3"/>
      <c r="Q327" s="2"/>
      <c r="R327" s="3"/>
      <c r="S327" s="13"/>
      <c r="T327" s="13"/>
      <c r="U327" s="3"/>
      <c r="V327" s="3"/>
      <c r="W327" s="3"/>
      <c r="X327" s="3"/>
      <c r="Y327" s="3"/>
      <c r="Z327" s="3"/>
      <c r="AA327" s="3"/>
      <c r="AB327" s="3"/>
      <c r="AC327" s="3"/>
      <c r="AD327" s="3"/>
    </row>
    <row r="328" spans="1:30" ht="13.5" customHeight="1">
      <c r="A328" s="11"/>
      <c r="B328" s="11"/>
      <c r="C328" s="11"/>
      <c r="D328" s="11"/>
      <c r="E328" s="11"/>
      <c r="F328" s="12"/>
      <c r="G328" s="12"/>
      <c r="H328" s="12"/>
      <c r="I328" s="12"/>
      <c r="J328" s="12"/>
      <c r="K328" s="12"/>
      <c r="L328" s="12"/>
      <c r="M328" s="13"/>
      <c r="N328" s="14"/>
      <c r="O328" s="3"/>
      <c r="P328" s="3"/>
      <c r="Q328" s="2"/>
      <c r="R328" s="3"/>
      <c r="S328" s="13"/>
      <c r="T328" s="13"/>
      <c r="U328" s="3"/>
      <c r="V328" s="3"/>
      <c r="W328" s="3"/>
      <c r="X328" s="3"/>
      <c r="Y328" s="3"/>
      <c r="Z328" s="3"/>
      <c r="AA328" s="3"/>
      <c r="AB328" s="3"/>
      <c r="AC328" s="3"/>
      <c r="AD328" s="3"/>
    </row>
    <row r="329" spans="1:30" ht="13.5" customHeight="1">
      <c r="A329" s="11"/>
      <c r="B329" s="11"/>
      <c r="C329" s="11"/>
      <c r="D329" s="11"/>
      <c r="E329" s="11"/>
      <c r="F329" s="12"/>
      <c r="G329" s="12"/>
      <c r="H329" s="12"/>
      <c r="I329" s="12"/>
      <c r="J329" s="12"/>
      <c r="K329" s="12"/>
      <c r="L329" s="12"/>
      <c r="M329" s="13"/>
      <c r="N329" s="14"/>
      <c r="O329" s="3"/>
      <c r="P329" s="3"/>
      <c r="Q329" s="2"/>
      <c r="R329" s="3"/>
      <c r="S329" s="13"/>
      <c r="T329" s="13"/>
      <c r="U329" s="3"/>
      <c r="V329" s="3"/>
      <c r="W329" s="3"/>
      <c r="X329" s="3"/>
      <c r="Y329" s="3"/>
      <c r="Z329" s="3"/>
      <c r="AA329" s="3"/>
      <c r="AB329" s="3"/>
      <c r="AC329" s="3"/>
      <c r="AD329" s="3"/>
    </row>
    <row r="330" spans="1:30" ht="13.5" customHeight="1">
      <c r="A330" s="11"/>
      <c r="B330" s="11"/>
      <c r="C330" s="11"/>
      <c r="D330" s="11"/>
      <c r="E330" s="11"/>
      <c r="F330" s="12"/>
      <c r="G330" s="12"/>
      <c r="H330" s="12"/>
      <c r="I330" s="12"/>
      <c r="J330" s="12"/>
      <c r="K330" s="12"/>
      <c r="L330" s="12"/>
      <c r="M330" s="13"/>
      <c r="N330" s="14"/>
      <c r="O330" s="3"/>
      <c r="P330" s="3"/>
      <c r="Q330" s="2"/>
      <c r="R330" s="3"/>
      <c r="S330" s="13"/>
      <c r="T330" s="13"/>
      <c r="U330" s="3"/>
      <c r="V330" s="3"/>
      <c r="W330" s="3"/>
      <c r="X330" s="3"/>
      <c r="Y330" s="3"/>
      <c r="Z330" s="3"/>
      <c r="AA330" s="3"/>
      <c r="AB330" s="3"/>
      <c r="AC330" s="3"/>
      <c r="AD330" s="3"/>
    </row>
    <row r="331" spans="1:30" ht="13.5" customHeight="1">
      <c r="A331" s="11"/>
      <c r="B331" s="11"/>
      <c r="C331" s="11"/>
      <c r="D331" s="11"/>
      <c r="E331" s="11"/>
      <c r="F331" s="12"/>
      <c r="G331" s="12"/>
      <c r="H331" s="12"/>
      <c r="I331" s="12"/>
      <c r="J331" s="12"/>
      <c r="K331" s="12"/>
      <c r="L331" s="12"/>
      <c r="M331" s="13"/>
      <c r="N331" s="14"/>
      <c r="O331" s="3"/>
      <c r="P331" s="3"/>
      <c r="Q331" s="2"/>
      <c r="R331" s="3"/>
      <c r="S331" s="13"/>
      <c r="T331" s="13"/>
      <c r="U331" s="3"/>
      <c r="V331" s="3"/>
      <c r="W331" s="3"/>
      <c r="X331" s="3"/>
      <c r="Y331" s="3"/>
      <c r="Z331" s="3"/>
      <c r="AA331" s="3"/>
      <c r="AB331" s="3"/>
      <c r="AC331" s="3"/>
      <c r="AD331" s="3"/>
    </row>
    <row r="332" spans="1:30" ht="13.5" customHeight="1">
      <c r="A332" s="11"/>
      <c r="B332" s="11"/>
      <c r="C332" s="11"/>
      <c r="D332" s="11"/>
      <c r="E332" s="11"/>
      <c r="F332" s="12"/>
      <c r="G332" s="12"/>
      <c r="H332" s="12"/>
      <c r="I332" s="12"/>
      <c r="J332" s="12"/>
      <c r="K332" s="12"/>
      <c r="L332" s="12"/>
      <c r="M332" s="13"/>
      <c r="N332" s="14"/>
      <c r="O332" s="3"/>
      <c r="P332" s="3"/>
      <c r="Q332" s="2"/>
      <c r="R332" s="3"/>
      <c r="S332" s="13"/>
      <c r="T332" s="13"/>
      <c r="U332" s="3"/>
      <c r="V332" s="3"/>
      <c r="W332" s="3"/>
      <c r="X332" s="3"/>
      <c r="Y332" s="3"/>
      <c r="Z332" s="3"/>
      <c r="AA332" s="3"/>
      <c r="AB332" s="3"/>
      <c r="AC332" s="3"/>
      <c r="AD332" s="3"/>
    </row>
    <row r="333" spans="1:30" ht="13.5" customHeight="1">
      <c r="A333" s="11"/>
      <c r="B333" s="11"/>
      <c r="C333" s="11"/>
      <c r="D333" s="11"/>
      <c r="E333" s="11"/>
      <c r="F333" s="12"/>
      <c r="G333" s="12"/>
      <c r="H333" s="12"/>
      <c r="I333" s="12"/>
      <c r="J333" s="12"/>
      <c r="K333" s="12"/>
      <c r="L333" s="12"/>
      <c r="M333" s="13"/>
      <c r="N333" s="14"/>
      <c r="O333" s="3"/>
      <c r="P333" s="3"/>
      <c r="Q333" s="2"/>
      <c r="R333" s="3"/>
      <c r="S333" s="13"/>
      <c r="T333" s="13"/>
      <c r="U333" s="3"/>
      <c r="V333" s="3"/>
      <c r="W333" s="3"/>
      <c r="X333" s="3"/>
      <c r="Y333" s="3"/>
      <c r="Z333" s="3"/>
      <c r="AA333" s="3"/>
      <c r="AB333" s="3"/>
      <c r="AC333" s="3"/>
      <c r="AD333" s="3"/>
    </row>
    <row r="334" spans="1:30" ht="13.5" customHeight="1">
      <c r="A334" s="11"/>
      <c r="B334" s="11"/>
      <c r="C334" s="11"/>
      <c r="D334" s="11"/>
      <c r="E334" s="11"/>
      <c r="F334" s="12"/>
      <c r="G334" s="12"/>
      <c r="H334" s="12"/>
      <c r="I334" s="12"/>
      <c r="J334" s="12"/>
      <c r="K334" s="12"/>
      <c r="L334" s="12"/>
      <c r="M334" s="13"/>
      <c r="N334" s="14"/>
      <c r="O334" s="3"/>
      <c r="P334" s="3"/>
      <c r="Q334" s="2"/>
      <c r="R334" s="3"/>
      <c r="S334" s="13"/>
      <c r="T334" s="13"/>
      <c r="U334" s="3"/>
      <c r="V334" s="3"/>
      <c r="W334" s="3"/>
      <c r="X334" s="3"/>
      <c r="Y334" s="3"/>
      <c r="Z334" s="3"/>
      <c r="AA334" s="3"/>
      <c r="AB334" s="3"/>
      <c r="AC334" s="3"/>
      <c r="AD334" s="3"/>
    </row>
    <row r="335" spans="1:30" ht="13.5" customHeight="1">
      <c r="A335" s="11"/>
      <c r="B335" s="11"/>
      <c r="C335" s="11"/>
      <c r="D335" s="11"/>
      <c r="E335" s="11"/>
      <c r="F335" s="12"/>
      <c r="G335" s="12"/>
      <c r="H335" s="12"/>
      <c r="I335" s="12"/>
      <c r="J335" s="12"/>
      <c r="K335" s="12"/>
      <c r="L335" s="12"/>
      <c r="M335" s="13"/>
      <c r="N335" s="14"/>
      <c r="O335" s="3"/>
      <c r="P335" s="3"/>
      <c r="Q335" s="2"/>
      <c r="R335" s="3"/>
      <c r="S335" s="13"/>
      <c r="T335" s="13"/>
      <c r="U335" s="3"/>
      <c r="V335" s="3"/>
      <c r="W335" s="3"/>
      <c r="X335" s="3"/>
      <c r="Y335" s="3"/>
      <c r="Z335" s="3"/>
      <c r="AA335" s="3"/>
      <c r="AB335" s="3"/>
      <c r="AC335" s="3"/>
      <c r="AD335" s="3"/>
    </row>
    <row r="336" spans="1:30" ht="13.5" customHeight="1">
      <c r="A336" s="11"/>
      <c r="B336" s="11"/>
      <c r="C336" s="11"/>
      <c r="D336" s="11"/>
      <c r="E336" s="11"/>
      <c r="F336" s="12"/>
      <c r="G336" s="12"/>
      <c r="H336" s="12"/>
      <c r="I336" s="12"/>
      <c r="J336" s="12"/>
      <c r="K336" s="12"/>
      <c r="L336" s="12"/>
      <c r="M336" s="13"/>
      <c r="N336" s="14"/>
      <c r="O336" s="3"/>
      <c r="P336" s="3"/>
      <c r="Q336" s="2"/>
      <c r="R336" s="3"/>
      <c r="S336" s="13"/>
      <c r="T336" s="13"/>
      <c r="U336" s="3"/>
      <c r="V336" s="3"/>
      <c r="W336" s="3"/>
      <c r="X336" s="3"/>
      <c r="Y336" s="3"/>
      <c r="Z336" s="3"/>
      <c r="AA336" s="3"/>
      <c r="AB336" s="3"/>
      <c r="AC336" s="3"/>
      <c r="AD336" s="3"/>
    </row>
    <row r="337" spans="1:30" ht="13.5" customHeight="1">
      <c r="A337" s="11"/>
      <c r="B337" s="11"/>
      <c r="C337" s="11"/>
      <c r="D337" s="11"/>
      <c r="E337" s="11"/>
      <c r="F337" s="12"/>
      <c r="G337" s="12"/>
      <c r="H337" s="12"/>
      <c r="I337" s="12"/>
      <c r="J337" s="12"/>
      <c r="K337" s="12"/>
      <c r="L337" s="12"/>
      <c r="M337" s="13"/>
      <c r="N337" s="14"/>
      <c r="O337" s="3"/>
      <c r="P337" s="3"/>
      <c r="Q337" s="2"/>
      <c r="R337" s="3"/>
      <c r="S337" s="13"/>
      <c r="T337" s="13"/>
      <c r="U337" s="3"/>
      <c r="V337" s="3"/>
      <c r="W337" s="3"/>
      <c r="X337" s="3"/>
      <c r="Y337" s="3"/>
      <c r="Z337" s="3"/>
      <c r="AA337" s="3"/>
      <c r="AB337" s="3"/>
      <c r="AC337" s="3"/>
      <c r="AD337" s="3"/>
    </row>
    <row r="338" spans="1:30" ht="13.5" customHeight="1">
      <c r="A338" s="11"/>
      <c r="B338" s="11"/>
      <c r="C338" s="11"/>
      <c r="D338" s="11"/>
      <c r="E338" s="11"/>
      <c r="F338" s="12"/>
      <c r="G338" s="12"/>
      <c r="H338" s="12"/>
      <c r="I338" s="12"/>
      <c r="J338" s="12"/>
      <c r="K338" s="12"/>
      <c r="L338" s="12"/>
      <c r="M338" s="13"/>
      <c r="N338" s="14"/>
      <c r="O338" s="3"/>
      <c r="P338" s="3"/>
      <c r="Q338" s="2"/>
      <c r="R338" s="3"/>
      <c r="S338" s="13"/>
      <c r="T338" s="13"/>
      <c r="U338" s="3"/>
      <c r="V338" s="3"/>
      <c r="W338" s="3"/>
      <c r="X338" s="3"/>
      <c r="Y338" s="3"/>
      <c r="Z338" s="3"/>
      <c r="AA338" s="3"/>
      <c r="AB338" s="3"/>
      <c r="AC338" s="3"/>
      <c r="AD338" s="3"/>
    </row>
    <row r="339" spans="1:30" ht="13.5" customHeight="1">
      <c r="A339" s="11"/>
      <c r="B339" s="11"/>
      <c r="C339" s="11"/>
      <c r="D339" s="11"/>
      <c r="E339" s="11"/>
      <c r="F339" s="12"/>
      <c r="G339" s="12"/>
      <c r="H339" s="12"/>
      <c r="I339" s="12"/>
      <c r="J339" s="12"/>
      <c r="K339" s="12"/>
      <c r="L339" s="12"/>
      <c r="M339" s="13"/>
      <c r="N339" s="14"/>
      <c r="O339" s="3"/>
      <c r="P339" s="3"/>
      <c r="Q339" s="2"/>
      <c r="R339" s="3"/>
      <c r="S339" s="13"/>
      <c r="T339" s="13"/>
      <c r="U339" s="3"/>
      <c r="V339" s="3"/>
      <c r="W339" s="3"/>
      <c r="X339" s="3"/>
      <c r="Y339" s="3"/>
      <c r="Z339" s="3"/>
      <c r="AA339" s="3"/>
      <c r="AB339" s="3"/>
      <c r="AC339" s="3"/>
      <c r="AD339" s="3"/>
    </row>
    <row r="340" spans="1:30" ht="13.5" customHeight="1">
      <c r="A340" s="11"/>
      <c r="B340" s="11"/>
      <c r="C340" s="11"/>
      <c r="D340" s="11"/>
      <c r="E340" s="11"/>
      <c r="F340" s="12"/>
      <c r="G340" s="12"/>
      <c r="H340" s="12"/>
      <c r="I340" s="12"/>
      <c r="J340" s="12"/>
      <c r="K340" s="12"/>
      <c r="L340" s="12"/>
      <c r="M340" s="13"/>
      <c r="N340" s="14"/>
      <c r="O340" s="3"/>
      <c r="P340" s="3"/>
      <c r="Q340" s="2"/>
      <c r="R340" s="3"/>
      <c r="S340" s="13"/>
      <c r="T340" s="13"/>
      <c r="U340" s="3"/>
      <c r="V340" s="3"/>
      <c r="W340" s="3"/>
      <c r="X340" s="3"/>
      <c r="Y340" s="3"/>
      <c r="Z340" s="3"/>
      <c r="AA340" s="3"/>
      <c r="AB340" s="3"/>
      <c r="AC340" s="3"/>
      <c r="AD340" s="3"/>
    </row>
    <row r="341" spans="1:30" ht="13.5" customHeight="1">
      <c r="A341" s="11"/>
      <c r="B341" s="11"/>
      <c r="C341" s="11"/>
      <c r="D341" s="11"/>
      <c r="E341" s="11"/>
      <c r="F341" s="12"/>
      <c r="G341" s="12"/>
      <c r="H341" s="12"/>
      <c r="I341" s="12"/>
      <c r="J341" s="12"/>
      <c r="K341" s="12"/>
      <c r="L341" s="12"/>
      <c r="M341" s="13"/>
      <c r="N341" s="14"/>
      <c r="O341" s="3"/>
      <c r="P341" s="3"/>
      <c r="Q341" s="2"/>
      <c r="R341" s="3"/>
      <c r="S341" s="13"/>
      <c r="T341" s="13"/>
      <c r="U341" s="3"/>
      <c r="V341" s="3"/>
      <c r="W341" s="3"/>
      <c r="X341" s="3"/>
      <c r="Y341" s="3"/>
      <c r="Z341" s="3"/>
      <c r="AA341" s="3"/>
      <c r="AB341" s="3"/>
      <c r="AC341" s="3"/>
      <c r="AD341" s="3"/>
    </row>
    <row r="342" spans="1:30" ht="13.5" customHeight="1">
      <c r="A342" s="11"/>
      <c r="B342" s="11"/>
      <c r="C342" s="11"/>
      <c r="D342" s="11"/>
      <c r="E342" s="11"/>
      <c r="F342" s="12"/>
      <c r="G342" s="12"/>
      <c r="H342" s="12"/>
      <c r="I342" s="12"/>
      <c r="J342" s="12"/>
      <c r="K342" s="12"/>
      <c r="L342" s="12"/>
      <c r="M342" s="13"/>
      <c r="N342" s="14"/>
      <c r="O342" s="3"/>
      <c r="P342" s="3"/>
      <c r="Q342" s="2"/>
      <c r="R342" s="3"/>
      <c r="S342" s="13"/>
      <c r="T342" s="13"/>
      <c r="U342" s="3"/>
      <c r="V342" s="3"/>
      <c r="W342" s="3"/>
      <c r="X342" s="3"/>
      <c r="Y342" s="3"/>
      <c r="Z342" s="3"/>
      <c r="AA342" s="3"/>
      <c r="AB342" s="3"/>
      <c r="AC342" s="3"/>
      <c r="AD342" s="3"/>
    </row>
    <row r="343" spans="1:30" ht="13.5" customHeight="1">
      <c r="A343" s="11"/>
      <c r="B343" s="11"/>
      <c r="C343" s="11"/>
      <c r="D343" s="11"/>
      <c r="E343" s="11"/>
      <c r="F343" s="12"/>
      <c r="G343" s="12"/>
      <c r="H343" s="12"/>
      <c r="I343" s="12"/>
      <c r="J343" s="12"/>
      <c r="K343" s="12"/>
      <c r="L343" s="12"/>
      <c r="M343" s="13"/>
      <c r="N343" s="14"/>
      <c r="O343" s="3"/>
      <c r="P343" s="3"/>
      <c r="Q343" s="2"/>
      <c r="R343" s="3"/>
      <c r="S343" s="13"/>
      <c r="T343" s="13"/>
      <c r="U343" s="3"/>
      <c r="V343" s="3"/>
      <c r="W343" s="3"/>
      <c r="X343" s="3"/>
      <c r="Y343" s="3"/>
      <c r="Z343" s="3"/>
      <c r="AA343" s="3"/>
      <c r="AB343" s="3"/>
      <c r="AC343" s="3"/>
      <c r="AD343" s="3"/>
    </row>
    <row r="344" spans="1:30" ht="13.5" customHeight="1">
      <c r="A344" s="11"/>
      <c r="B344" s="11"/>
      <c r="C344" s="11"/>
      <c r="D344" s="11"/>
      <c r="E344" s="11"/>
      <c r="F344" s="12"/>
      <c r="G344" s="12"/>
      <c r="H344" s="12"/>
      <c r="I344" s="12"/>
      <c r="J344" s="12"/>
      <c r="K344" s="12"/>
      <c r="L344" s="12"/>
      <c r="M344" s="13"/>
      <c r="N344" s="14"/>
      <c r="O344" s="3"/>
      <c r="P344" s="3"/>
      <c r="Q344" s="2"/>
      <c r="R344" s="3"/>
      <c r="S344" s="13"/>
      <c r="T344" s="13"/>
      <c r="U344" s="3"/>
      <c r="V344" s="3"/>
      <c r="W344" s="3"/>
      <c r="X344" s="3"/>
      <c r="Y344" s="3"/>
      <c r="Z344" s="3"/>
      <c r="AA344" s="3"/>
      <c r="AB344" s="3"/>
      <c r="AC344" s="3"/>
      <c r="AD344" s="3"/>
    </row>
    <row r="345" spans="1:30" ht="13.5" customHeight="1">
      <c r="A345" s="11"/>
      <c r="B345" s="11"/>
      <c r="C345" s="11"/>
      <c r="D345" s="11"/>
      <c r="E345" s="11"/>
      <c r="F345" s="12"/>
      <c r="G345" s="12"/>
      <c r="H345" s="12"/>
      <c r="I345" s="12"/>
      <c r="J345" s="12"/>
      <c r="K345" s="12"/>
      <c r="L345" s="12"/>
      <c r="M345" s="13"/>
      <c r="N345" s="14"/>
      <c r="O345" s="3"/>
      <c r="P345" s="3"/>
      <c r="Q345" s="2"/>
      <c r="R345" s="3"/>
      <c r="S345" s="13"/>
      <c r="T345" s="13"/>
      <c r="U345" s="3"/>
      <c r="V345" s="3"/>
      <c r="W345" s="3"/>
      <c r="X345" s="3"/>
      <c r="Y345" s="3"/>
      <c r="Z345" s="3"/>
      <c r="AA345" s="3"/>
      <c r="AB345" s="3"/>
      <c r="AC345" s="3"/>
      <c r="AD345" s="3"/>
    </row>
    <row r="346" spans="1:30" ht="13.5" customHeight="1">
      <c r="A346" s="11"/>
      <c r="B346" s="11"/>
      <c r="C346" s="11"/>
      <c r="D346" s="11"/>
      <c r="E346" s="11"/>
      <c r="F346" s="12"/>
      <c r="G346" s="12"/>
      <c r="H346" s="12"/>
      <c r="I346" s="12"/>
      <c r="J346" s="12"/>
      <c r="K346" s="12"/>
      <c r="L346" s="12"/>
      <c r="M346" s="13"/>
      <c r="N346" s="14"/>
      <c r="O346" s="3"/>
      <c r="P346" s="3"/>
      <c r="Q346" s="2"/>
      <c r="R346" s="3"/>
      <c r="S346" s="13"/>
      <c r="T346" s="13"/>
      <c r="U346" s="3"/>
      <c r="V346" s="3"/>
      <c r="W346" s="3"/>
      <c r="X346" s="3"/>
      <c r="Y346" s="3"/>
      <c r="Z346" s="3"/>
      <c r="AA346" s="3"/>
      <c r="AB346" s="3"/>
      <c r="AC346" s="3"/>
      <c r="AD346" s="3"/>
    </row>
    <row r="347" spans="1:30" ht="13.5" customHeight="1">
      <c r="A347" s="11"/>
      <c r="B347" s="11"/>
      <c r="C347" s="11"/>
      <c r="D347" s="11"/>
      <c r="E347" s="11"/>
      <c r="F347" s="12"/>
      <c r="G347" s="12"/>
      <c r="H347" s="12"/>
      <c r="I347" s="12"/>
      <c r="J347" s="12"/>
      <c r="K347" s="12"/>
      <c r="L347" s="12"/>
      <c r="M347" s="13"/>
      <c r="N347" s="14"/>
      <c r="O347" s="3"/>
      <c r="P347" s="3"/>
      <c r="Q347" s="2"/>
      <c r="R347" s="3"/>
      <c r="S347" s="13"/>
      <c r="T347" s="13"/>
      <c r="U347" s="3"/>
      <c r="V347" s="3"/>
      <c r="W347" s="3"/>
      <c r="X347" s="3"/>
      <c r="Y347" s="3"/>
      <c r="Z347" s="3"/>
      <c r="AA347" s="3"/>
      <c r="AB347" s="3"/>
      <c r="AC347" s="3"/>
      <c r="AD347" s="3"/>
    </row>
    <row r="348" spans="1:30" ht="13.5" customHeight="1">
      <c r="A348" s="11"/>
      <c r="B348" s="11"/>
      <c r="C348" s="11"/>
      <c r="D348" s="11"/>
      <c r="E348" s="11"/>
      <c r="F348" s="12"/>
      <c r="G348" s="12"/>
      <c r="H348" s="12"/>
      <c r="I348" s="12"/>
      <c r="J348" s="12"/>
      <c r="K348" s="12"/>
      <c r="L348" s="12"/>
      <c r="M348" s="13"/>
      <c r="N348" s="14"/>
      <c r="O348" s="3"/>
      <c r="P348" s="3"/>
      <c r="Q348" s="2"/>
      <c r="R348" s="3"/>
      <c r="S348" s="13"/>
      <c r="T348" s="13"/>
      <c r="U348" s="3"/>
      <c r="V348" s="3"/>
      <c r="W348" s="3"/>
      <c r="X348" s="3"/>
      <c r="Y348" s="3"/>
      <c r="Z348" s="3"/>
      <c r="AA348" s="3"/>
      <c r="AB348" s="3"/>
      <c r="AC348" s="3"/>
      <c r="AD348" s="3"/>
    </row>
    <row r="349" spans="1:30" ht="13.5" customHeight="1">
      <c r="A349" s="11"/>
      <c r="B349" s="11"/>
      <c r="C349" s="11"/>
      <c r="D349" s="11"/>
      <c r="E349" s="11"/>
      <c r="F349" s="12"/>
      <c r="G349" s="12"/>
      <c r="H349" s="12"/>
      <c r="I349" s="12"/>
      <c r="J349" s="12"/>
      <c r="K349" s="12"/>
      <c r="L349" s="12"/>
      <c r="M349" s="13"/>
      <c r="N349" s="14"/>
      <c r="O349" s="3"/>
      <c r="P349" s="3"/>
      <c r="Q349" s="2"/>
      <c r="R349" s="3"/>
      <c r="S349" s="13"/>
      <c r="T349" s="13"/>
      <c r="U349" s="3"/>
      <c r="V349" s="3"/>
      <c r="W349" s="3"/>
      <c r="X349" s="3"/>
      <c r="Y349" s="3"/>
      <c r="Z349" s="3"/>
      <c r="AA349" s="3"/>
      <c r="AB349" s="3"/>
      <c r="AC349" s="3"/>
      <c r="AD349" s="3"/>
    </row>
    <row r="350" spans="1:30" ht="13.5" customHeight="1">
      <c r="A350" s="11"/>
      <c r="B350" s="11"/>
      <c r="C350" s="11"/>
      <c r="D350" s="11"/>
      <c r="E350" s="11"/>
      <c r="F350" s="12"/>
      <c r="G350" s="12"/>
      <c r="H350" s="12"/>
      <c r="I350" s="12"/>
      <c r="J350" s="12"/>
      <c r="K350" s="12"/>
      <c r="L350" s="12"/>
      <c r="M350" s="13"/>
      <c r="N350" s="14"/>
      <c r="O350" s="3"/>
      <c r="P350" s="3"/>
      <c r="Q350" s="2"/>
      <c r="R350" s="3"/>
      <c r="S350" s="13"/>
      <c r="T350" s="13"/>
      <c r="U350" s="3"/>
      <c r="V350" s="3"/>
      <c r="W350" s="3"/>
      <c r="X350" s="3"/>
      <c r="Y350" s="3"/>
      <c r="Z350" s="3"/>
      <c r="AA350" s="3"/>
      <c r="AB350" s="3"/>
      <c r="AC350" s="3"/>
      <c r="AD350" s="3"/>
    </row>
    <row r="351" spans="1:30" ht="13.5" customHeight="1">
      <c r="A351" s="11"/>
      <c r="B351" s="11"/>
      <c r="C351" s="11"/>
      <c r="D351" s="11"/>
      <c r="E351" s="11"/>
      <c r="F351" s="12"/>
      <c r="G351" s="12"/>
      <c r="H351" s="12"/>
      <c r="I351" s="12"/>
      <c r="J351" s="12"/>
      <c r="K351" s="12"/>
      <c r="L351" s="12"/>
      <c r="M351" s="13"/>
      <c r="N351" s="14"/>
      <c r="O351" s="3"/>
      <c r="P351" s="3"/>
      <c r="Q351" s="2"/>
      <c r="R351" s="3"/>
      <c r="S351" s="13"/>
      <c r="T351" s="13"/>
      <c r="U351" s="3"/>
      <c r="V351" s="3"/>
      <c r="W351" s="3"/>
      <c r="X351" s="3"/>
      <c r="Y351" s="3"/>
      <c r="Z351" s="3"/>
      <c r="AA351" s="3"/>
      <c r="AB351" s="3"/>
      <c r="AC351" s="3"/>
      <c r="AD351" s="3"/>
    </row>
    <row r="352" spans="1:30" ht="13.5" customHeight="1">
      <c r="A352" s="11"/>
      <c r="B352" s="11"/>
      <c r="C352" s="11"/>
      <c r="D352" s="11"/>
      <c r="E352" s="11"/>
      <c r="F352" s="12"/>
      <c r="G352" s="12"/>
      <c r="H352" s="12"/>
      <c r="I352" s="12"/>
      <c r="J352" s="12"/>
      <c r="K352" s="12"/>
      <c r="L352" s="12"/>
      <c r="M352" s="13"/>
      <c r="N352" s="14"/>
      <c r="O352" s="3"/>
      <c r="P352" s="3"/>
      <c r="Q352" s="2"/>
      <c r="R352" s="3"/>
      <c r="S352" s="13"/>
      <c r="T352" s="13"/>
      <c r="U352" s="3"/>
      <c r="V352" s="3"/>
      <c r="W352" s="3"/>
      <c r="X352" s="3"/>
      <c r="Y352" s="3"/>
      <c r="Z352" s="3"/>
      <c r="AA352" s="3"/>
      <c r="AB352" s="3"/>
      <c r="AC352" s="3"/>
      <c r="AD352" s="3"/>
    </row>
    <row r="353" spans="1:30" ht="13.5" customHeight="1">
      <c r="A353" s="11"/>
      <c r="B353" s="11"/>
      <c r="C353" s="11"/>
      <c r="D353" s="11"/>
      <c r="E353" s="11"/>
      <c r="F353" s="12"/>
      <c r="G353" s="12"/>
      <c r="H353" s="12"/>
      <c r="I353" s="12"/>
      <c r="J353" s="12"/>
      <c r="K353" s="12"/>
      <c r="L353" s="12"/>
      <c r="M353" s="13"/>
      <c r="N353" s="14"/>
      <c r="O353" s="3"/>
      <c r="P353" s="3"/>
      <c r="Q353" s="2"/>
      <c r="R353" s="3"/>
      <c r="S353" s="13"/>
      <c r="T353" s="13"/>
      <c r="U353" s="3"/>
      <c r="V353" s="3"/>
      <c r="W353" s="3"/>
      <c r="X353" s="3"/>
      <c r="Y353" s="3"/>
      <c r="Z353" s="3"/>
      <c r="AA353" s="3"/>
      <c r="AB353" s="3"/>
      <c r="AC353" s="3"/>
      <c r="AD353" s="3"/>
    </row>
    <row r="354" spans="1:30" ht="13.5" customHeight="1">
      <c r="A354" s="11"/>
      <c r="B354" s="11"/>
      <c r="C354" s="11"/>
      <c r="D354" s="11"/>
      <c r="E354" s="11"/>
      <c r="F354" s="12"/>
      <c r="G354" s="12"/>
      <c r="H354" s="12"/>
      <c r="I354" s="12"/>
      <c r="J354" s="12"/>
      <c r="K354" s="12"/>
      <c r="L354" s="12"/>
      <c r="M354" s="13"/>
      <c r="N354" s="14"/>
      <c r="O354" s="3"/>
      <c r="P354" s="3"/>
      <c r="Q354" s="2"/>
      <c r="R354" s="3"/>
      <c r="S354" s="13"/>
      <c r="T354" s="13"/>
      <c r="U354" s="3"/>
      <c r="V354" s="3"/>
      <c r="W354" s="3"/>
      <c r="X354" s="3"/>
      <c r="Y354" s="3"/>
      <c r="Z354" s="3"/>
      <c r="AA354" s="3"/>
      <c r="AB354" s="3"/>
      <c r="AC354" s="3"/>
      <c r="AD354" s="3"/>
    </row>
    <row r="355" spans="1:30" ht="13.5" customHeight="1">
      <c r="A355" s="11"/>
      <c r="B355" s="11"/>
      <c r="C355" s="11"/>
      <c r="D355" s="11"/>
      <c r="E355" s="11"/>
      <c r="F355" s="12"/>
      <c r="G355" s="12"/>
      <c r="H355" s="12"/>
      <c r="I355" s="12"/>
      <c r="J355" s="12"/>
      <c r="K355" s="12"/>
      <c r="L355" s="12"/>
      <c r="M355" s="13"/>
      <c r="N355" s="14"/>
      <c r="O355" s="3"/>
      <c r="P355" s="3"/>
      <c r="Q355" s="2"/>
      <c r="R355" s="3"/>
      <c r="S355" s="13"/>
      <c r="T355" s="13"/>
      <c r="U355" s="3"/>
      <c r="V355" s="3"/>
      <c r="W355" s="3"/>
      <c r="X355" s="3"/>
      <c r="Y355" s="3"/>
      <c r="Z355" s="3"/>
      <c r="AA355" s="3"/>
      <c r="AB355" s="3"/>
      <c r="AC355" s="3"/>
      <c r="AD355" s="3"/>
    </row>
    <row r="356" spans="1:30" ht="13.5" customHeight="1">
      <c r="A356" s="11"/>
      <c r="B356" s="11"/>
      <c r="C356" s="11"/>
      <c r="D356" s="11"/>
      <c r="E356" s="11"/>
      <c r="F356" s="12"/>
      <c r="G356" s="12"/>
      <c r="H356" s="12"/>
      <c r="I356" s="12"/>
      <c r="J356" s="12"/>
      <c r="K356" s="12"/>
      <c r="L356" s="12"/>
      <c r="M356" s="13"/>
      <c r="N356" s="14"/>
      <c r="O356" s="3"/>
      <c r="P356" s="3"/>
      <c r="Q356" s="2"/>
      <c r="R356" s="3"/>
      <c r="S356" s="13"/>
      <c r="T356" s="13"/>
      <c r="U356" s="3"/>
      <c r="V356" s="3"/>
      <c r="W356" s="3"/>
      <c r="X356" s="3"/>
      <c r="Y356" s="3"/>
      <c r="Z356" s="3"/>
      <c r="AA356" s="3"/>
      <c r="AB356" s="3"/>
      <c r="AC356" s="3"/>
      <c r="AD356" s="3"/>
    </row>
    <row r="357" spans="1:30" ht="13.5" customHeight="1">
      <c r="A357" s="11"/>
      <c r="B357" s="11"/>
      <c r="C357" s="11"/>
      <c r="D357" s="11"/>
      <c r="E357" s="11"/>
      <c r="F357" s="12"/>
      <c r="G357" s="12"/>
      <c r="H357" s="12"/>
      <c r="I357" s="12"/>
      <c r="J357" s="12"/>
      <c r="K357" s="12"/>
      <c r="L357" s="12"/>
      <c r="M357" s="13"/>
      <c r="N357" s="14"/>
      <c r="O357" s="3"/>
      <c r="P357" s="3"/>
      <c r="Q357" s="2"/>
      <c r="R357" s="3"/>
      <c r="S357" s="13"/>
      <c r="T357" s="13"/>
      <c r="U357" s="3"/>
      <c r="V357" s="3"/>
      <c r="W357" s="3"/>
      <c r="X357" s="3"/>
      <c r="Y357" s="3"/>
      <c r="Z357" s="3"/>
      <c r="AA357" s="3"/>
      <c r="AB357" s="3"/>
      <c r="AC357" s="3"/>
      <c r="AD357" s="3"/>
    </row>
    <row r="358" spans="1:30" ht="13.5" customHeight="1">
      <c r="A358" s="11"/>
      <c r="B358" s="11"/>
      <c r="C358" s="11"/>
      <c r="D358" s="11"/>
      <c r="E358" s="11"/>
      <c r="F358" s="12"/>
      <c r="G358" s="12"/>
      <c r="H358" s="12"/>
      <c r="I358" s="12"/>
      <c r="J358" s="12"/>
      <c r="K358" s="12"/>
      <c r="L358" s="12"/>
      <c r="M358" s="13"/>
      <c r="N358" s="14"/>
      <c r="O358" s="3"/>
      <c r="P358" s="3"/>
      <c r="Q358" s="2"/>
      <c r="R358" s="3"/>
      <c r="S358" s="13"/>
      <c r="T358" s="13"/>
      <c r="U358" s="3"/>
      <c r="V358" s="3"/>
      <c r="W358" s="3"/>
      <c r="X358" s="3"/>
      <c r="Y358" s="3"/>
      <c r="Z358" s="3"/>
      <c r="AA358" s="3"/>
      <c r="AB358" s="3"/>
      <c r="AC358" s="3"/>
      <c r="AD358" s="3"/>
    </row>
    <row r="359" spans="1:30" ht="13.5" customHeight="1">
      <c r="A359" s="11"/>
      <c r="B359" s="11"/>
      <c r="C359" s="11"/>
      <c r="D359" s="11"/>
      <c r="E359" s="11"/>
      <c r="F359" s="12"/>
      <c r="G359" s="12"/>
      <c r="H359" s="12"/>
      <c r="I359" s="12"/>
      <c r="J359" s="12"/>
      <c r="K359" s="12"/>
      <c r="L359" s="12"/>
      <c r="M359" s="13"/>
      <c r="N359" s="14"/>
      <c r="O359" s="3"/>
      <c r="P359" s="3"/>
      <c r="Q359" s="2"/>
      <c r="R359" s="3"/>
      <c r="S359" s="13"/>
      <c r="T359" s="13"/>
      <c r="U359" s="3"/>
      <c r="V359" s="3"/>
      <c r="W359" s="3"/>
      <c r="X359" s="3"/>
      <c r="Y359" s="3"/>
      <c r="Z359" s="3"/>
      <c r="AA359" s="3"/>
      <c r="AB359" s="3"/>
      <c r="AC359" s="3"/>
      <c r="AD359" s="3"/>
    </row>
    <row r="360" spans="1:30" ht="13.5" customHeight="1">
      <c r="A360" s="11"/>
      <c r="B360" s="11"/>
      <c r="C360" s="11"/>
      <c r="D360" s="11"/>
      <c r="E360" s="11"/>
      <c r="F360" s="12"/>
      <c r="G360" s="12"/>
      <c r="H360" s="12"/>
      <c r="I360" s="12"/>
      <c r="J360" s="12"/>
      <c r="K360" s="12"/>
      <c r="L360" s="12"/>
      <c r="M360" s="13"/>
      <c r="N360" s="14"/>
      <c r="O360" s="3"/>
      <c r="P360" s="3"/>
      <c r="Q360" s="2"/>
      <c r="R360" s="3"/>
      <c r="S360" s="13"/>
      <c r="T360" s="13"/>
      <c r="U360" s="3"/>
      <c r="V360" s="3"/>
      <c r="W360" s="3"/>
      <c r="X360" s="3"/>
      <c r="Y360" s="3"/>
      <c r="Z360" s="3"/>
      <c r="AA360" s="3"/>
      <c r="AB360" s="3"/>
      <c r="AC360" s="3"/>
      <c r="AD360" s="3"/>
    </row>
    <row r="361" spans="1:30" ht="13.5" customHeight="1">
      <c r="A361" s="11"/>
      <c r="B361" s="11"/>
      <c r="C361" s="11"/>
      <c r="D361" s="11"/>
      <c r="E361" s="11"/>
      <c r="F361" s="12"/>
      <c r="G361" s="12"/>
      <c r="H361" s="12"/>
      <c r="I361" s="12"/>
      <c r="J361" s="12"/>
      <c r="K361" s="12"/>
      <c r="L361" s="12"/>
      <c r="M361" s="13"/>
      <c r="N361" s="14"/>
      <c r="O361" s="3"/>
      <c r="P361" s="3"/>
      <c r="Q361" s="2"/>
      <c r="R361" s="3"/>
      <c r="S361" s="13"/>
      <c r="T361" s="13"/>
      <c r="U361" s="3"/>
      <c r="V361" s="3"/>
      <c r="W361" s="3"/>
      <c r="X361" s="3"/>
      <c r="Y361" s="3"/>
      <c r="Z361" s="3"/>
      <c r="AA361" s="3"/>
      <c r="AB361" s="3"/>
      <c r="AC361" s="3"/>
      <c r="AD361" s="3"/>
    </row>
    <row r="362" spans="1:30" ht="13.5" customHeight="1">
      <c r="A362" s="11"/>
      <c r="B362" s="11"/>
      <c r="C362" s="11"/>
      <c r="D362" s="11"/>
      <c r="E362" s="11"/>
      <c r="F362" s="12"/>
      <c r="G362" s="12"/>
      <c r="H362" s="12"/>
      <c r="I362" s="12"/>
      <c r="J362" s="12"/>
      <c r="K362" s="12"/>
      <c r="L362" s="12"/>
      <c r="M362" s="13"/>
      <c r="N362" s="14"/>
      <c r="O362" s="3"/>
      <c r="P362" s="3"/>
      <c r="Q362" s="2"/>
      <c r="R362" s="3"/>
      <c r="S362" s="13"/>
      <c r="T362" s="13"/>
      <c r="U362" s="3"/>
      <c r="V362" s="3"/>
      <c r="W362" s="3"/>
      <c r="X362" s="3"/>
      <c r="Y362" s="3"/>
      <c r="Z362" s="3"/>
      <c r="AA362" s="3"/>
      <c r="AB362" s="3"/>
      <c r="AC362" s="3"/>
      <c r="AD362" s="3"/>
    </row>
    <row r="363" spans="1:30" ht="13.5" customHeight="1">
      <c r="A363" s="11"/>
      <c r="B363" s="11"/>
      <c r="C363" s="11"/>
      <c r="D363" s="11"/>
      <c r="E363" s="11"/>
      <c r="F363" s="12"/>
      <c r="G363" s="12"/>
      <c r="H363" s="12"/>
      <c r="I363" s="12"/>
      <c r="J363" s="12"/>
      <c r="K363" s="12"/>
      <c r="L363" s="12"/>
      <c r="M363" s="13"/>
      <c r="N363" s="14"/>
      <c r="O363" s="3"/>
      <c r="P363" s="3"/>
      <c r="Q363" s="2"/>
      <c r="R363" s="3"/>
      <c r="S363" s="13"/>
      <c r="T363" s="13"/>
      <c r="U363" s="3"/>
      <c r="V363" s="3"/>
      <c r="W363" s="3"/>
      <c r="X363" s="3"/>
      <c r="Y363" s="3"/>
      <c r="Z363" s="3"/>
      <c r="AA363" s="3"/>
      <c r="AB363" s="3"/>
      <c r="AC363" s="3"/>
      <c r="AD363" s="3"/>
    </row>
    <row r="364" spans="1:30" ht="13.5" customHeight="1">
      <c r="A364" s="11"/>
      <c r="B364" s="11"/>
      <c r="C364" s="11"/>
      <c r="D364" s="11"/>
      <c r="E364" s="11"/>
      <c r="F364" s="12"/>
      <c r="G364" s="12"/>
      <c r="H364" s="12"/>
      <c r="I364" s="12"/>
      <c r="J364" s="12"/>
      <c r="K364" s="12"/>
      <c r="L364" s="12"/>
      <c r="M364" s="13"/>
      <c r="N364" s="14"/>
      <c r="O364" s="3"/>
      <c r="P364" s="3"/>
      <c r="Q364" s="2"/>
      <c r="R364" s="3"/>
      <c r="S364" s="13"/>
      <c r="T364" s="13"/>
      <c r="U364" s="3"/>
      <c r="V364" s="3"/>
      <c r="W364" s="3"/>
      <c r="X364" s="3"/>
      <c r="Y364" s="3"/>
      <c r="Z364" s="3"/>
      <c r="AA364" s="3"/>
      <c r="AB364" s="3"/>
      <c r="AC364" s="3"/>
      <c r="AD364" s="3"/>
    </row>
    <row r="365" spans="1:30" ht="13.5" customHeight="1">
      <c r="A365" s="11"/>
      <c r="B365" s="11"/>
      <c r="C365" s="11"/>
      <c r="D365" s="11"/>
      <c r="E365" s="11"/>
      <c r="F365" s="12"/>
      <c r="G365" s="12"/>
      <c r="H365" s="12"/>
      <c r="I365" s="12"/>
      <c r="J365" s="12"/>
      <c r="K365" s="12"/>
      <c r="L365" s="12"/>
      <c r="M365" s="13"/>
      <c r="N365" s="14"/>
      <c r="O365" s="3"/>
      <c r="P365" s="3"/>
      <c r="Q365" s="2"/>
      <c r="R365" s="3"/>
      <c r="S365" s="13"/>
      <c r="T365" s="13"/>
      <c r="U365" s="3"/>
      <c r="V365" s="3"/>
      <c r="W365" s="3"/>
      <c r="X365" s="3"/>
      <c r="Y365" s="3"/>
      <c r="Z365" s="3"/>
      <c r="AA365" s="3"/>
      <c r="AB365" s="3"/>
      <c r="AC365" s="3"/>
      <c r="AD365" s="3"/>
    </row>
    <row r="366" spans="1:30" ht="13.5" customHeight="1">
      <c r="A366" s="11"/>
      <c r="B366" s="11"/>
      <c r="C366" s="11"/>
      <c r="D366" s="11"/>
      <c r="E366" s="11"/>
      <c r="F366" s="12"/>
      <c r="G366" s="12"/>
      <c r="H366" s="12"/>
      <c r="I366" s="12"/>
      <c r="J366" s="12"/>
      <c r="K366" s="12"/>
      <c r="L366" s="12"/>
      <c r="M366" s="13"/>
      <c r="N366" s="14"/>
      <c r="O366" s="3"/>
      <c r="P366" s="3"/>
      <c r="Q366" s="2"/>
      <c r="R366" s="3"/>
      <c r="S366" s="13"/>
      <c r="T366" s="13"/>
      <c r="U366" s="3"/>
      <c r="V366" s="3"/>
      <c r="W366" s="3"/>
      <c r="X366" s="3"/>
      <c r="Y366" s="3"/>
      <c r="Z366" s="3"/>
      <c r="AA366" s="3"/>
      <c r="AB366" s="3"/>
      <c r="AC366" s="3"/>
      <c r="AD366" s="3"/>
    </row>
    <row r="367" spans="1:30" ht="13.5" customHeight="1">
      <c r="A367" s="11"/>
      <c r="B367" s="11"/>
      <c r="C367" s="11"/>
      <c r="D367" s="11"/>
      <c r="E367" s="11"/>
      <c r="F367" s="12"/>
      <c r="G367" s="12"/>
      <c r="H367" s="12"/>
      <c r="I367" s="12"/>
      <c r="J367" s="12"/>
      <c r="K367" s="12"/>
      <c r="L367" s="12"/>
      <c r="M367" s="13"/>
      <c r="N367" s="14"/>
      <c r="O367" s="3"/>
      <c r="P367" s="3"/>
      <c r="Q367" s="2"/>
      <c r="R367" s="3"/>
      <c r="S367" s="13"/>
      <c r="T367" s="13"/>
      <c r="U367" s="3"/>
      <c r="V367" s="3"/>
      <c r="W367" s="3"/>
      <c r="X367" s="3"/>
      <c r="Y367" s="3"/>
      <c r="Z367" s="3"/>
      <c r="AA367" s="3"/>
      <c r="AB367" s="3"/>
      <c r="AC367" s="3"/>
      <c r="AD367" s="3"/>
    </row>
    <row r="368" spans="1:30" ht="13.5" customHeight="1">
      <c r="A368" s="11"/>
      <c r="B368" s="11"/>
      <c r="C368" s="11"/>
      <c r="D368" s="11"/>
      <c r="E368" s="11"/>
      <c r="F368" s="12"/>
      <c r="G368" s="12"/>
      <c r="H368" s="12"/>
      <c r="I368" s="12"/>
      <c r="J368" s="12"/>
      <c r="K368" s="12"/>
      <c r="L368" s="12"/>
      <c r="M368" s="13"/>
      <c r="N368" s="14"/>
      <c r="O368" s="3"/>
      <c r="P368" s="3"/>
      <c r="Q368" s="2"/>
      <c r="R368" s="3"/>
      <c r="S368" s="13"/>
      <c r="T368" s="13"/>
      <c r="U368" s="3"/>
      <c r="V368" s="3"/>
      <c r="W368" s="3"/>
      <c r="X368" s="3"/>
      <c r="Y368" s="3"/>
      <c r="Z368" s="3"/>
      <c r="AA368" s="3"/>
      <c r="AB368" s="3"/>
      <c r="AC368" s="3"/>
      <c r="AD368" s="3"/>
    </row>
    <row r="369" spans="1:30" ht="13.5" customHeight="1">
      <c r="A369" s="11"/>
      <c r="B369" s="11"/>
      <c r="C369" s="11"/>
      <c r="D369" s="11"/>
      <c r="E369" s="11"/>
      <c r="F369" s="12"/>
      <c r="G369" s="12"/>
      <c r="H369" s="12"/>
      <c r="I369" s="12"/>
      <c r="J369" s="12"/>
      <c r="K369" s="12"/>
      <c r="L369" s="12"/>
      <c r="M369" s="13"/>
      <c r="N369" s="14"/>
      <c r="O369" s="3"/>
      <c r="P369" s="3"/>
      <c r="Q369" s="2"/>
      <c r="R369" s="3"/>
      <c r="S369" s="13"/>
      <c r="T369" s="13"/>
      <c r="U369" s="3"/>
      <c r="V369" s="3"/>
      <c r="W369" s="3"/>
      <c r="X369" s="3"/>
      <c r="Y369" s="3"/>
      <c r="Z369" s="3"/>
      <c r="AA369" s="3"/>
      <c r="AB369" s="3"/>
      <c r="AC369" s="3"/>
      <c r="AD369" s="3"/>
    </row>
    <row r="370" spans="1:30" ht="13.5" customHeight="1">
      <c r="A370" s="11"/>
      <c r="B370" s="11"/>
      <c r="C370" s="11"/>
      <c r="D370" s="11"/>
      <c r="E370" s="11"/>
      <c r="F370" s="12"/>
      <c r="G370" s="12"/>
      <c r="H370" s="12"/>
      <c r="I370" s="12"/>
      <c r="J370" s="12"/>
      <c r="K370" s="12"/>
      <c r="L370" s="12"/>
      <c r="M370" s="13"/>
      <c r="N370" s="14"/>
      <c r="O370" s="3"/>
      <c r="P370" s="3"/>
      <c r="Q370" s="2"/>
      <c r="R370" s="3"/>
      <c r="S370" s="13"/>
      <c r="T370" s="13"/>
      <c r="U370" s="3"/>
      <c r="V370" s="3"/>
      <c r="W370" s="3"/>
      <c r="X370" s="3"/>
      <c r="Y370" s="3"/>
      <c r="Z370" s="3"/>
      <c r="AA370" s="3"/>
      <c r="AB370" s="3"/>
      <c r="AC370" s="3"/>
      <c r="AD370" s="3"/>
    </row>
    <row r="371" spans="1:30" ht="13.5" customHeight="1">
      <c r="A371" s="11"/>
      <c r="B371" s="11"/>
      <c r="C371" s="11"/>
      <c r="D371" s="11"/>
      <c r="E371" s="11"/>
      <c r="F371" s="12"/>
      <c r="G371" s="12"/>
      <c r="H371" s="12"/>
      <c r="I371" s="12"/>
      <c r="J371" s="12"/>
      <c r="K371" s="12"/>
      <c r="L371" s="12"/>
      <c r="M371" s="13"/>
      <c r="N371" s="14"/>
      <c r="O371" s="3"/>
      <c r="P371" s="3"/>
      <c r="Q371" s="2"/>
      <c r="R371" s="3"/>
      <c r="S371" s="13"/>
      <c r="T371" s="13"/>
      <c r="U371" s="3"/>
      <c r="V371" s="3"/>
      <c r="W371" s="3"/>
      <c r="X371" s="3"/>
      <c r="Y371" s="3"/>
      <c r="Z371" s="3"/>
      <c r="AA371" s="3"/>
      <c r="AB371" s="3"/>
      <c r="AC371" s="3"/>
      <c r="AD371" s="3"/>
    </row>
    <row r="372" spans="1:30" ht="13.5" customHeight="1">
      <c r="A372" s="11"/>
      <c r="B372" s="11"/>
      <c r="C372" s="11"/>
      <c r="D372" s="11"/>
      <c r="E372" s="11"/>
      <c r="F372" s="12"/>
      <c r="G372" s="12"/>
      <c r="H372" s="12"/>
      <c r="I372" s="12"/>
      <c r="J372" s="12"/>
      <c r="K372" s="12"/>
      <c r="L372" s="12"/>
      <c r="M372" s="13"/>
      <c r="N372" s="14"/>
      <c r="O372" s="3"/>
      <c r="P372" s="3"/>
      <c r="Q372" s="2"/>
      <c r="R372" s="3"/>
      <c r="S372" s="13"/>
      <c r="T372" s="13"/>
      <c r="U372" s="3"/>
      <c r="V372" s="3"/>
      <c r="W372" s="3"/>
      <c r="X372" s="3"/>
      <c r="Y372" s="3"/>
      <c r="Z372" s="3"/>
      <c r="AA372" s="3"/>
      <c r="AB372" s="3"/>
      <c r="AC372" s="3"/>
      <c r="AD372" s="3"/>
    </row>
    <row r="373" spans="1:30" ht="13.5" customHeight="1">
      <c r="A373" s="11"/>
      <c r="B373" s="11"/>
      <c r="C373" s="11"/>
      <c r="D373" s="11"/>
      <c r="E373" s="11"/>
      <c r="F373" s="12"/>
      <c r="G373" s="12"/>
      <c r="H373" s="12"/>
      <c r="I373" s="12"/>
      <c r="J373" s="12"/>
      <c r="K373" s="12"/>
      <c r="L373" s="12"/>
      <c r="M373" s="13"/>
      <c r="N373" s="14"/>
      <c r="O373" s="3"/>
      <c r="P373" s="3"/>
      <c r="Q373" s="2"/>
      <c r="R373" s="3"/>
      <c r="S373" s="13"/>
      <c r="T373" s="13"/>
      <c r="U373" s="3"/>
      <c r="V373" s="3"/>
      <c r="W373" s="3"/>
      <c r="X373" s="3"/>
      <c r="Y373" s="3"/>
      <c r="Z373" s="3"/>
      <c r="AA373" s="3"/>
      <c r="AB373" s="3"/>
      <c r="AC373" s="3"/>
      <c r="AD373" s="3"/>
    </row>
    <row r="374" spans="1:30" ht="13.5" customHeight="1">
      <c r="A374" s="11"/>
      <c r="B374" s="11"/>
      <c r="C374" s="11"/>
      <c r="D374" s="11"/>
      <c r="E374" s="11"/>
      <c r="F374" s="12"/>
      <c r="G374" s="12"/>
      <c r="H374" s="12"/>
      <c r="I374" s="12"/>
      <c r="J374" s="12"/>
      <c r="K374" s="12"/>
      <c r="L374" s="12"/>
      <c r="M374" s="13"/>
      <c r="N374" s="14"/>
      <c r="O374" s="3"/>
      <c r="P374" s="3"/>
      <c r="Q374" s="2"/>
      <c r="R374" s="3"/>
      <c r="S374" s="13"/>
      <c r="T374" s="13"/>
      <c r="U374" s="3"/>
      <c r="V374" s="3"/>
      <c r="W374" s="3"/>
      <c r="X374" s="3"/>
      <c r="Y374" s="3"/>
      <c r="Z374" s="3"/>
      <c r="AA374" s="3"/>
      <c r="AB374" s="3"/>
      <c r="AC374" s="3"/>
      <c r="AD374" s="3"/>
    </row>
    <row r="375" spans="1:30" ht="13.5" customHeight="1">
      <c r="A375" s="11"/>
      <c r="B375" s="11"/>
      <c r="C375" s="11"/>
      <c r="D375" s="11"/>
      <c r="E375" s="11"/>
      <c r="F375" s="12"/>
      <c r="G375" s="12"/>
      <c r="H375" s="12"/>
      <c r="I375" s="12"/>
      <c r="J375" s="12"/>
      <c r="K375" s="12"/>
      <c r="L375" s="12"/>
      <c r="M375" s="13"/>
      <c r="N375" s="14"/>
      <c r="O375" s="3"/>
      <c r="P375" s="3"/>
      <c r="Q375" s="2"/>
      <c r="R375" s="3"/>
      <c r="S375" s="13"/>
      <c r="T375" s="13"/>
      <c r="U375" s="3"/>
      <c r="V375" s="3"/>
      <c r="W375" s="3"/>
      <c r="X375" s="3"/>
      <c r="Y375" s="3"/>
      <c r="Z375" s="3"/>
      <c r="AA375" s="3"/>
      <c r="AB375" s="3"/>
      <c r="AC375" s="3"/>
      <c r="AD375" s="3"/>
    </row>
    <row r="376" spans="1:30" ht="13.5" customHeight="1">
      <c r="A376" s="11"/>
      <c r="B376" s="11"/>
      <c r="C376" s="11"/>
      <c r="D376" s="11"/>
      <c r="E376" s="11"/>
      <c r="F376" s="12"/>
      <c r="G376" s="12"/>
      <c r="H376" s="12"/>
      <c r="I376" s="12"/>
      <c r="J376" s="12"/>
      <c r="K376" s="12"/>
      <c r="L376" s="12"/>
      <c r="M376" s="13"/>
      <c r="N376" s="14"/>
      <c r="O376" s="3"/>
      <c r="P376" s="3"/>
      <c r="Q376" s="2"/>
      <c r="R376" s="3"/>
      <c r="S376" s="13"/>
      <c r="T376" s="13"/>
      <c r="U376" s="3"/>
      <c r="V376" s="3"/>
      <c r="W376" s="3"/>
      <c r="X376" s="3"/>
      <c r="Y376" s="3"/>
      <c r="Z376" s="3"/>
      <c r="AA376" s="3"/>
      <c r="AB376" s="3"/>
      <c r="AC376" s="3"/>
      <c r="AD376" s="3"/>
    </row>
    <row r="377" spans="1:30" ht="13.5" customHeight="1">
      <c r="A377" s="11"/>
      <c r="B377" s="11"/>
      <c r="C377" s="11"/>
      <c r="D377" s="11"/>
      <c r="E377" s="11"/>
      <c r="F377" s="12"/>
      <c r="G377" s="12"/>
      <c r="H377" s="12"/>
      <c r="I377" s="12"/>
      <c r="J377" s="12"/>
      <c r="K377" s="12"/>
      <c r="L377" s="12"/>
      <c r="M377" s="13"/>
      <c r="N377" s="14"/>
      <c r="O377" s="3"/>
      <c r="P377" s="3"/>
      <c r="Q377" s="2"/>
      <c r="R377" s="3"/>
      <c r="S377" s="13"/>
      <c r="T377" s="13"/>
      <c r="U377" s="3"/>
      <c r="V377" s="3"/>
      <c r="W377" s="3"/>
      <c r="X377" s="3"/>
      <c r="Y377" s="3"/>
      <c r="Z377" s="3"/>
      <c r="AA377" s="3"/>
      <c r="AB377" s="3"/>
      <c r="AC377" s="3"/>
      <c r="AD377" s="3"/>
    </row>
    <row r="378" spans="1:30" ht="13.5" customHeight="1">
      <c r="A378" s="11"/>
      <c r="B378" s="11"/>
      <c r="C378" s="11"/>
      <c r="D378" s="11"/>
      <c r="E378" s="11"/>
      <c r="F378" s="12"/>
      <c r="G378" s="12"/>
      <c r="H378" s="12"/>
      <c r="I378" s="12"/>
      <c r="J378" s="12"/>
      <c r="K378" s="12"/>
      <c r="L378" s="12"/>
      <c r="M378" s="13"/>
      <c r="N378" s="14"/>
      <c r="O378" s="3"/>
      <c r="P378" s="3"/>
      <c r="Q378" s="2"/>
      <c r="R378" s="3"/>
      <c r="S378" s="13"/>
      <c r="T378" s="13"/>
      <c r="U378" s="3"/>
      <c r="V378" s="3"/>
      <c r="W378" s="3"/>
      <c r="X378" s="3"/>
      <c r="Y378" s="3"/>
      <c r="Z378" s="3"/>
      <c r="AA378" s="3"/>
      <c r="AB378" s="3"/>
      <c r="AC378" s="3"/>
      <c r="AD378" s="3"/>
    </row>
    <row r="379" spans="1:30" ht="13.5" customHeight="1">
      <c r="A379" s="11"/>
      <c r="B379" s="11"/>
      <c r="C379" s="11"/>
      <c r="D379" s="11"/>
      <c r="E379" s="11"/>
      <c r="F379" s="12"/>
      <c r="G379" s="12"/>
      <c r="H379" s="12"/>
      <c r="I379" s="12"/>
      <c r="J379" s="12"/>
      <c r="K379" s="12"/>
      <c r="L379" s="12"/>
      <c r="M379" s="13"/>
      <c r="N379" s="14"/>
      <c r="O379" s="3"/>
      <c r="P379" s="3"/>
      <c r="Q379" s="2"/>
      <c r="R379" s="3"/>
      <c r="S379" s="13"/>
      <c r="T379" s="13"/>
      <c r="U379" s="3"/>
      <c r="V379" s="3"/>
      <c r="W379" s="3"/>
      <c r="X379" s="3"/>
      <c r="Y379" s="3"/>
      <c r="Z379" s="3"/>
      <c r="AA379" s="3"/>
      <c r="AB379" s="3"/>
      <c r="AC379" s="3"/>
      <c r="AD379" s="3"/>
    </row>
    <row r="380" spans="1:30" ht="13.5" customHeight="1">
      <c r="A380" s="11"/>
      <c r="B380" s="11"/>
      <c r="C380" s="11"/>
      <c r="D380" s="11"/>
      <c r="E380" s="11"/>
      <c r="F380" s="12"/>
      <c r="G380" s="12"/>
      <c r="H380" s="12"/>
      <c r="I380" s="12"/>
      <c r="J380" s="12"/>
      <c r="K380" s="12"/>
      <c r="L380" s="12"/>
      <c r="M380" s="13"/>
      <c r="N380" s="14"/>
      <c r="O380" s="3"/>
      <c r="P380" s="3"/>
      <c r="Q380" s="2"/>
      <c r="R380" s="3"/>
      <c r="S380" s="13"/>
      <c r="T380" s="13"/>
      <c r="U380" s="3"/>
      <c r="V380" s="3"/>
      <c r="W380" s="3"/>
      <c r="X380" s="3"/>
      <c r="Y380" s="3"/>
      <c r="Z380" s="3"/>
      <c r="AA380" s="3"/>
      <c r="AB380" s="3"/>
      <c r="AC380" s="3"/>
      <c r="AD380" s="3"/>
    </row>
    <row r="381" spans="1:30" ht="13.5" customHeight="1">
      <c r="A381" s="11"/>
      <c r="B381" s="11"/>
      <c r="C381" s="11"/>
      <c r="D381" s="11"/>
      <c r="E381" s="11"/>
      <c r="F381" s="12"/>
      <c r="G381" s="12"/>
      <c r="H381" s="12"/>
      <c r="I381" s="12"/>
      <c r="J381" s="12"/>
      <c r="K381" s="12"/>
      <c r="L381" s="12"/>
      <c r="M381" s="13"/>
      <c r="N381" s="14"/>
      <c r="O381" s="3"/>
      <c r="P381" s="3"/>
      <c r="Q381" s="2"/>
      <c r="R381" s="3"/>
      <c r="S381" s="13"/>
      <c r="T381" s="13"/>
      <c r="U381" s="3"/>
      <c r="V381" s="3"/>
      <c r="W381" s="3"/>
      <c r="X381" s="3"/>
      <c r="Y381" s="3"/>
      <c r="Z381" s="3"/>
      <c r="AA381" s="3"/>
      <c r="AB381" s="3"/>
      <c r="AC381" s="3"/>
      <c r="AD381" s="3"/>
    </row>
    <row r="382" spans="1:30" ht="13.5" customHeight="1">
      <c r="A382" s="11"/>
      <c r="B382" s="11"/>
      <c r="C382" s="11"/>
      <c r="D382" s="11"/>
      <c r="E382" s="11"/>
      <c r="F382" s="12"/>
      <c r="G382" s="12"/>
      <c r="H382" s="12"/>
      <c r="I382" s="12"/>
      <c r="J382" s="12"/>
      <c r="K382" s="12"/>
      <c r="L382" s="12"/>
      <c r="M382" s="13"/>
      <c r="N382" s="14"/>
      <c r="O382" s="3"/>
      <c r="P382" s="3"/>
      <c r="Q382" s="2"/>
      <c r="R382" s="3"/>
      <c r="S382" s="13"/>
      <c r="T382" s="13"/>
      <c r="U382" s="3"/>
      <c r="V382" s="3"/>
      <c r="W382" s="3"/>
      <c r="X382" s="3"/>
      <c r="Y382" s="3"/>
      <c r="Z382" s="3"/>
      <c r="AA382" s="3"/>
      <c r="AB382" s="3"/>
      <c r="AC382" s="3"/>
      <c r="AD382" s="3"/>
    </row>
    <row r="383" spans="1:30" ht="13.5" customHeight="1">
      <c r="A383" s="11"/>
      <c r="B383" s="11"/>
      <c r="C383" s="11"/>
      <c r="D383" s="11"/>
      <c r="E383" s="11"/>
      <c r="F383" s="12"/>
      <c r="G383" s="12"/>
      <c r="H383" s="12"/>
      <c r="I383" s="12"/>
      <c r="J383" s="12"/>
      <c r="K383" s="12"/>
      <c r="L383" s="12"/>
      <c r="M383" s="13"/>
      <c r="N383" s="14"/>
      <c r="O383" s="3"/>
      <c r="P383" s="3"/>
      <c r="Q383" s="2"/>
      <c r="R383" s="3"/>
      <c r="S383" s="13"/>
      <c r="T383" s="13"/>
      <c r="U383" s="3"/>
      <c r="V383" s="3"/>
      <c r="W383" s="3"/>
      <c r="X383" s="3"/>
      <c r="Y383" s="3"/>
      <c r="Z383" s="3"/>
      <c r="AA383" s="3"/>
      <c r="AB383" s="3"/>
      <c r="AC383" s="3"/>
      <c r="AD383" s="3"/>
    </row>
    <row r="384" spans="1:30" ht="13.5" customHeight="1">
      <c r="A384" s="11"/>
      <c r="B384" s="11"/>
      <c r="C384" s="11"/>
      <c r="D384" s="11"/>
      <c r="E384" s="11"/>
      <c r="F384" s="12"/>
      <c r="G384" s="12"/>
      <c r="H384" s="12"/>
      <c r="I384" s="12"/>
      <c r="J384" s="12"/>
      <c r="K384" s="12"/>
      <c r="L384" s="12"/>
      <c r="M384" s="13"/>
      <c r="N384" s="14"/>
      <c r="O384" s="3"/>
      <c r="P384" s="3"/>
      <c r="Q384" s="2"/>
      <c r="R384" s="3"/>
      <c r="S384" s="13"/>
      <c r="T384" s="13"/>
      <c r="U384" s="3"/>
      <c r="V384" s="3"/>
      <c r="W384" s="3"/>
      <c r="X384" s="3"/>
      <c r="Y384" s="3"/>
      <c r="Z384" s="3"/>
      <c r="AA384" s="3"/>
      <c r="AB384" s="3"/>
      <c r="AC384" s="3"/>
      <c r="AD384" s="3"/>
    </row>
    <row r="385" spans="1:30" ht="13.5" customHeight="1">
      <c r="A385" s="11"/>
      <c r="B385" s="11"/>
      <c r="C385" s="11"/>
      <c r="D385" s="11"/>
      <c r="E385" s="11"/>
      <c r="F385" s="12"/>
      <c r="G385" s="12"/>
      <c r="H385" s="12"/>
      <c r="I385" s="12"/>
      <c r="J385" s="12"/>
      <c r="K385" s="12"/>
      <c r="L385" s="12"/>
      <c r="M385" s="13"/>
      <c r="N385" s="14"/>
      <c r="O385" s="3"/>
      <c r="P385" s="3"/>
      <c r="Q385" s="2"/>
      <c r="R385" s="3"/>
      <c r="S385" s="13"/>
      <c r="T385" s="13"/>
      <c r="U385" s="3"/>
      <c r="V385" s="3"/>
      <c r="W385" s="3"/>
      <c r="X385" s="3"/>
      <c r="Y385" s="3"/>
      <c r="Z385" s="3"/>
      <c r="AA385" s="3"/>
      <c r="AB385" s="3"/>
      <c r="AC385" s="3"/>
      <c r="AD385" s="3"/>
    </row>
    <row r="386" spans="1:30" ht="13.5" customHeight="1">
      <c r="A386" s="11"/>
      <c r="B386" s="11"/>
      <c r="C386" s="11"/>
      <c r="D386" s="11"/>
      <c r="E386" s="11"/>
      <c r="F386" s="12"/>
      <c r="G386" s="12"/>
      <c r="H386" s="12"/>
      <c r="I386" s="12"/>
      <c r="J386" s="12"/>
      <c r="K386" s="12"/>
      <c r="L386" s="12"/>
      <c r="M386" s="13"/>
      <c r="N386" s="14"/>
      <c r="O386" s="3"/>
      <c r="P386" s="3"/>
      <c r="Q386" s="2"/>
      <c r="R386" s="3"/>
      <c r="S386" s="13"/>
      <c r="T386" s="13"/>
      <c r="U386" s="3"/>
      <c r="V386" s="3"/>
      <c r="W386" s="3"/>
      <c r="X386" s="3"/>
      <c r="Y386" s="3"/>
      <c r="Z386" s="3"/>
      <c r="AA386" s="3"/>
      <c r="AB386" s="3"/>
      <c r="AC386" s="3"/>
      <c r="AD386" s="3"/>
    </row>
    <row r="387" spans="1:30" ht="13.5" customHeight="1">
      <c r="A387" s="11"/>
      <c r="B387" s="11"/>
      <c r="C387" s="11"/>
      <c r="D387" s="11"/>
      <c r="E387" s="11"/>
      <c r="F387" s="12"/>
      <c r="G387" s="12"/>
      <c r="H387" s="12"/>
      <c r="I387" s="12"/>
      <c r="J387" s="12"/>
      <c r="K387" s="12"/>
      <c r="L387" s="12"/>
      <c r="M387" s="13"/>
      <c r="N387" s="14"/>
      <c r="O387" s="3"/>
      <c r="P387" s="3"/>
      <c r="Q387" s="2"/>
      <c r="R387" s="3"/>
      <c r="S387" s="13"/>
      <c r="T387" s="13"/>
      <c r="U387" s="3"/>
      <c r="V387" s="3"/>
      <c r="W387" s="3"/>
      <c r="X387" s="3"/>
      <c r="Y387" s="3"/>
      <c r="Z387" s="3"/>
      <c r="AA387" s="3"/>
      <c r="AB387" s="3"/>
      <c r="AC387" s="3"/>
      <c r="AD387" s="3"/>
    </row>
    <row r="388" spans="1:30" ht="13.5" customHeight="1">
      <c r="A388" s="11"/>
      <c r="B388" s="11"/>
      <c r="C388" s="11"/>
      <c r="D388" s="11"/>
      <c r="E388" s="11"/>
      <c r="F388" s="12"/>
      <c r="G388" s="12"/>
      <c r="H388" s="12"/>
      <c r="I388" s="12"/>
      <c r="J388" s="12"/>
      <c r="K388" s="12"/>
      <c r="L388" s="12"/>
      <c r="M388" s="13"/>
      <c r="N388" s="14"/>
      <c r="O388" s="3"/>
      <c r="P388" s="3"/>
      <c r="Q388" s="2"/>
      <c r="R388" s="3"/>
      <c r="S388" s="13"/>
      <c r="T388" s="13"/>
      <c r="U388" s="3"/>
      <c r="V388" s="3"/>
      <c r="W388" s="3"/>
      <c r="X388" s="3"/>
      <c r="Y388" s="3"/>
      <c r="Z388" s="3"/>
      <c r="AA388" s="3"/>
      <c r="AB388" s="3"/>
      <c r="AC388" s="3"/>
      <c r="AD388" s="3"/>
    </row>
    <row r="389" spans="1:30" ht="13.5" customHeight="1">
      <c r="A389" s="11"/>
      <c r="B389" s="11"/>
      <c r="C389" s="11"/>
      <c r="D389" s="11"/>
      <c r="E389" s="11"/>
      <c r="F389" s="12"/>
      <c r="G389" s="12"/>
      <c r="H389" s="12"/>
      <c r="I389" s="12"/>
      <c r="J389" s="12"/>
      <c r="K389" s="12"/>
      <c r="L389" s="12"/>
      <c r="M389" s="13"/>
      <c r="N389" s="14"/>
      <c r="O389" s="3"/>
      <c r="P389" s="3"/>
      <c r="Q389" s="2"/>
      <c r="R389" s="3"/>
      <c r="S389" s="13"/>
      <c r="T389" s="13"/>
      <c r="U389" s="3"/>
      <c r="V389" s="3"/>
      <c r="W389" s="3"/>
      <c r="X389" s="3"/>
      <c r="Y389" s="3"/>
      <c r="Z389" s="3"/>
      <c r="AA389" s="3"/>
      <c r="AB389" s="3"/>
      <c r="AC389" s="3"/>
      <c r="AD389" s="3"/>
    </row>
    <row r="390" spans="1:30" ht="13.5" customHeight="1">
      <c r="A390" s="11"/>
      <c r="B390" s="11"/>
      <c r="C390" s="11"/>
      <c r="D390" s="11"/>
      <c r="E390" s="11"/>
      <c r="F390" s="12"/>
      <c r="G390" s="12"/>
      <c r="H390" s="12"/>
      <c r="I390" s="12"/>
      <c r="J390" s="12"/>
      <c r="K390" s="12"/>
      <c r="L390" s="12"/>
      <c r="M390" s="13"/>
      <c r="N390" s="14"/>
      <c r="O390" s="3"/>
      <c r="P390" s="3"/>
      <c r="Q390" s="2"/>
      <c r="R390" s="3"/>
      <c r="S390" s="13"/>
      <c r="T390" s="13"/>
      <c r="U390" s="3"/>
      <c r="V390" s="3"/>
      <c r="W390" s="3"/>
      <c r="X390" s="3"/>
      <c r="Y390" s="3"/>
      <c r="Z390" s="3"/>
      <c r="AA390" s="3"/>
      <c r="AB390" s="3"/>
      <c r="AC390" s="3"/>
      <c r="AD390" s="3"/>
    </row>
    <row r="391" spans="1:30" ht="13.5" customHeight="1">
      <c r="A391" s="11"/>
      <c r="B391" s="11"/>
      <c r="C391" s="11"/>
      <c r="D391" s="11"/>
      <c r="E391" s="11"/>
      <c r="F391" s="12"/>
      <c r="G391" s="12"/>
      <c r="H391" s="12"/>
      <c r="I391" s="12"/>
      <c r="J391" s="12"/>
      <c r="K391" s="12"/>
      <c r="L391" s="12"/>
      <c r="M391" s="13"/>
      <c r="N391" s="14"/>
      <c r="O391" s="3"/>
      <c r="P391" s="3"/>
      <c r="Q391" s="2"/>
      <c r="R391" s="3"/>
      <c r="S391" s="13"/>
      <c r="T391" s="13"/>
      <c r="U391" s="3"/>
      <c r="V391" s="3"/>
      <c r="W391" s="3"/>
      <c r="X391" s="3"/>
      <c r="Y391" s="3"/>
      <c r="Z391" s="3"/>
      <c r="AA391" s="3"/>
      <c r="AB391" s="3"/>
      <c r="AC391" s="3"/>
      <c r="AD391" s="3"/>
    </row>
    <row r="392" spans="1:30" ht="13.5" customHeight="1">
      <c r="A392" s="11"/>
      <c r="B392" s="11"/>
      <c r="C392" s="11"/>
      <c r="D392" s="11"/>
      <c r="E392" s="11"/>
      <c r="F392" s="12"/>
      <c r="G392" s="12"/>
      <c r="H392" s="12"/>
      <c r="I392" s="12"/>
      <c r="J392" s="12"/>
      <c r="K392" s="12"/>
      <c r="L392" s="12"/>
      <c r="M392" s="13"/>
      <c r="N392" s="14"/>
      <c r="O392" s="3"/>
      <c r="P392" s="3"/>
      <c r="Q392" s="2"/>
      <c r="R392" s="3"/>
      <c r="S392" s="13"/>
      <c r="T392" s="13"/>
      <c r="U392" s="3"/>
      <c r="V392" s="3"/>
      <c r="W392" s="3"/>
      <c r="X392" s="3"/>
      <c r="Y392" s="3"/>
      <c r="Z392" s="3"/>
      <c r="AA392" s="3"/>
      <c r="AB392" s="3"/>
      <c r="AC392" s="3"/>
      <c r="AD392" s="3"/>
    </row>
    <row r="393" spans="1:30" ht="13.5" customHeight="1">
      <c r="A393" s="11"/>
      <c r="B393" s="11"/>
      <c r="C393" s="11"/>
      <c r="D393" s="11"/>
      <c r="E393" s="11"/>
      <c r="F393" s="12"/>
      <c r="G393" s="12"/>
      <c r="H393" s="12"/>
      <c r="I393" s="12"/>
      <c r="J393" s="12"/>
      <c r="K393" s="12"/>
      <c r="L393" s="12"/>
      <c r="M393" s="13"/>
      <c r="N393" s="14"/>
      <c r="O393" s="3"/>
      <c r="P393" s="3"/>
      <c r="Q393" s="2"/>
      <c r="R393" s="3"/>
      <c r="S393" s="13"/>
      <c r="T393" s="13"/>
      <c r="U393" s="3"/>
      <c r="V393" s="3"/>
      <c r="W393" s="3"/>
      <c r="X393" s="3"/>
      <c r="Y393" s="3"/>
      <c r="Z393" s="3"/>
      <c r="AA393" s="3"/>
      <c r="AB393" s="3"/>
      <c r="AC393" s="3"/>
      <c r="AD393" s="3"/>
    </row>
    <row r="394" spans="1:30" ht="13.5" customHeight="1">
      <c r="A394" s="11"/>
      <c r="B394" s="11"/>
      <c r="C394" s="11"/>
      <c r="D394" s="11"/>
      <c r="E394" s="11"/>
      <c r="F394" s="12"/>
      <c r="G394" s="12"/>
      <c r="H394" s="12"/>
      <c r="I394" s="12"/>
      <c r="J394" s="12"/>
      <c r="K394" s="12"/>
      <c r="L394" s="12"/>
      <c r="M394" s="13"/>
      <c r="N394" s="14"/>
      <c r="O394" s="3"/>
      <c r="P394" s="3"/>
      <c r="Q394" s="2"/>
      <c r="R394" s="3"/>
      <c r="S394" s="13"/>
      <c r="T394" s="13"/>
      <c r="U394" s="3"/>
      <c r="V394" s="3"/>
      <c r="W394" s="3"/>
      <c r="X394" s="3"/>
      <c r="Y394" s="3"/>
      <c r="Z394" s="3"/>
      <c r="AA394" s="3"/>
      <c r="AB394" s="3"/>
      <c r="AC394" s="3"/>
      <c r="AD394" s="3"/>
    </row>
    <row r="395" spans="1:30" ht="13.5" customHeight="1">
      <c r="A395" s="11"/>
      <c r="B395" s="11"/>
      <c r="C395" s="11"/>
      <c r="D395" s="11"/>
      <c r="E395" s="11"/>
      <c r="F395" s="12"/>
      <c r="G395" s="12"/>
      <c r="H395" s="12"/>
      <c r="I395" s="12"/>
      <c r="J395" s="12"/>
      <c r="K395" s="12"/>
      <c r="L395" s="12"/>
      <c r="M395" s="13"/>
      <c r="N395" s="14"/>
      <c r="O395" s="3"/>
      <c r="P395" s="3"/>
      <c r="Q395" s="2"/>
      <c r="R395" s="3"/>
      <c r="S395" s="13"/>
      <c r="T395" s="13"/>
      <c r="U395" s="3"/>
      <c r="V395" s="3"/>
      <c r="W395" s="3"/>
      <c r="X395" s="3"/>
      <c r="Y395" s="3"/>
      <c r="Z395" s="3"/>
      <c r="AA395" s="3"/>
      <c r="AB395" s="3"/>
      <c r="AC395" s="3"/>
      <c r="AD395" s="3"/>
    </row>
    <row r="396" spans="1:30" ht="13.5" customHeight="1">
      <c r="A396" s="11"/>
      <c r="B396" s="11"/>
      <c r="C396" s="11"/>
      <c r="D396" s="11"/>
      <c r="E396" s="11"/>
      <c r="F396" s="12"/>
      <c r="G396" s="12"/>
      <c r="H396" s="12"/>
      <c r="I396" s="12"/>
      <c r="J396" s="12"/>
      <c r="K396" s="12"/>
      <c r="L396" s="12"/>
      <c r="M396" s="13"/>
      <c r="N396" s="14"/>
      <c r="O396" s="3"/>
      <c r="P396" s="3"/>
      <c r="Q396" s="2"/>
      <c r="R396" s="3"/>
      <c r="S396" s="13"/>
      <c r="T396" s="13"/>
      <c r="U396" s="3"/>
      <c r="V396" s="3"/>
      <c r="W396" s="3"/>
      <c r="X396" s="3"/>
      <c r="Y396" s="3"/>
      <c r="Z396" s="3"/>
      <c r="AA396" s="3"/>
      <c r="AB396" s="3"/>
      <c r="AC396" s="3"/>
      <c r="AD396" s="3"/>
    </row>
    <row r="397" spans="1:30" ht="13.5" customHeight="1">
      <c r="A397" s="11"/>
      <c r="B397" s="11"/>
      <c r="C397" s="11"/>
      <c r="D397" s="11"/>
      <c r="E397" s="11"/>
      <c r="F397" s="12"/>
      <c r="G397" s="12"/>
      <c r="H397" s="12"/>
      <c r="I397" s="12"/>
      <c r="J397" s="12"/>
      <c r="K397" s="12"/>
      <c r="L397" s="12"/>
      <c r="M397" s="13"/>
      <c r="N397" s="14"/>
      <c r="O397" s="3"/>
      <c r="P397" s="3"/>
      <c r="Q397" s="2"/>
      <c r="R397" s="3"/>
      <c r="S397" s="13"/>
      <c r="T397" s="13"/>
      <c r="U397" s="3"/>
      <c r="V397" s="3"/>
      <c r="W397" s="3"/>
      <c r="X397" s="3"/>
      <c r="Y397" s="3"/>
      <c r="Z397" s="3"/>
      <c r="AA397" s="3"/>
      <c r="AB397" s="3"/>
      <c r="AC397" s="3"/>
      <c r="AD397" s="3"/>
    </row>
    <row r="398" spans="1:30" ht="13.5" customHeight="1">
      <c r="A398" s="11"/>
      <c r="B398" s="11"/>
      <c r="C398" s="11"/>
      <c r="D398" s="11"/>
      <c r="E398" s="11"/>
      <c r="F398" s="12"/>
      <c r="G398" s="12"/>
      <c r="H398" s="12"/>
      <c r="I398" s="12"/>
      <c r="J398" s="12"/>
      <c r="K398" s="12"/>
      <c r="L398" s="12"/>
      <c r="M398" s="13"/>
      <c r="N398" s="14"/>
      <c r="O398" s="3"/>
      <c r="P398" s="3"/>
      <c r="Q398" s="2"/>
      <c r="R398" s="3"/>
      <c r="S398" s="13"/>
      <c r="T398" s="13"/>
      <c r="U398" s="3"/>
      <c r="V398" s="3"/>
      <c r="W398" s="3"/>
      <c r="X398" s="3"/>
      <c r="Y398" s="3"/>
      <c r="Z398" s="3"/>
      <c r="AA398" s="3"/>
      <c r="AB398" s="3"/>
      <c r="AC398" s="3"/>
      <c r="AD398" s="3"/>
    </row>
    <row r="399" spans="1:30" ht="13.5" customHeight="1">
      <c r="A399" s="11"/>
      <c r="B399" s="11"/>
      <c r="C399" s="11"/>
      <c r="D399" s="11"/>
      <c r="E399" s="11"/>
      <c r="F399" s="12"/>
      <c r="G399" s="12"/>
      <c r="H399" s="12"/>
      <c r="I399" s="12"/>
      <c r="J399" s="12"/>
      <c r="K399" s="12"/>
      <c r="L399" s="12"/>
      <c r="M399" s="13"/>
      <c r="N399" s="14"/>
      <c r="O399" s="3"/>
      <c r="P399" s="3"/>
      <c r="Q399" s="2"/>
      <c r="R399" s="3"/>
      <c r="S399" s="13"/>
      <c r="T399" s="13"/>
      <c r="U399" s="3"/>
      <c r="V399" s="3"/>
      <c r="W399" s="3"/>
      <c r="X399" s="3"/>
      <c r="Y399" s="3"/>
      <c r="Z399" s="3"/>
      <c r="AA399" s="3"/>
      <c r="AB399" s="3"/>
      <c r="AC399" s="3"/>
      <c r="AD399" s="3"/>
    </row>
    <row r="400" spans="1:30" ht="13.5" customHeight="1">
      <c r="A400" s="11"/>
      <c r="B400" s="11"/>
      <c r="C400" s="11"/>
      <c r="D400" s="11"/>
      <c r="E400" s="11"/>
      <c r="F400" s="12"/>
      <c r="G400" s="12"/>
      <c r="H400" s="12"/>
      <c r="I400" s="12"/>
      <c r="J400" s="12"/>
      <c r="K400" s="12"/>
      <c r="L400" s="12"/>
      <c r="M400" s="13"/>
      <c r="N400" s="14"/>
      <c r="O400" s="3"/>
      <c r="P400" s="3"/>
      <c r="Q400" s="2"/>
      <c r="R400" s="3"/>
      <c r="S400" s="13"/>
      <c r="T400" s="13"/>
      <c r="U400" s="3"/>
      <c r="V400" s="3"/>
      <c r="W400" s="3"/>
      <c r="X400" s="3"/>
      <c r="Y400" s="3"/>
      <c r="Z400" s="3"/>
      <c r="AA400" s="3"/>
      <c r="AB400" s="3"/>
      <c r="AC400" s="3"/>
      <c r="AD400" s="3"/>
    </row>
    <row r="401" spans="1:30" ht="13.5" customHeight="1">
      <c r="A401" s="11"/>
      <c r="B401" s="11"/>
      <c r="C401" s="11"/>
      <c r="D401" s="11"/>
      <c r="E401" s="11"/>
      <c r="F401" s="12"/>
      <c r="G401" s="12"/>
      <c r="H401" s="12"/>
      <c r="I401" s="12"/>
      <c r="J401" s="12"/>
      <c r="K401" s="12"/>
      <c r="L401" s="12"/>
      <c r="M401" s="13"/>
      <c r="N401" s="14"/>
      <c r="O401" s="3"/>
      <c r="P401" s="3"/>
      <c r="Q401" s="2"/>
      <c r="R401" s="3"/>
      <c r="S401" s="13"/>
      <c r="T401" s="13"/>
      <c r="U401" s="3"/>
      <c r="V401" s="3"/>
      <c r="W401" s="3"/>
      <c r="X401" s="3"/>
      <c r="Y401" s="3"/>
      <c r="Z401" s="3"/>
      <c r="AA401" s="3"/>
      <c r="AB401" s="3"/>
      <c r="AC401" s="3"/>
      <c r="AD401" s="3"/>
    </row>
    <row r="402" spans="1:30" ht="13.5" customHeight="1">
      <c r="A402" s="11"/>
      <c r="B402" s="11"/>
      <c r="C402" s="11"/>
      <c r="D402" s="11"/>
      <c r="E402" s="11"/>
      <c r="F402" s="12"/>
      <c r="G402" s="12"/>
      <c r="H402" s="12"/>
      <c r="I402" s="12"/>
      <c r="J402" s="12"/>
      <c r="K402" s="12"/>
      <c r="L402" s="12"/>
      <c r="M402" s="13"/>
      <c r="N402" s="14"/>
      <c r="O402" s="3"/>
      <c r="P402" s="3"/>
      <c r="Q402" s="2"/>
      <c r="R402" s="3"/>
      <c r="S402" s="13"/>
      <c r="T402" s="13"/>
      <c r="U402" s="3"/>
      <c r="V402" s="3"/>
      <c r="W402" s="3"/>
      <c r="X402" s="3"/>
      <c r="Y402" s="3"/>
      <c r="Z402" s="3"/>
      <c r="AA402" s="3"/>
      <c r="AB402" s="3"/>
      <c r="AC402" s="3"/>
      <c r="AD402" s="3"/>
    </row>
    <row r="403" spans="1:30" ht="13.5" customHeight="1">
      <c r="A403" s="11"/>
      <c r="B403" s="11"/>
      <c r="C403" s="11"/>
      <c r="D403" s="11"/>
      <c r="E403" s="11"/>
      <c r="F403" s="12"/>
      <c r="G403" s="12"/>
      <c r="H403" s="12"/>
      <c r="I403" s="12"/>
      <c r="J403" s="12"/>
      <c r="K403" s="12"/>
      <c r="L403" s="12"/>
      <c r="M403" s="13"/>
      <c r="N403" s="14"/>
      <c r="O403" s="3"/>
      <c r="P403" s="3"/>
      <c r="Q403" s="2"/>
      <c r="R403" s="3"/>
      <c r="S403" s="13"/>
      <c r="T403" s="13"/>
      <c r="U403" s="3"/>
      <c r="V403" s="3"/>
      <c r="W403" s="3"/>
      <c r="X403" s="3"/>
      <c r="Y403" s="3"/>
      <c r="Z403" s="3"/>
      <c r="AA403" s="3"/>
      <c r="AB403" s="3"/>
      <c r="AC403" s="3"/>
      <c r="AD403" s="3"/>
    </row>
    <row r="404" spans="1:30" ht="13.5" customHeight="1">
      <c r="A404" s="11"/>
      <c r="B404" s="11"/>
      <c r="C404" s="11"/>
      <c r="D404" s="11"/>
      <c r="E404" s="11"/>
      <c r="F404" s="12"/>
      <c r="G404" s="12"/>
      <c r="H404" s="12"/>
      <c r="I404" s="12"/>
      <c r="J404" s="12"/>
      <c r="K404" s="12"/>
      <c r="L404" s="12"/>
      <c r="M404" s="13"/>
      <c r="N404" s="14"/>
      <c r="O404" s="3"/>
      <c r="P404" s="3"/>
      <c r="Q404" s="2"/>
      <c r="R404" s="3"/>
      <c r="S404" s="13"/>
      <c r="T404" s="13"/>
      <c r="U404" s="3"/>
      <c r="V404" s="3"/>
      <c r="W404" s="3"/>
      <c r="X404" s="3"/>
      <c r="Y404" s="3"/>
      <c r="Z404" s="3"/>
      <c r="AA404" s="3"/>
      <c r="AB404" s="3"/>
      <c r="AC404" s="3"/>
      <c r="AD404" s="3"/>
    </row>
    <row r="405" spans="1:30" ht="13.5" customHeight="1">
      <c r="A405" s="11"/>
      <c r="B405" s="11"/>
      <c r="C405" s="11"/>
      <c r="D405" s="11"/>
      <c r="E405" s="11"/>
      <c r="F405" s="12"/>
      <c r="G405" s="12"/>
      <c r="H405" s="12"/>
      <c r="I405" s="12"/>
      <c r="J405" s="12"/>
      <c r="K405" s="12"/>
      <c r="L405" s="12"/>
      <c r="M405" s="13"/>
      <c r="N405" s="14"/>
      <c r="O405" s="3"/>
      <c r="P405" s="3"/>
      <c r="Q405" s="2"/>
      <c r="R405" s="3"/>
      <c r="S405" s="13"/>
      <c r="T405" s="13"/>
      <c r="U405" s="3"/>
      <c r="V405" s="3"/>
      <c r="W405" s="3"/>
      <c r="X405" s="3"/>
      <c r="Y405" s="3"/>
      <c r="Z405" s="3"/>
      <c r="AA405" s="3"/>
      <c r="AB405" s="3"/>
      <c r="AC405" s="3"/>
      <c r="AD405" s="3"/>
    </row>
    <row r="406" spans="1:30" ht="13.5" customHeight="1">
      <c r="A406" s="11"/>
      <c r="B406" s="11"/>
      <c r="C406" s="11"/>
      <c r="D406" s="11"/>
      <c r="E406" s="11"/>
      <c r="F406" s="12"/>
      <c r="G406" s="12"/>
      <c r="H406" s="12"/>
      <c r="I406" s="12"/>
      <c r="J406" s="12"/>
      <c r="K406" s="12"/>
      <c r="L406" s="12"/>
      <c r="M406" s="13"/>
      <c r="N406" s="14"/>
      <c r="O406" s="3"/>
      <c r="P406" s="3"/>
      <c r="Q406" s="2"/>
      <c r="R406" s="3"/>
      <c r="S406" s="13"/>
      <c r="T406" s="13"/>
      <c r="U406" s="3"/>
      <c r="V406" s="3"/>
      <c r="W406" s="3"/>
      <c r="X406" s="3"/>
      <c r="Y406" s="3"/>
      <c r="Z406" s="3"/>
      <c r="AA406" s="3"/>
      <c r="AB406" s="3"/>
      <c r="AC406" s="3"/>
      <c r="AD406" s="3"/>
    </row>
    <row r="407" spans="1:30" ht="13.5" customHeight="1">
      <c r="A407" s="11"/>
      <c r="B407" s="11"/>
      <c r="C407" s="11"/>
      <c r="D407" s="11"/>
      <c r="E407" s="11"/>
      <c r="F407" s="12"/>
      <c r="G407" s="12"/>
      <c r="H407" s="12"/>
      <c r="I407" s="12"/>
      <c r="J407" s="12"/>
      <c r="K407" s="12"/>
      <c r="L407" s="12"/>
      <c r="M407" s="13"/>
      <c r="N407" s="14"/>
      <c r="O407" s="3"/>
      <c r="P407" s="3"/>
      <c r="Q407" s="2"/>
      <c r="R407" s="3"/>
      <c r="S407" s="13"/>
      <c r="T407" s="13"/>
      <c r="U407" s="3"/>
      <c r="V407" s="3"/>
      <c r="W407" s="3"/>
      <c r="X407" s="3"/>
      <c r="Y407" s="3"/>
      <c r="Z407" s="3"/>
      <c r="AA407" s="3"/>
      <c r="AB407" s="3"/>
      <c r="AC407" s="3"/>
      <c r="AD407" s="3"/>
    </row>
    <row r="408" spans="1:30" ht="13.5" customHeight="1">
      <c r="A408" s="11"/>
      <c r="B408" s="11"/>
      <c r="C408" s="11"/>
      <c r="D408" s="11"/>
      <c r="E408" s="11"/>
      <c r="F408" s="12"/>
      <c r="G408" s="12"/>
      <c r="H408" s="12"/>
      <c r="I408" s="12"/>
      <c r="J408" s="12"/>
      <c r="K408" s="12"/>
      <c r="L408" s="12"/>
      <c r="M408" s="13"/>
      <c r="N408" s="14"/>
      <c r="O408" s="3"/>
      <c r="P408" s="3"/>
      <c r="Q408" s="2"/>
      <c r="R408" s="3"/>
      <c r="S408" s="13"/>
      <c r="T408" s="13"/>
      <c r="U408" s="3"/>
      <c r="V408" s="3"/>
      <c r="W408" s="3"/>
      <c r="X408" s="3"/>
      <c r="Y408" s="3"/>
      <c r="Z408" s="3"/>
      <c r="AA408" s="3"/>
      <c r="AB408" s="3"/>
      <c r="AC408" s="3"/>
      <c r="AD408" s="3"/>
    </row>
    <row r="409" spans="1:30" ht="13.5" customHeight="1">
      <c r="A409" s="11"/>
      <c r="B409" s="11"/>
      <c r="C409" s="11"/>
      <c r="D409" s="11"/>
      <c r="E409" s="11"/>
      <c r="F409" s="12"/>
      <c r="G409" s="12"/>
      <c r="H409" s="12"/>
      <c r="I409" s="12"/>
      <c r="J409" s="12"/>
      <c r="K409" s="12"/>
      <c r="L409" s="12"/>
      <c r="M409" s="13"/>
      <c r="N409" s="14"/>
      <c r="O409" s="3"/>
      <c r="P409" s="3"/>
      <c r="Q409" s="2"/>
      <c r="R409" s="3"/>
      <c r="S409" s="13"/>
      <c r="T409" s="13"/>
      <c r="U409" s="3"/>
      <c r="V409" s="3"/>
      <c r="W409" s="3"/>
      <c r="X409" s="3"/>
      <c r="Y409" s="3"/>
      <c r="Z409" s="3"/>
      <c r="AA409" s="3"/>
      <c r="AB409" s="3"/>
      <c r="AC409" s="3"/>
      <c r="AD409" s="3"/>
    </row>
    <row r="410" spans="1:30" ht="13.5" customHeight="1">
      <c r="A410" s="11"/>
      <c r="B410" s="11"/>
      <c r="C410" s="11"/>
      <c r="D410" s="11"/>
      <c r="E410" s="11"/>
      <c r="F410" s="12"/>
      <c r="G410" s="12"/>
      <c r="H410" s="12"/>
      <c r="I410" s="12"/>
      <c r="J410" s="12"/>
      <c r="K410" s="12"/>
      <c r="L410" s="12"/>
      <c r="M410" s="13"/>
      <c r="N410" s="14"/>
      <c r="O410" s="3"/>
      <c r="P410" s="3"/>
      <c r="Q410" s="2"/>
      <c r="R410" s="3"/>
      <c r="S410" s="13"/>
      <c r="T410" s="13"/>
      <c r="U410" s="3"/>
      <c r="V410" s="3"/>
      <c r="W410" s="3"/>
      <c r="X410" s="3"/>
      <c r="Y410" s="3"/>
      <c r="Z410" s="3"/>
      <c r="AA410" s="3"/>
      <c r="AB410" s="3"/>
      <c r="AC410" s="3"/>
      <c r="AD410" s="3"/>
    </row>
    <row r="411" spans="1:30" ht="13.5" customHeight="1">
      <c r="A411" s="11"/>
      <c r="B411" s="11"/>
      <c r="C411" s="11"/>
      <c r="D411" s="11"/>
      <c r="E411" s="11"/>
      <c r="F411" s="12"/>
      <c r="G411" s="12"/>
      <c r="H411" s="12"/>
      <c r="I411" s="12"/>
      <c r="J411" s="12"/>
      <c r="K411" s="12"/>
      <c r="L411" s="12"/>
      <c r="M411" s="13"/>
      <c r="N411" s="14"/>
      <c r="O411" s="3"/>
      <c r="P411" s="3"/>
      <c r="Q411" s="2"/>
      <c r="R411" s="3"/>
      <c r="S411" s="13"/>
      <c r="T411" s="13"/>
      <c r="U411" s="3"/>
      <c r="V411" s="3"/>
      <c r="W411" s="3"/>
      <c r="X411" s="3"/>
      <c r="Y411" s="3"/>
      <c r="Z411" s="3"/>
      <c r="AA411" s="3"/>
      <c r="AB411" s="3"/>
      <c r="AC411" s="3"/>
      <c r="AD411" s="3"/>
    </row>
    <row r="412" spans="1:30" ht="13.5" customHeight="1">
      <c r="A412" s="11"/>
      <c r="B412" s="11"/>
      <c r="C412" s="11"/>
      <c r="D412" s="11"/>
      <c r="E412" s="11"/>
      <c r="F412" s="12"/>
      <c r="G412" s="12"/>
      <c r="H412" s="12"/>
      <c r="I412" s="12"/>
      <c r="J412" s="12"/>
      <c r="K412" s="12"/>
      <c r="L412" s="12"/>
      <c r="M412" s="13"/>
      <c r="N412" s="14"/>
      <c r="O412" s="3"/>
      <c r="P412" s="3"/>
      <c r="Q412" s="2"/>
      <c r="R412" s="3"/>
      <c r="S412" s="13"/>
      <c r="T412" s="13"/>
      <c r="U412" s="3"/>
      <c r="V412" s="3"/>
      <c r="W412" s="3"/>
      <c r="X412" s="3"/>
      <c r="Y412" s="3"/>
      <c r="Z412" s="3"/>
      <c r="AA412" s="3"/>
      <c r="AB412" s="3"/>
      <c r="AC412" s="3"/>
      <c r="AD412" s="3"/>
    </row>
    <row r="413" spans="1:30" ht="13.5" customHeight="1">
      <c r="A413" s="11"/>
      <c r="B413" s="11"/>
      <c r="C413" s="11"/>
      <c r="D413" s="11"/>
      <c r="E413" s="11"/>
      <c r="F413" s="12"/>
      <c r="G413" s="12"/>
      <c r="H413" s="12"/>
      <c r="I413" s="12"/>
      <c r="J413" s="12"/>
      <c r="K413" s="12"/>
      <c r="L413" s="12"/>
      <c r="M413" s="13"/>
      <c r="N413" s="14"/>
      <c r="O413" s="3"/>
      <c r="P413" s="3"/>
      <c r="Q413" s="2"/>
      <c r="R413" s="3"/>
      <c r="S413" s="13"/>
      <c r="T413" s="13"/>
      <c r="U413" s="3"/>
      <c r="V413" s="3"/>
      <c r="W413" s="3"/>
      <c r="X413" s="3"/>
      <c r="Y413" s="3"/>
      <c r="Z413" s="3"/>
      <c r="AA413" s="3"/>
      <c r="AB413" s="3"/>
      <c r="AC413" s="3"/>
      <c r="AD413" s="3"/>
    </row>
    <row r="414" spans="1:30" ht="13.5" customHeight="1">
      <c r="A414" s="11"/>
      <c r="B414" s="11"/>
      <c r="C414" s="11"/>
      <c r="D414" s="11"/>
      <c r="E414" s="11"/>
      <c r="F414" s="12"/>
      <c r="G414" s="12"/>
      <c r="H414" s="12"/>
      <c r="I414" s="12"/>
      <c r="J414" s="12"/>
      <c r="K414" s="12"/>
      <c r="L414" s="12"/>
      <c r="M414" s="13"/>
      <c r="N414" s="14"/>
      <c r="O414" s="3"/>
      <c r="P414" s="3"/>
      <c r="Q414" s="2"/>
      <c r="R414" s="3"/>
      <c r="S414" s="13"/>
      <c r="T414" s="13"/>
      <c r="U414" s="3"/>
      <c r="V414" s="3"/>
      <c r="W414" s="3"/>
      <c r="X414" s="3"/>
      <c r="Y414" s="3"/>
      <c r="Z414" s="3"/>
      <c r="AA414" s="3"/>
      <c r="AB414" s="3"/>
      <c r="AC414" s="3"/>
      <c r="AD414" s="3"/>
    </row>
    <row r="415" spans="1:30" ht="13.5" customHeight="1">
      <c r="A415" s="11"/>
      <c r="B415" s="11"/>
      <c r="C415" s="11"/>
      <c r="D415" s="11"/>
      <c r="E415" s="11"/>
      <c r="F415" s="12"/>
      <c r="G415" s="12"/>
      <c r="H415" s="12"/>
      <c r="I415" s="12"/>
      <c r="J415" s="12"/>
      <c r="K415" s="12"/>
      <c r="L415" s="12"/>
      <c r="M415" s="13"/>
      <c r="N415" s="14"/>
      <c r="O415" s="3"/>
      <c r="P415" s="3"/>
      <c r="Q415" s="2"/>
      <c r="R415" s="3"/>
      <c r="S415" s="13"/>
      <c r="T415" s="13"/>
      <c r="U415" s="3"/>
      <c r="V415" s="3"/>
      <c r="W415" s="3"/>
      <c r="X415" s="3"/>
      <c r="Y415" s="3"/>
      <c r="Z415" s="3"/>
      <c r="AA415" s="3"/>
      <c r="AB415" s="3"/>
      <c r="AC415" s="3"/>
      <c r="AD415" s="3"/>
    </row>
    <row r="416" spans="1:30" ht="13.5" customHeight="1">
      <c r="A416" s="11"/>
      <c r="B416" s="11"/>
      <c r="C416" s="11"/>
      <c r="D416" s="11"/>
      <c r="E416" s="11"/>
      <c r="F416" s="12"/>
      <c r="G416" s="12"/>
      <c r="H416" s="12"/>
      <c r="I416" s="12"/>
      <c r="J416" s="12"/>
      <c r="K416" s="12"/>
      <c r="L416" s="12"/>
      <c r="M416" s="13"/>
      <c r="N416" s="14"/>
      <c r="O416" s="3"/>
      <c r="P416" s="3"/>
      <c r="Q416" s="2"/>
      <c r="R416" s="3"/>
      <c r="S416" s="13"/>
      <c r="T416" s="13"/>
      <c r="U416" s="3"/>
      <c r="V416" s="3"/>
      <c r="W416" s="3"/>
      <c r="X416" s="3"/>
      <c r="Y416" s="3"/>
      <c r="Z416" s="3"/>
      <c r="AA416" s="3"/>
      <c r="AB416" s="3"/>
      <c r="AC416" s="3"/>
      <c r="AD416" s="3"/>
    </row>
    <row r="417" spans="1:30" ht="13.5" customHeight="1">
      <c r="A417" s="11"/>
      <c r="B417" s="11"/>
      <c r="C417" s="11"/>
      <c r="D417" s="11"/>
      <c r="E417" s="11"/>
      <c r="F417" s="12"/>
      <c r="G417" s="12"/>
      <c r="H417" s="12"/>
      <c r="I417" s="12"/>
      <c r="J417" s="12"/>
      <c r="K417" s="12"/>
      <c r="L417" s="12"/>
      <c r="M417" s="13"/>
      <c r="N417" s="14"/>
      <c r="O417" s="3"/>
      <c r="P417" s="3"/>
      <c r="Q417" s="2"/>
      <c r="R417" s="3"/>
      <c r="S417" s="13"/>
      <c r="T417" s="13"/>
      <c r="U417" s="3"/>
      <c r="V417" s="3"/>
      <c r="W417" s="3"/>
      <c r="X417" s="3"/>
      <c r="Y417" s="3"/>
      <c r="Z417" s="3"/>
      <c r="AA417" s="3"/>
      <c r="AB417" s="3"/>
      <c r="AC417" s="3"/>
      <c r="AD417" s="3"/>
    </row>
    <row r="418" spans="1:30" ht="13.5" customHeight="1">
      <c r="A418" s="11"/>
      <c r="B418" s="11"/>
      <c r="C418" s="11"/>
      <c r="D418" s="11"/>
      <c r="E418" s="11"/>
      <c r="F418" s="12"/>
      <c r="G418" s="12"/>
      <c r="H418" s="12"/>
      <c r="I418" s="12"/>
      <c r="J418" s="12"/>
      <c r="K418" s="12"/>
      <c r="L418" s="12"/>
      <c r="M418" s="13"/>
      <c r="N418" s="14"/>
      <c r="O418" s="3"/>
      <c r="P418" s="3"/>
      <c r="Q418" s="2"/>
      <c r="R418" s="3"/>
      <c r="S418" s="13"/>
      <c r="T418" s="13"/>
      <c r="U418" s="3"/>
      <c r="V418" s="3"/>
      <c r="W418" s="3"/>
      <c r="X418" s="3"/>
      <c r="Y418" s="3"/>
      <c r="Z418" s="3"/>
      <c r="AA418" s="3"/>
      <c r="AB418" s="3"/>
      <c r="AC418" s="3"/>
      <c r="AD418" s="3"/>
    </row>
    <row r="419" spans="1:30" ht="13.5" customHeight="1">
      <c r="A419" s="11"/>
      <c r="B419" s="11"/>
      <c r="C419" s="11"/>
      <c r="D419" s="11"/>
      <c r="E419" s="11"/>
      <c r="F419" s="12"/>
      <c r="G419" s="12"/>
      <c r="H419" s="12"/>
      <c r="I419" s="12"/>
      <c r="J419" s="12"/>
      <c r="K419" s="12"/>
      <c r="L419" s="12"/>
      <c r="M419" s="13"/>
      <c r="N419" s="14"/>
      <c r="O419" s="3"/>
      <c r="P419" s="3"/>
      <c r="Q419" s="2"/>
      <c r="R419" s="3"/>
      <c r="S419" s="13"/>
      <c r="T419" s="13"/>
      <c r="U419" s="3"/>
      <c r="V419" s="3"/>
      <c r="W419" s="3"/>
      <c r="X419" s="3"/>
      <c r="Y419" s="3"/>
      <c r="Z419" s="3"/>
      <c r="AA419" s="3"/>
      <c r="AB419" s="3"/>
      <c r="AC419" s="3"/>
      <c r="AD419" s="3"/>
    </row>
    <row r="420" spans="1:30" ht="13.5" customHeight="1">
      <c r="A420" s="11"/>
      <c r="B420" s="11"/>
      <c r="C420" s="11"/>
      <c r="D420" s="11"/>
      <c r="E420" s="11"/>
      <c r="F420" s="12"/>
      <c r="G420" s="12"/>
      <c r="H420" s="12"/>
      <c r="I420" s="12"/>
      <c r="J420" s="12"/>
      <c r="K420" s="12"/>
      <c r="L420" s="12"/>
      <c r="M420" s="13"/>
      <c r="N420" s="14"/>
      <c r="O420" s="3"/>
      <c r="P420" s="3"/>
      <c r="Q420" s="2"/>
      <c r="R420" s="3"/>
      <c r="S420" s="13"/>
      <c r="T420" s="13"/>
      <c r="U420" s="3"/>
      <c r="V420" s="3"/>
      <c r="W420" s="3"/>
      <c r="X420" s="3"/>
      <c r="Y420" s="3"/>
      <c r="Z420" s="3"/>
      <c r="AA420" s="3"/>
      <c r="AB420" s="3"/>
      <c r="AC420" s="3"/>
      <c r="AD420" s="3"/>
    </row>
    <row r="421" spans="1:30" ht="13.5" customHeight="1">
      <c r="A421" s="11"/>
      <c r="B421" s="11"/>
      <c r="C421" s="11"/>
      <c r="D421" s="11"/>
      <c r="E421" s="11"/>
      <c r="F421" s="12"/>
      <c r="G421" s="12"/>
      <c r="H421" s="12"/>
      <c r="I421" s="12"/>
      <c r="J421" s="12"/>
      <c r="K421" s="12"/>
      <c r="L421" s="12"/>
      <c r="M421" s="13"/>
      <c r="N421" s="14"/>
      <c r="O421" s="3"/>
      <c r="P421" s="3"/>
      <c r="Q421" s="2"/>
      <c r="R421" s="3"/>
      <c r="S421" s="13"/>
      <c r="T421" s="13"/>
      <c r="U421" s="3"/>
      <c r="V421" s="3"/>
      <c r="W421" s="3"/>
      <c r="X421" s="3"/>
      <c r="Y421" s="3"/>
      <c r="Z421" s="3"/>
      <c r="AA421" s="3"/>
      <c r="AB421" s="3"/>
      <c r="AC421" s="3"/>
      <c r="AD421" s="3"/>
    </row>
    <row r="422" spans="1:30" ht="13.5" customHeight="1">
      <c r="A422" s="11"/>
      <c r="B422" s="11"/>
      <c r="C422" s="11"/>
      <c r="D422" s="11"/>
      <c r="E422" s="11"/>
      <c r="F422" s="12"/>
      <c r="G422" s="12"/>
      <c r="H422" s="12"/>
      <c r="I422" s="12"/>
      <c r="J422" s="12"/>
      <c r="K422" s="12"/>
      <c r="L422" s="12"/>
      <c r="M422" s="13"/>
      <c r="N422" s="14"/>
      <c r="O422" s="3"/>
      <c r="P422" s="3"/>
      <c r="Q422" s="2"/>
      <c r="R422" s="3"/>
      <c r="S422" s="13"/>
      <c r="T422" s="13"/>
      <c r="U422" s="3"/>
      <c r="V422" s="3"/>
      <c r="W422" s="3"/>
      <c r="X422" s="3"/>
      <c r="Y422" s="3"/>
      <c r="Z422" s="3"/>
      <c r="AA422" s="3"/>
      <c r="AB422" s="3"/>
      <c r="AC422" s="3"/>
      <c r="AD422" s="3"/>
    </row>
    <row r="423" spans="1:30" ht="13.5" customHeight="1">
      <c r="A423" s="11"/>
      <c r="B423" s="11"/>
      <c r="C423" s="11"/>
      <c r="D423" s="11"/>
      <c r="E423" s="11"/>
      <c r="F423" s="12"/>
      <c r="G423" s="12"/>
      <c r="H423" s="12"/>
      <c r="I423" s="12"/>
      <c r="J423" s="12"/>
      <c r="K423" s="12"/>
      <c r="L423" s="12"/>
      <c r="M423" s="13"/>
      <c r="N423" s="14"/>
      <c r="O423" s="3"/>
      <c r="P423" s="3"/>
      <c r="Q423" s="2"/>
      <c r="R423" s="3"/>
      <c r="S423" s="13"/>
      <c r="T423" s="13"/>
      <c r="U423" s="3"/>
      <c r="V423" s="3"/>
      <c r="W423" s="3"/>
      <c r="X423" s="3"/>
      <c r="Y423" s="3"/>
      <c r="Z423" s="3"/>
      <c r="AA423" s="3"/>
      <c r="AB423" s="3"/>
      <c r="AC423" s="3"/>
      <c r="AD423" s="3"/>
    </row>
    <row r="424" spans="1:30" ht="13.5" customHeight="1">
      <c r="A424" s="11"/>
      <c r="B424" s="11"/>
      <c r="C424" s="11"/>
      <c r="D424" s="11"/>
      <c r="E424" s="11"/>
      <c r="F424" s="12"/>
      <c r="G424" s="12"/>
      <c r="H424" s="12"/>
      <c r="I424" s="12"/>
      <c r="J424" s="12"/>
      <c r="K424" s="12"/>
      <c r="L424" s="12"/>
      <c r="M424" s="13"/>
      <c r="N424" s="14"/>
      <c r="O424" s="3"/>
      <c r="P424" s="3"/>
      <c r="Q424" s="2"/>
      <c r="R424" s="3"/>
      <c r="S424" s="13"/>
      <c r="T424" s="13"/>
      <c r="U424" s="3"/>
      <c r="V424" s="3"/>
      <c r="W424" s="3"/>
      <c r="X424" s="3"/>
      <c r="Y424" s="3"/>
      <c r="Z424" s="3"/>
      <c r="AA424" s="3"/>
      <c r="AB424" s="3"/>
      <c r="AC424" s="3"/>
      <c r="AD424" s="3"/>
    </row>
    <row r="425" spans="1:30" ht="13.5" customHeight="1">
      <c r="A425" s="11"/>
      <c r="B425" s="11"/>
      <c r="C425" s="11"/>
      <c r="D425" s="11"/>
      <c r="E425" s="11"/>
      <c r="F425" s="12"/>
      <c r="G425" s="12"/>
      <c r="H425" s="12"/>
      <c r="I425" s="12"/>
      <c r="J425" s="12"/>
      <c r="K425" s="12"/>
      <c r="L425" s="12"/>
      <c r="M425" s="13"/>
      <c r="N425" s="14"/>
      <c r="O425" s="3"/>
      <c r="P425" s="3"/>
      <c r="Q425" s="2"/>
      <c r="R425" s="3"/>
      <c r="S425" s="13"/>
      <c r="T425" s="13"/>
      <c r="U425" s="3"/>
      <c r="V425" s="3"/>
      <c r="W425" s="3"/>
      <c r="X425" s="3"/>
      <c r="Y425" s="3"/>
      <c r="Z425" s="3"/>
      <c r="AA425" s="3"/>
      <c r="AB425" s="3"/>
      <c r="AC425" s="3"/>
      <c r="AD425" s="3"/>
    </row>
    <row r="426" spans="1:30" ht="13.5" customHeight="1">
      <c r="A426" s="11"/>
      <c r="B426" s="11"/>
      <c r="C426" s="11"/>
      <c r="D426" s="11"/>
      <c r="E426" s="11"/>
      <c r="F426" s="12"/>
      <c r="G426" s="12"/>
      <c r="H426" s="12"/>
      <c r="I426" s="12"/>
      <c r="J426" s="12"/>
      <c r="K426" s="12"/>
      <c r="L426" s="12"/>
      <c r="M426" s="13"/>
      <c r="N426" s="14"/>
      <c r="O426" s="3"/>
      <c r="P426" s="3"/>
      <c r="Q426" s="2"/>
      <c r="R426" s="3"/>
      <c r="S426" s="13"/>
      <c r="T426" s="13"/>
      <c r="U426" s="3"/>
      <c r="V426" s="3"/>
      <c r="W426" s="3"/>
      <c r="X426" s="3"/>
      <c r="Y426" s="3"/>
      <c r="Z426" s="3"/>
      <c r="AA426" s="3"/>
      <c r="AB426" s="3"/>
      <c r="AC426" s="3"/>
      <c r="AD426" s="3"/>
    </row>
    <row r="427" spans="1:30" ht="13.5" customHeight="1">
      <c r="A427" s="11"/>
      <c r="B427" s="11"/>
      <c r="C427" s="11"/>
      <c r="D427" s="11"/>
      <c r="E427" s="11"/>
      <c r="F427" s="12"/>
      <c r="G427" s="12"/>
      <c r="H427" s="12"/>
      <c r="I427" s="12"/>
      <c r="J427" s="12"/>
      <c r="K427" s="12"/>
      <c r="L427" s="12"/>
      <c r="M427" s="13"/>
      <c r="N427" s="14"/>
      <c r="O427" s="3"/>
      <c r="P427" s="3"/>
      <c r="Q427" s="2"/>
      <c r="R427" s="3"/>
      <c r="S427" s="13"/>
      <c r="T427" s="13"/>
      <c r="U427" s="3"/>
      <c r="V427" s="3"/>
      <c r="W427" s="3"/>
      <c r="X427" s="3"/>
      <c r="Y427" s="3"/>
      <c r="Z427" s="3"/>
      <c r="AA427" s="3"/>
      <c r="AB427" s="3"/>
      <c r="AC427" s="3"/>
      <c r="AD427" s="3"/>
    </row>
    <row r="428" spans="1:30" ht="13.5" customHeight="1">
      <c r="A428" s="11"/>
      <c r="B428" s="11"/>
      <c r="C428" s="11"/>
      <c r="D428" s="11"/>
      <c r="E428" s="11"/>
      <c r="F428" s="12"/>
      <c r="G428" s="12"/>
      <c r="H428" s="12"/>
      <c r="I428" s="12"/>
      <c r="J428" s="12"/>
      <c r="K428" s="12"/>
      <c r="L428" s="12"/>
      <c r="M428" s="13"/>
      <c r="N428" s="14"/>
      <c r="O428" s="3"/>
      <c r="P428" s="3"/>
      <c r="Q428" s="2"/>
      <c r="R428" s="3"/>
      <c r="S428" s="13"/>
      <c r="T428" s="13"/>
      <c r="U428" s="3"/>
      <c r="V428" s="3"/>
      <c r="W428" s="3"/>
      <c r="X428" s="3"/>
      <c r="Y428" s="3"/>
      <c r="Z428" s="3"/>
      <c r="AA428" s="3"/>
      <c r="AB428" s="3"/>
      <c r="AC428" s="3"/>
      <c r="AD428" s="3"/>
    </row>
    <row r="429" spans="1:30" ht="13.5" customHeight="1">
      <c r="A429" s="11"/>
      <c r="B429" s="11"/>
      <c r="C429" s="11"/>
      <c r="D429" s="11"/>
      <c r="E429" s="11"/>
      <c r="F429" s="12"/>
      <c r="G429" s="12"/>
      <c r="H429" s="12"/>
      <c r="I429" s="12"/>
      <c r="J429" s="12"/>
      <c r="K429" s="12"/>
      <c r="L429" s="12"/>
      <c r="M429" s="13"/>
      <c r="N429" s="14"/>
      <c r="O429" s="3"/>
      <c r="P429" s="3"/>
      <c r="Q429" s="2"/>
      <c r="R429" s="3"/>
      <c r="S429" s="13"/>
      <c r="T429" s="13"/>
      <c r="U429" s="3"/>
      <c r="V429" s="3"/>
      <c r="W429" s="3"/>
      <c r="X429" s="3"/>
      <c r="Y429" s="3"/>
      <c r="Z429" s="3"/>
      <c r="AA429" s="3"/>
      <c r="AB429" s="3"/>
      <c r="AC429" s="3"/>
      <c r="AD429" s="3"/>
    </row>
    <row r="430" spans="1:30" ht="13.5" customHeight="1">
      <c r="A430" s="11"/>
      <c r="B430" s="11"/>
      <c r="C430" s="11"/>
      <c r="D430" s="11"/>
      <c r="E430" s="11"/>
      <c r="F430" s="12"/>
      <c r="G430" s="12"/>
      <c r="H430" s="12"/>
      <c r="I430" s="12"/>
      <c r="J430" s="12"/>
      <c r="K430" s="12"/>
      <c r="L430" s="12"/>
      <c r="M430" s="13"/>
      <c r="N430" s="14"/>
      <c r="O430" s="3"/>
      <c r="P430" s="3"/>
      <c r="Q430" s="2"/>
      <c r="R430" s="3"/>
      <c r="S430" s="13"/>
      <c r="T430" s="13"/>
      <c r="U430" s="3"/>
      <c r="V430" s="3"/>
      <c r="W430" s="3"/>
      <c r="X430" s="3"/>
      <c r="Y430" s="3"/>
      <c r="Z430" s="3"/>
      <c r="AA430" s="3"/>
      <c r="AB430" s="3"/>
      <c r="AC430" s="3"/>
      <c r="AD430" s="3"/>
    </row>
    <row r="431" spans="1:30" ht="13.5" customHeight="1">
      <c r="A431" s="11"/>
      <c r="B431" s="11"/>
      <c r="C431" s="11"/>
      <c r="D431" s="11"/>
      <c r="E431" s="11"/>
      <c r="F431" s="12"/>
      <c r="G431" s="12"/>
      <c r="H431" s="12"/>
      <c r="I431" s="12"/>
      <c r="J431" s="12"/>
      <c r="K431" s="12"/>
      <c r="L431" s="12"/>
      <c r="M431" s="13"/>
      <c r="N431" s="14"/>
      <c r="O431" s="3"/>
      <c r="P431" s="3"/>
      <c r="Q431" s="2"/>
      <c r="R431" s="3"/>
      <c r="S431" s="13"/>
      <c r="T431" s="13"/>
      <c r="U431" s="3"/>
      <c r="V431" s="3"/>
      <c r="W431" s="3"/>
      <c r="X431" s="3"/>
      <c r="Y431" s="3"/>
      <c r="Z431" s="3"/>
      <c r="AA431" s="3"/>
      <c r="AB431" s="3"/>
      <c r="AC431" s="3"/>
      <c r="AD431" s="3"/>
    </row>
    <row r="432" spans="1:30" ht="13.5" customHeight="1">
      <c r="A432" s="11"/>
      <c r="B432" s="11"/>
      <c r="C432" s="11"/>
      <c r="D432" s="11"/>
      <c r="E432" s="11"/>
      <c r="F432" s="12"/>
      <c r="G432" s="12"/>
      <c r="H432" s="12"/>
      <c r="I432" s="12"/>
      <c r="J432" s="12"/>
      <c r="K432" s="12"/>
      <c r="L432" s="12"/>
      <c r="M432" s="13"/>
      <c r="N432" s="14"/>
      <c r="O432" s="3"/>
      <c r="P432" s="3"/>
      <c r="Q432" s="2"/>
      <c r="R432" s="3"/>
      <c r="S432" s="13"/>
      <c r="T432" s="13"/>
      <c r="U432" s="3"/>
      <c r="V432" s="3"/>
      <c r="W432" s="3"/>
      <c r="X432" s="3"/>
      <c r="Y432" s="3"/>
      <c r="Z432" s="3"/>
      <c r="AA432" s="3"/>
      <c r="AB432" s="3"/>
      <c r="AC432" s="3"/>
      <c r="AD432" s="3"/>
    </row>
    <row r="433" spans="1:30" ht="13.5" customHeight="1">
      <c r="A433" s="11"/>
      <c r="B433" s="11"/>
      <c r="C433" s="11"/>
      <c r="D433" s="11"/>
      <c r="E433" s="11"/>
      <c r="F433" s="12"/>
      <c r="G433" s="12"/>
      <c r="H433" s="12"/>
      <c r="I433" s="12"/>
      <c r="J433" s="12"/>
      <c r="K433" s="12"/>
      <c r="L433" s="12"/>
      <c r="M433" s="13"/>
      <c r="N433" s="14"/>
      <c r="O433" s="3"/>
      <c r="P433" s="3"/>
      <c r="Q433" s="2"/>
      <c r="R433" s="3"/>
      <c r="S433" s="13"/>
      <c r="T433" s="13"/>
      <c r="U433" s="3"/>
      <c r="V433" s="3"/>
      <c r="W433" s="3"/>
      <c r="X433" s="3"/>
      <c r="Y433" s="3"/>
      <c r="Z433" s="3"/>
      <c r="AA433" s="3"/>
      <c r="AB433" s="3"/>
      <c r="AC433" s="3"/>
      <c r="AD433" s="3"/>
    </row>
    <row r="434" spans="1:30" ht="13.5" customHeight="1">
      <c r="A434" s="11"/>
      <c r="B434" s="11"/>
      <c r="C434" s="11"/>
      <c r="D434" s="11"/>
      <c r="E434" s="11"/>
      <c r="F434" s="12"/>
      <c r="G434" s="12"/>
      <c r="H434" s="12"/>
      <c r="I434" s="12"/>
      <c r="J434" s="12"/>
      <c r="K434" s="12"/>
      <c r="L434" s="12"/>
      <c r="M434" s="13"/>
      <c r="N434" s="14"/>
      <c r="O434" s="3"/>
      <c r="P434" s="3"/>
      <c r="Q434" s="2"/>
      <c r="R434" s="3"/>
      <c r="S434" s="13"/>
      <c r="T434" s="13"/>
      <c r="U434" s="3"/>
      <c r="V434" s="3"/>
      <c r="W434" s="3"/>
      <c r="X434" s="3"/>
      <c r="Y434" s="3"/>
      <c r="Z434" s="3"/>
      <c r="AA434" s="3"/>
      <c r="AB434" s="3"/>
      <c r="AC434" s="3"/>
      <c r="AD434" s="3"/>
    </row>
    <row r="435" spans="1:30" ht="13.5" customHeight="1">
      <c r="A435" s="11"/>
      <c r="B435" s="11"/>
      <c r="C435" s="11"/>
      <c r="D435" s="11"/>
      <c r="E435" s="11"/>
      <c r="F435" s="12"/>
      <c r="G435" s="12"/>
      <c r="H435" s="12"/>
      <c r="I435" s="12"/>
      <c r="J435" s="12"/>
      <c r="K435" s="12"/>
      <c r="L435" s="12"/>
      <c r="M435" s="13"/>
      <c r="N435" s="14"/>
      <c r="O435" s="3"/>
      <c r="P435" s="3"/>
      <c r="Q435" s="2"/>
      <c r="R435" s="3"/>
      <c r="S435" s="13"/>
      <c r="T435" s="13"/>
      <c r="U435" s="3"/>
      <c r="V435" s="3"/>
      <c r="W435" s="3"/>
      <c r="X435" s="3"/>
      <c r="Y435" s="3"/>
      <c r="Z435" s="3"/>
      <c r="AA435" s="3"/>
      <c r="AB435" s="3"/>
      <c r="AC435" s="3"/>
      <c r="AD435" s="3"/>
    </row>
    <row r="436" spans="1:30" ht="13.5" customHeight="1">
      <c r="A436" s="11"/>
      <c r="B436" s="11"/>
      <c r="C436" s="11"/>
      <c r="D436" s="11"/>
      <c r="E436" s="11"/>
      <c r="F436" s="12"/>
      <c r="G436" s="12"/>
      <c r="H436" s="12"/>
      <c r="I436" s="12"/>
      <c r="J436" s="12"/>
      <c r="K436" s="12"/>
      <c r="L436" s="12"/>
      <c r="M436" s="13"/>
      <c r="N436" s="14"/>
      <c r="O436" s="3"/>
      <c r="P436" s="3"/>
      <c r="Q436" s="2"/>
      <c r="R436" s="3"/>
      <c r="S436" s="13"/>
      <c r="T436" s="13"/>
      <c r="U436" s="3"/>
      <c r="V436" s="3"/>
      <c r="W436" s="3"/>
      <c r="X436" s="3"/>
      <c r="Y436" s="3"/>
      <c r="Z436" s="3"/>
      <c r="AA436" s="3"/>
      <c r="AB436" s="3"/>
      <c r="AC436" s="3"/>
      <c r="AD436" s="3"/>
    </row>
    <row r="437" spans="1:30" ht="13.5" customHeight="1">
      <c r="A437" s="11"/>
      <c r="B437" s="11"/>
      <c r="C437" s="11"/>
      <c r="D437" s="11"/>
      <c r="E437" s="11"/>
      <c r="F437" s="12"/>
      <c r="G437" s="12"/>
      <c r="H437" s="12"/>
      <c r="I437" s="12"/>
      <c r="J437" s="12"/>
      <c r="K437" s="12"/>
      <c r="L437" s="12"/>
      <c r="M437" s="13"/>
      <c r="N437" s="14"/>
      <c r="O437" s="3"/>
      <c r="P437" s="3"/>
      <c r="Q437" s="2"/>
      <c r="R437" s="3"/>
      <c r="S437" s="13"/>
      <c r="T437" s="13"/>
      <c r="U437" s="3"/>
      <c r="V437" s="3"/>
      <c r="W437" s="3"/>
      <c r="X437" s="3"/>
      <c r="Y437" s="3"/>
      <c r="Z437" s="3"/>
      <c r="AA437" s="3"/>
      <c r="AB437" s="3"/>
      <c r="AC437" s="3"/>
      <c r="AD437" s="3"/>
    </row>
    <row r="438" spans="1:30" ht="13.5" customHeight="1">
      <c r="A438" s="11"/>
      <c r="B438" s="11"/>
      <c r="C438" s="11"/>
      <c r="D438" s="11"/>
      <c r="E438" s="11"/>
      <c r="F438" s="12"/>
      <c r="G438" s="12"/>
      <c r="H438" s="12"/>
      <c r="I438" s="12"/>
      <c r="J438" s="12"/>
      <c r="K438" s="12"/>
      <c r="L438" s="12"/>
      <c r="M438" s="13"/>
      <c r="N438" s="14"/>
      <c r="O438" s="3"/>
      <c r="P438" s="3"/>
      <c r="Q438" s="2"/>
      <c r="R438" s="3"/>
      <c r="S438" s="13"/>
      <c r="T438" s="13"/>
      <c r="U438" s="3"/>
      <c r="V438" s="3"/>
      <c r="W438" s="3"/>
      <c r="X438" s="3"/>
      <c r="Y438" s="3"/>
      <c r="Z438" s="3"/>
      <c r="AA438" s="3"/>
      <c r="AB438" s="3"/>
      <c r="AC438" s="3"/>
      <c r="AD438" s="3"/>
    </row>
    <row r="439" spans="1:30" ht="13.5" customHeight="1">
      <c r="A439" s="11"/>
      <c r="B439" s="11"/>
      <c r="C439" s="11"/>
      <c r="D439" s="11"/>
      <c r="E439" s="11"/>
      <c r="F439" s="12"/>
      <c r="G439" s="12"/>
      <c r="H439" s="12"/>
      <c r="I439" s="12"/>
      <c r="J439" s="12"/>
      <c r="K439" s="12"/>
      <c r="L439" s="12"/>
      <c r="M439" s="13"/>
      <c r="N439" s="14"/>
      <c r="O439" s="3"/>
      <c r="P439" s="3"/>
      <c r="Q439" s="2"/>
      <c r="R439" s="3"/>
      <c r="S439" s="13"/>
      <c r="T439" s="13"/>
      <c r="U439" s="3"/>
      <c r="V439" s="3"/>
      <c r="W439" s="3"/>
      <c r="X439" s="3"/>
      <c r="Y439" s="3"/>
      <c r="Z439" s="3"/>
      <c r="AA439" s="3"/>
      <c r="AB439" s="3"/>
      <c r="AC439" s="3"/>
      <c r="AD439" s="3"/>
    </row>
    <row r="440" spans="1:30" ht="13.5" customHeight="1">
      <c r="A440" s="11"/>
      <c r="B440" s="11"/>
      <c r="C440" s="11"/>
      <c r="D440" s="11"/>
      <c r="E440" s="11"/>
      <c r="F440" s="12"/>
      <c r="G440" s="12"/>
      <c r="H440" s="12"/>
      <c r="I440" s="12"/>
      <c r="J440" s="12"/>
      <c r="K440" s="12"/>
      <c r="L440" s="12"/>
      <c r="M440" s="13"/>
      <c r="N440" s="14"/>
      <c r="O440" s="3"/>
      <c r="P440" s="3"/>
      <c r="Q440" s="2"/>
      <c r="R440" s="3"/>
      <c r="S440" s="13"/>
      <c r="T440" s="13"/>
      <c r="U440" s="3"/>
      <c r="V440" s="3"/>
      <c r="W440" s="3"/>
      <c r="X440" s="3"/>
      <c r="Y440" s="3"/>
      <c r="Z440" s="3"/>
      <c r="AA440" s="3"/>
      <c r="AB440" s="3"/>
      <c r="AC440" s="3"/>
      <c r="AD440" s="3"/>
    </row>
    <row r="441" spans="1:30" ht="13.5" customHeight="1">
      <c r="A441" s="11"/>
      <c r="B441" s="11"/>
      <c r="C441" s="11"/>
      <c r="D441" s="11"/>
      <c r="E441" s="11"/>
      <c r="F441" s="12"/>
      <c r="G441" s="12"/>
      <c r="H441" s="12"/>
      <c r="I441" s="12"/>
      <c r="J441" s="12"/>
      <c r="K441" s="12"/>
      <c r="L441" s="12"/>
      <c r="M441" s="13"/>
      <c r="N441" s="14"/>
      <c r="O441" s="3"/>
      <c r="P441" s="3"/>
      <c r="Q441" s="2"/>
      <c r="R441" s="3"/>
      <c r="S441" s="13"/>
      <c r="T441" s="13"/>
      <c r="U441" s="3"/>
      <c r="V441" s="3"/>
      <c r="W441" s="3"/>
      <c r="X441" s="3"/>
      <c r="Y441" s="3"/>
      <c r="Z441" s="3"/>
      <c r="AA441" s="3"/>
      <c r="AB441" s="3"/>
      <c r="AC441" s="3"/>
      <c r="AD441" s="3"/>
    </row>
    <row r="442" spans="1:30" ht="13.5" customHeight="1">
      <c r="A442" s="11"/>
      <c r="B442" s="11"/>
      <c r="C442" s="11"/>
      <c r="D442" s="11"/>
      <c r="E442" s="11"/>
      <c r="F442" s="12"/>
      <c r="G442" s="12"/>
      <c r="H442" s="12"/>
      <c r="I442" s="12"/>
      <c r="J442" s="12"/>
      <c r="K442" s="12"/>
      <c r="L442" s="12"/>
      <c r="M442" s="13"/>
      <c r="N442" s="14"/>
      <c r="O442" s="3"/>
      <c r="P442" s="3"/>
      <c r="Q442" s="2"/>
      <c r="R442" s="3"/>
      <c r="S442" s="13"/>
      <c r="T442" s="13"/>
      <c r="U442" s="3"/>
      <c r="V442" s="3"/>
      <c r="W442" s="3"/>
      <c r="X442" s="3"/>
      <c r="Y442" s="3"/>
      <c r="Z442" s="3"/>
      <c r="AA442" s="3"/>
      <c r="AB442" s="3"/>
      <c r="AC442" s="3"/>
      <c r="AD442" s="3"/>
    </row>
    <row r="443" spans="1:30" ht="13.5" customHeight="1">
      <c r="A443" s="11"/>
      <c r="B443" s="11"/>
      <c r="C443" s="11"/>
      <c r="D443" s="11"/>
      <c r="E443" s="11"/>
      <c r="F443" s="12"/>
      <c r="G443" s="12"/>
      <c r="H443" s="12"/>
      <c r="I443" s="12"/>
      <c r="J443" s="12"/>
      <c r="K443" s="12"/>
      <c r="L443" s="12"/>
      <c r="M443" s="13"/>
      <c r="N443" s="14"/>
      <c r="O443" s="3"/>
      <c r="P443" s="3"/>
      <c r="Q443" s="2"/>
      <c r="R443" s="3"/>
      <c r="S443" s="13"/>
      <c r="T443" s="13"/>
      <c r="U443" s="3"/>
      <c r="V443" s="3"/>
      <c r="W443" s="3"/>
      <c r="X443" s="3"/>
      <c r="Y443" s="3"/>
      <c r="Z443" s="3"/>
      <c r="AA443" s="3"/>
      <c r="AB443" s="3"/>
      <c r="AC443" s="3"/>
      <c r="AD443" s="3"/>
    </row>
    <row r="444" spans="1:30" ht="13.5" customHeight="1">
      <c r="A444" s="11"/>
      <c r="B444" s="11"/>
      <c r="C444" s="11"/>
      <c r="D444" s="11"/>
      <c r="E444" s="11"/>
      <c r="F444" s="12"/>
      <c r="G444" s="12"/>
      <c r="H444" s="12"/>
      <c r="I444" s="12"/>
      <c r="J444" s="12"/>
      <c r="K444" s="12"/>
      <c r="L444" s="12"/>
      <c r="M444" s="13"/>
      <c r="N444" s="14"/>
      <c r="O444" s="3"/>
      <c r="P444" s="3"/>
      <c r="Q444" s="2"/>
      <c r="R444" s="3"/>
      <c r="S444" s="13"/>
      <c r="T444" s="13"/>
      <c r="U444" s="3"/>
      <c r="V444" s="3"/>
      <c r="W444" s="3"/>
      <c r="X444" s="3"/>
      <c r="Y444" s="3"/>
      <c r="Z444" s="3"/>
      <c r="AA444" s="3"/>
      <c r="AB444" s="3"/>
      <c r="AC444" s="3"/>
      <c r="AD444" s="3"/>
    </row>
    <row r="445" spans="1:30" ht="13.5" customHeight="1">
      <c r="A445" s="11"/>
      <c r="B445" s="11"/>
      <c r="C445" s="11"/>
      <c r="D445" s="11"/>
      <c r="E445" s="11"/>
      <c r="F445" s="12"/>
      <c r="G445" s="12"/>
      <c r="H445" s="12"/>
      <c r="I445" s="12"/>
      <c r="J445" s="12"/>
      <c r="K445" s="12"/>
      <c r="L445" s="12"/>
      <c r="M445" s="13"/>
      <c r="N445" s="14"/>
      <c r="O445" s="3"/>
      <c r="P445" s="3"/>
      <c r="Q445" s="2"/>
      <c r="R445" s="3"/>
      <c r="S445" s="13"/>
      <c r="T445" s="13"/>
      <c r="U445" s="3"/>
      <c r="V445" s="3"/>
      <c r="W445" s="3"/>
      <c r="X445" s="3"/>
      <c r="Y445" s="3"/>
      <c r="Z445" s="3"/>
      <c r="AA445" s="3"/>
      <c r="AB445" s="3"/>
      <c r="AC445" s="3"/>
      <c r="AD445" s="3"/>
    </row>
    <row r="446" spans="1:30" ht="13.5" customHeight="1">
      <c r="A446" s="11"/>
      <c r="B446" s="11"/>
      <c r="C446" s="11"/>
      <c r="D446" s="11"/>
      <c r="E446" s="11"/>
      <c r="F446" s="12"/>
      <c r="G446" s="12"/>
      <c r="H446" s="12"/>
      <c r="I446" s="12"/>
      <c r="J446" s="12"/>
      <c r="K446" s="12"/>
      <c r="L446" s="12"/>
      <c r="M446" s="13"/>
      <c r="N446" s="14"/>
      <c r="O446" s="3"/>
      <c r="P446" s="3"/>
      <c r="Q446" s="2"/>
      <c r="R446" s="3"/>
      <c r="S446" s="13"/>
      <c r="T446" s="13"/>
      <c r="U446" s="3"/>
      <c r="V446" s="3"/>
      <c r="W446" s="3"/>
      <c r="X446" s="3"/>
      <c r="Y446" s="3"/>
      <c r="Z446" s="3"/>
      <c r="AA446" s="3"/>
      <c r="AB446" s="3"/>
      <c r="AC446" s="3"/>
      <c r="AD446" s="3"/>
    </row>
    <row r="447" spans="1:30" ht="13.5" customHeight="1">
      <c r="A447" s="11"/>
      <c r="B447" s="11"/>
      <c r="C447" s="11"/>
      <c r="D447" s="11"/>
      <c r="E447" s="11"/>
      <c r="F447" s="12"/>
      <c r="G447" s="12"/>
      <c r="H447" s="12"/>
      <c r="I447" s="12"/>
      <c r="J447" s="12"/>
      <c r="K447" s="12"/>
      <c r="L447" s="12"/>
      <c r="M447" s="13"/>
      <c r="N447" s="14"/>
      <c r="O447" s="3"/>
      <c r="P447" s="3"/>
      <c r="Q447" s="2"/>
      <c r="R447" s="3"/>
      <c r="S447" s="13"/>
      <c r="T447" s="13"/>
      <c r="U447" s="3"/>
      <c r="V447" s="3"/>
      <c r="W447" s="3"/>
      <c r="X447" s="3"/>
      <c r="Y447" s="3"/>
      <c r="Z447" s="3"/>
      <c r="AA447" s="3"/>
      <c r="AB447" s="3"/>
      <c r="AC447" s="3"/>
      <c r="AD447" s="3"/>
    </row>
    <row r="448" spans="1:30" ht="13.5" customHeight="1">
      <c r="A448" s="11"/>
      <c r="B448" s="11"/>
      <c r="C448" s="11"/>
      <c r="D448" s="11"/>
      <c r="E448" s="11"/>
      <c r="F448" s="12"/>
      <c r="G448" s="12"/>
      <c r="H448" s="12"/>
      <c r="I448" s="12"/>
      <c r="J448" s="12"/>
      <c r="K448" s="12"/>
      <c r="L448" s="12"/>
      <c r="M448" s="13"/>
      <c r="N448" s="14"/>
      <c r="O448" s="3"/>
      <c r="P448" s="3"/>
      <c r="Q448" s="2"/>
      <c r="R448" s="3"/>
      <c r="S448" s="13"/>
      <c r="T448" s="13"/>
      <c r="U448" s="3"/>
      <c r="V448" s="3"/>
      <c r="W448" s="3"/>
      <c r="X448" s="3"/>
      <c r="Y448" s="3"/>
      <c r="Z448" s="3"/>
      <c r="AA448" s="3"/>
      <c r="AB448" s="3"/>
      <c r="AC448" s="3"/>
      <c r="AD448" s="3"/>
    </row>
    <row r="449" spans="1:30" ht="13.5" customHeight="1">
      <c r="A449" s="11"/>
      <c r="B449" s="11"/>
      <c r="C449" s="11"/>
      <c r="D449" s="11"/>
      <c r="E449" s="11"/>
      <c r="F449" s="12"/>
      <c r="G449" s="12"/>
      <c r="H449" s="12"/>
      <c r="I449" s="12"/>
      <c r="J449" s="12"/>
      <c r="K449" s="12"/>
      <c r="L449" s="12"/>
      <c r="M449" s="13"/>
      <c r="N449" s="14"/>
      <c r="O449" s="3"/>
      <c r="P449" s="3"/>
      <c r="Q449" s="2"/>
      <c r="R449" s="3"/>
      <c r="S449" s="13"/>
      <c r="T449" s="13"/>
      <c r="U449" s="3"/>
      <c r="V449" s="3"/>
      <c r="W449" s="3"/>
      <c r="X449" s="3"/>
      <c r="Y449" s="3"/>
      <c r="Z449" s="3"/>
      <c r="AA449" s="3"/>
      <c r="AB449" s="3"/>
      <c r="AC449" s="3"/>
      <c r="AD449" s="3"/>
    </row>
    <row r="450" spans="1:30" ht="13.5" customHeight="1">
      <c r="A450" s="11"/>
      <c r="B450" s="11"/>
      <c r="C450" s="11"/>
      <c r="D450" s="11"/>
      <c r="E450" s="11"/>
      <c r="F450" s="12"/>
      <c r="G450" s="12"/>
      <c r="H450" s="12"/>
      <c r="I450" s="12"/>
      <c r="J450" s="12"/>
      <c r="K450" s="12"/>
      <c r="L450" s="12"/>
      <c r="M450" s="13"/>
      <c r="N450" s="14"/>
      <c r="O450" s="3"/>
      <c r="P450" s="3"/>
      <c r="Q450" s="2"/>
      <c r="R450" s="3"/>
      <c r="S450" s="13"/>
      <c r="T450" s="13"/>
      <c r="U450" s="3"/>
      <c r="V450" s="3"/>
      <c r="W450" s="3"/>
      <c r="X450" s="3"/>
      <c r="Y450" s="3"/>
      <c r="Z450" s="3"/>
      <c r="AA450" s="3"/>
      <c r="AB450" s="3"/>
      <c r="AC450" s="3"/>
      <c r="AD450" s="3"/>
    </row>
    <row r="451" spans="1:30" ht="13.5" customHeight="1">
      <c r="A451" s="11"/>
      <c r="B451" s="11"/>
      <c r="C451" s="11"/>
      <c r="D451" s="11"/>
      <c r="E451" s="11"/>
      <c r="F451" s="12"/>
      <c r="G451" s="12"/>
      <c r="H451" s="12"/>
      <c r="I451" s="12"/>
      <c r="J451" s="12"/>
      <c r="K451" s="12"/>
      <c r="L451" s="12"/>
      <c r="M451" s="13"/>
      <c r="N451" s="14"/>
      <c r="O451" s="3"/>
      <c r="P451" s="3"/>
      <c r="Q451" s="2"/>
      <c r="R451" s="3"/>
      <c r="S451" s="13"/>
      <c r="T451" s="13"/>
      <c r="U451" s="3"/>
      <c r="V451" s="3"/>
      <c r="W451" s="3"/>
      <c r="X451" s="3"/>
      <c r="Y451" s="3"/>
      <c r="Z451" s="3"/>
      <c r="AA451" s="3"/>
      <c r="AB451" s="3"/>
      <c r="AC451" s="3"/>
      <c r="AD451" s="3"/>
    </row>
    <row r="452" spans="1:30" ht="13.5" customHeight="1">
      <c r="A452" s="11"/>
      <c r="B452" s="11"/>
      <c r="C452" s="11"/>
      <c r="D452" s="11"/>
      <c r="E452" s="11"/>
      <c r="F452" s="12"/>
      <c r="G452" s="12"/>
      <c r="H452" s="12"/>
      <c r="I452" s="12"/>
      <c r="J452" s="12"/>
      <c r="K452" s="12"/>
      <c r="L452" s="12"/>
      <c r="M452" s="13"/>
      <c r="N452" s="14"/>
      <c r="O452" s="3"/>
      <c r="P452" s="3"/>
      <c r="Q452" s="2"/>
      <c r="R452" s="3"/>
      <c r="S452" s="13"/>
      <c r="T452" s="13"/>
      <c r="U452" s="3"/>
      <c r="V452" s="3"/>
      <c r="W452" s="3"/>
      <c r="X452" s="3"/>
      <c r="Y452" s="3"/>
      <c r="Z452" s="3"/>
      <c r="AA452" s="3"/>
      <c r="AB452" s="3"/>
      <c r="AC452" s="3"/>
      <c r="AD452" s="3"/>
    </row>
    <row r="453" spans="1:30" ht="13.5" customHeight="1">
      <c r="A453" s="11"/>
      <c r="B453" s="11"/>
      <c r="C453" s="11"/>
      <c r="D453" s="11"/>
      <c r="E453" s="11"/>
      <c r="F453" s="12"/>
      <c r="G453" s="12"/>
      <c r="H453" s="12"/>
      <c r="I453" s="12"/>
      <c r="J453" s="12"/>
      <c r="K453" s="12"/>
      <c r="L453" s="12"/>
      <c r="M453" s="13"/>
      <c r="N453" s="14"/>
      <c r="O453" s="3"/>
      <c r="P453" s="3"/>
      <c r="Q453" s="2"/>
      <c r="R453" s="3"/>
      <c r="S453" s="13"/>
      <c r="T453" s="13"/>
      <c r="U453" s="3"/>
      <c r="V453" s="3"/>
      <c r="W453" s="3"/>
      <c r="X453" s="3"/>
      <c r="Y453" s="3"/>
      <c r="Z453" s="3"/>
      <c r="AA453" s="3"/>
      <c r="AB453" s="3"/>
      <c r="AC453" s="3"/>
      <c r="AD453" s="3"/>
    </row>
    <row r="454" spans="1:30" ht="13.5" customHeight="1">
      <c r="A454" s="11"/>
      <c r="B454" s="11"/>
      <c r="C454" s="11"/>
      <c r="D454" s="11"/>
      <c r="E454" s="11"/>
      <c r="F454" s="12"/>
      <c r="G454" s="12"/>
      <c r="H454" s="12"/>
      <c r="I454" s="12"/>
      <c r="J454" s="12"/>
      <c r="K454" s="12"/>
      <c r="L454" s="12"/>
      <c r="M454" s="13"/>
      <c r="N454" s="14"/>
      <c r="O454" s="3"/>
      <c r="P454" s="3"/>
      <c r="Q454" s="2"/>
      <c r="R454" s="3"/>
      <c r="S454" s="13"/>
      <c r="T454" s="13"/>
      <c r="U454" s="3"/>
      <c r="V454" s="3"/>
      <c r="W454" s="3"/>
      <c r="X454" s="3"/>
      <c r="Y454" s="3"/>
      <c r="Z454" s="3"/>
      <c r="AA454" s="3"/>
      <c r="AB454" s="3"/>
      <c r="AC454" s="3"/>
      <c r="AD454" s="3"/>
    </row>
    <row r="455" spans="1:30" ht="13.5" customHeight="1">
      <c r="A455" s="11"/>
      <c r="B455" s="11"/>
      <c r="C455" s="11"/>
      <c r="D455" s="11"/>
      <c r="E455" s="11"/>
      <c r="F455" s="12"/>
      <c r="G455" s="12"/>
      <c r="H455" s="12"/>
      <c r="I455" s="12"/>
      <c r="J455" s="12"/>
      <c r="K455" s="12"/>
      <c r="L455" s="12"/>
      <c r="M455" s="13"/>
      <c r="N455" s="14"/>
      <c r="O455" s="3"/>
      <c r="P455" s="3"/>
      <c r="Q455" s="2"/>
      <c r="R455" s="3"/>
      <c r="S455" s="13"/>
      <c r="T455" s="13"/>
      <c r="U455" s="3"/>
      <c r="V455" s="3"/>
      <c r="W455" s="3"/>
      <c r="X455" s="3"/>
      <c r="Y455" s="3"/>
      <c r="Z455" s="3"/>
      <c r="AA455" s="3"/>
      <c r="AB455" s="3"/>
      <c r="AC455" s="3"/>
      <c r="AD455" s="3"/>
    </row>
    <row r="456" spans="1:30" ht="13.5" customHeight="1">
      <c r="A456" s="11"/>
      <c r="B456" s="11"/>
      <c r="C456" s="11"/>
      <c r="D456" s="11"/>
      <c r="E456" s="11"/>
      <c r="F456" s="12"/>
      <c r="G456" s="12"/>
      <c r="H456" s="12"/>
      <c r="I456" s="12"/>
      <c r="J456" s="12"/>
      <c r="K456" s="12"/>
      <c r="L456" s="12"/>
      <c r="M456" s="13"/>
      <c r="N456" s="14"/>
      <c r="O456" s="3"/>
      <c r="P456" s="3"/>
      <c r="Q456" s="2"/>
      <c r="R456" s="3"/>
      <c r="S456" s="13"/>
      <c r="T456" s="13"/>
      <c r="U456" s="3"/>
      <c r="V456" s="3"/>
      <c r="W456" s="3"/>
      <c r="X456" s="3"/>
      <c r="Y456" s="3"/>
      <c r="Z456" s="3"/>
      <c r="AA456" s="3"/>
      <c r="AB456" s="3"/>
      <c r="AC456" s="3"/>
      <c r="AD456" s="3"/>
    </row>
    <row r="457" spans="1:30" ht="13.5" customHeight="1">
      <c r="A457" s="11"/>
      <c r="B457" s="11"/>
      <c r="C457" s="11"/>
      <c r="D457" s="11"/>
      <c r="E457" s="11"/>
      <c r="F457" s="12"/>
      <c r="G457" s="12"/>
      <c r="H457" s="12"/>
      <c r="I457" s="12"/>
      <c r="J457" s="12"/>
      <c r="K457" s="12"/>
      <c r="L457" s="12"/>
      <c r="M457" s="13"/>
      <c r="N457" s="14"/>
      <c r="O457" s="3"/>
      <c r="P457" s="3"/>
      <c r="Q457" s="2"/>
      <c r="R457" s="3"/>
      <c r="S457" s="13"/>
      <c r="T457" s="13"/>
      <c r="U457" s="3"/>
      <c r="V457" s="3"/>
      <c r="W457" s="3"/>
      <c r="X457" s="3"/>
      <c r="Y457" s="3"/>
      <c r="Z457" s="3"/>
      <c r="AA457" s="3"/>
      <c r="AB457" s="3"/>
      <c r="AC457" s="3"/>
      <c r="AD457" s="3"/>
    </row>
    <row r="458" spans="1:30" ht="13.5" customHeight="1">
      <c r="A458" s="11"/>
      <c r="B458" s="11"/>
      <c r="C458" s="11"/>
      <c r="D458" s="11"/>
      <c r="E458" s="11"/>
      <c r="F458" s="12"/>
      <c r="G458" s="12"/>
      <c r="H458" s="12"/>
      <c r="I458" s="12"/>
      <c r="J458" s="12"/>
      <c r="K458" s="12"/>
      <c r="L458" s="12"/>
      <c r="M458" s="13"/>
      <c r="N458" s="14"/>
      <c r="O458" s="3"/>
      <c r="P458" s="3"/>
      <c r="Q458" s="2"/>
      <c r="R458" s="3"/>
      <c r="S458" s="13"/>
      <c r="T458" s="13"/>
      <c r="U458" s="3"/>
      <c r="V458" s="3"/>
      <c r="W458" s="3"/>
      <c r="X458" s="3"/>
      <c r="Y458" s="3"/>
      <c r="Z458" s="3"/>
      <c r="AA458" s="3"/>
      <c r="AB458" s="3"/>
      <c r="AC458" s="3"/>
      <c r="AD458" s="3"/>
    </row>
    <row r="459" spans="1:30" ht="13.5" customHeight="1">
      <c r="A459" s="11"/>
      <c r="B459" s="11"/>
      <c r="C459" s="11"/>
      <c r="D459" s="11"/>
      <c r="E459" s="11"/>
      <c r="F459" s="12"/>
      <c r="G459" s="12"/>
      <c r="H459" s="12"/>
      <c r="I459" s="12"/>
      <c r="J459" s="12"/>
      <c r="K459" s="12"/>
      <c r="L459" s="12"/>
      <c r="M459" s="13"/>
      <c r="N459" s="14"/>
      <c r="O459" s="3"/>
      <c r="P459" s="3"/>
      <c r="Q459" s="2"/>
      <c r="R459" s="3"/>
      <c r="S459" s="13"/>
      <c r="T459" s="13"/>
      <c r="U459" s="3"/>
      <c r="V459" s="3"/>
      <c r="W459" s="3"/>
      <c r="X459" s="3"/>
      <c r="Y459" s="3"/>
      <c r="Z459" s="3"/>
      <c r="AA459" s="3"/>
      <c r="AB459" s="3"/>
      <c r="AC459" s="3"/>
      <c r="AD459" s="3"/>
    </row>
    <row r="460" spans="1:30" ht="13.5" customHeight="1">
      <c r="A460" s="11"/>
      <c r="B460" s="11"/>
      <c r="C460" s="11"/>
      <c r="D460" s="11"/>
      <c r="E460" s="11"/>
      <c r="F460" s="12"/>
      <c r="G460" s="12"/>
      <c r="H460" s="12"/>
      <c r="I460" s="12"/>
      <c r="J460" s="12"/>
      <c r="K460" s="12"/>
      <c r="L460" s="12"/>
      <c r="M460" s="13"/>
      <c r="N460" s="14"/>
      <c r="O460" s="3"/>
      <c r="P460" s="3"/>
      <c r="Q460" s="2"/>
      <c r="R460" s="3"/>
      <c r="S460" s="13"/>
      <c r="T460" s="13"/>
      <c r="U460" s="3"/>
      <c r="V460" s="3"/>
      <c r="W460" s="3"/>
      <c r="X460" s="3"/>
      <c r="Y460" s="3"/>
      <c r="Z460" s="3"/>
      <c r="AA460" s="3"/>
      <c r="AB460" s="3"/>
      <c r="AC460" s="3"/>
      <c r="AD460" s="3"/>
    </row>
    <row r="461" spans="1:30" ht="13.5" customHeight="1">
      <c r="A461" s="11"/>
      <c r="B461" s="11"/>
      <c r="C461" s="11"/>
      <c r="D461" s="11"/>
      <c r="E461" s="11"/>
      <c r="F461" s="12"/>
      <c r="G461" s="12"/>
      <c r="H461" s="12"/>
      <c r="I461" s="12"/>
      <c r="J461" s="12"/>
      <c r="K461" s="12"/>
      <c r="L461" s="12"/>
      <c r="M461" s="13"/>
      <c r="N461" s="14"/>
      <c r="O461" s="3"/>
      <c r="P461" s="3"/>
      <c r="Q461" s="2"/>
      <c r="R461" s="3"/>
      <c r="S461" s="13"/>
      <c r="T461" s="13"/>
      <c r="U461" s="3"/>
      <c r="V461" s="3"/>
      <c r="W461" s="3"/>
      <c r="X461" s="3"/>
      <c r="Y461" s="3"/>
      <c r="Z461" s="3"/>
      <c r="AA461" s="3"/>
      <c r="AB461" s="3"/>
      <c r="AC461" s="3"/>
      <c r="AD461" s="3"/>
    </row>
    <row r="462" spans="1:30" ht="13.5" customHeight="1">
      <c r="A462" s="11"/>
      <c r="B462" s="11"/>
      <c r="C462" s="11"/>
      <c r="D462" s="11"/>
      <c r="E462" s="11"/>
      <c r="F462" s="12"/>
      <c r="G462" s="12"/>
      <c r="H462" s="12"/>
      <c r="I462" s="12"/>
      <c r="J462" s="12"/>
      <c r="K462" s="12"/>
      <c r="L462" s="12"/>
      <c r="M462" s="13"/>
      <c r="N462" s="14"/>
      <c r="O462" s="3"/>
      <c r="P462" s="3"/>
      <c r="Q462" s="2"/>
      <c r="R462" s="3"/>
      <c r="S462" s="13"/>
      <c r="T462" s="13"/>
      <c r="U462" s="3"/>
      <c r="V462" s="3"/>
      <c r="W462" s="3"/>
      <c r="X462" s="3"/>
      <c r="Y462" s="3"/>
      <c r="Z462" s="3"/>
      <c r="AA462" s="3"/>
      <c r="AB462" s="3"/>
      <c r="AC462" s="3"/>
      <c r="AD462" s="3"/>
    </row>
    <row r="463" spans="1:30" ht="13.5" customHeight="1">
      <c r="A463" s="11"/>
      <c r="B463" s="11"/>
      <c r="C463" s="11"/>
      <c r="D463" s="11"/>
      <c r="E463" s="11"/>
      <c r="F463" s="12"/>
      <c r="G463" s="12"/>
      <c r="H463" s="12"/>
      <c r="I463" s="12"/>
      <c r="J463" s="12"/>
      <c r="K463" s="12"/>
      <c r="L463" s="12"/>
      <c r="M463" s="13"/>
      <c r="N463" s="14"/>
      <c r="O463" s="3"/>
      <c r="P463" s="3"/>
      <c r="Q463" s="2"/>
      <c r="R463" s="3"/>
      <c r="S463" s="13"/>
      <c r="T463" s="13"/>
      <c r="U463" s="3"/>
      <c r="V463" s="3"/>
      <c r="W463" s="3"/>
      <c r="X463" s="3"/>
      <c r="Y463" s="3"/>
      <c r="Z463" s="3"/>
      <c r="AA463" s="3"/>
      <c r="AB463" s="3"/>
      <c r="AC463" s="3"/>
      <c r="AD463" s="3"/>
    </row>
    <row r="464" spans="1:30" ht="13.5" customHeight="1">
      <c r="A464" s="11"/>
      <c r="B464" s="11"/>
      <c r="C464" s="11"/>
      <c r="D464" s="11"/>
      <c r="E464" s="11"/>
      <c r="F464" s="12"/>
      <c r="G464" s="12"/>
      <c r="H464" s="12"/>
      <c r="I464" s="12"/>
      <c r="J464" s="12"/>
      <c r="K464" s="12"/>
      <c r="L464" s="12"/>
      <c r="M464" s="13"/>
      <c r="N464" s="14"/>
      <c r="O464" s="3"/>
      <c r="P464" s="3"/>
      <c r="Q464" s="2"/>
      <c r="R464" s="3"/>
      <c r="S464" s="13"/>
      <c r="T464" s="13"/>
      <c r="U464" s="3"/>
      <c r="V464" s="3"/>
      <c r="W464" s="3"/>
      <c r="X464" s="3"/>
      <c r="Y464" s="3"/>
      <c r="Z464" s="3"/>
      <c r="AA464" s="3"/>
      <c r="AB464" s="3"/>
      <c r="AC464" s="3"/>
      <c r="AD464" s="3"/>
    </row>
    <row r="465" spans="1:30" ht="13.5" customHeight="1">
      <c r="A465" s="11"/>
      <c r="B465" s="11"/>
      <c r="C465" s="11"/>
      <c r="D465" s="11"/>
      <c r="E465" s="11"/>
      <c r="F465" s="12"/>
      <c r="G465" s="12"/>
      <c r="H465" s="12"/>
      <c r="I465" s="12"/>
      <c r="J465" s="12"/>
      <c r="K465" s="12"/>
      <c r="L465" s="12"/>
      <c r="M465" s="13"/>
      <c r="N465" s="14"/>
      <c r="O465" s="3"/>
      <c r="P465" s="3"/>
      <c r="Q465" s="2"/>
      <c r="R465" s="3"/>
      <c r="S465" s="13"/>
      <c r="T465" s="13"/>
      <c r="U465" s="3"/>
      <c r="V465" s="3"/>
      <c r="W465" s="3"/>
      <c r="X465" s="3"/>
      <c r="Y465" s="3"/>
      <c r="Z465" s="3"/>
      <c r="AA465" s="3"/>
      <c r="AB465" s="3"/>
      <c r="AC465" s="3"/>
      <c r="AD465" s="3"/>
    </row>
    <row r="466" spans="1:30" ht="13.5" customHeight="1">
      <c r="A466" s="11"/>
      <c r="B466" s="11"/>
      <c r="C466" s="11"/>
      <c r="D466" s="11"/>
      <c r="E466" s="11"/>
      <c r="F466" s="12"/>
      <c r="G466" s="12"/>
      <c r="H466" s="12"/>
      <c r="I466" s="12"/>
      <c r="J466" s="12"/>
      <c r="K466" s="12"/>
      <c r="L466" s="12"/>
      <c r="M466" s="13"/>
      <c r="N466" s="14"/>
      <c r="O466" s="3"/>
      <c r="P466" s="3"/>
      <c r="Q466" s="2"/>
      <c r="R466" s="3"/>
      <c r="S466" s="13"/>
      <c r="T466" s="13"/>
      <c r="U466" s="3"/>
      <c r="V466" s="3"/>
      <c r="W466" s="3"/>
      <c r="X466" s="3"/>
      <c r="Y466" s="3"/>
      <c r="Z466" s="3"/>
      <c r="AA466" s="3"/>
      <c r="AB466" s="3"/>
      <c r="AC466" s="3"/>
      <c r="AD466" s="3"/>
    </row>
    <row r="467" spans="1:30" ht="13.5" customHeight="1">
      <c r="A467" s="11"/>
      <c r="B467" s="11"/>
      <c r="C467" s="11"/>
      <c r="D467" s="11"/>
      <c r="E467" s="11"/>
      <c r="F467" s="12"/>
      <c r="G467" s="12"/>
      <c r="H467" s="12"/>
      <c r="I467" s="12"/>
      <c r="J467" s="12"/>
      <c r="K467" s="12"/>
      <c r="L467" s="12"/>
      <c r="M467" s="13"/>
      <c r="N467" s="14"/>
      <c r="O467" s="3"/>
      <c r="P467" s="3"/>
      <c r="Q467" s="2"/>
      <c r="R467" s="3"/>
      <c r="S467" s="13"/>
      <c r="T467" s="13"/>
      <c r="U467" s="3"/>
      <c r="V467" s="3"/>
      <c r="W467" s="3"/>
      <c r="X467" s="3"/>
      <c r="Y467" s="3"/>
      <c r="Z467" s="3"/>
      <c r="AA467" s="3"/>
      <c r="AB467" s="3"/>
      <c r="AC467" s="3"/>
      <c r="AD467" s="3"/>
    </row>
    <row r="468" spans="1:30" ht="13.5" customHeight="1">
      <c r="A468" s="11"/>
      <c r="B468" s="11"/>
      <c r="C468" s="11"/>
      <c r="D468" s="11"/>
      <c r="E468" s="11"/>
      <c r="F468" s="12"/>
      <c r="G468" s="12"/>
      <c r="H468" s="12"/>
      <c r="I468" s="12"/>
      <c r="J468" s="12"/>
      <c r="K468" s="12"/>
      <c r="L468" s="12"/>
      <c r="M468" s="13"/>
      <c r="N468" s="14"/>
      <c r="O468" s="3"/>
      <c r="P468" s="3"/>
      <c r="Q468" s="2"/>
      <c r="R468" s="3"/>
      <c r="S468" s="13"/>
      <c r="T468" s="13"/>
      <c r="U468" s="3"/>
      <c r="V468" s="3"/>
      <c r="W468" s="3"/>
      <c r="X468" s="3"/>
      <c r="Y468" s="3"/>
      <c r="Z468" s="3"/>
      <c r="AA468" s="3"/>
      <c r="AB468" s="3"/>
      <c r="AC468" s="3"/>
      <c r="AD468" s="3"/>
    </row>
    <row r="469" spans="1:30" ht="13.5" customHeight="1">
      <c r="A469" s="11"/>
      <c r="B469" s="11"/>
      <c r="C469" s="11"/>
      <c r="D469" s="11"/>
      <c r="E469" s="11"/>
      <c r="F469" s="12"/>
      <c r="G469" s="12"/>
      <c r="H469" s="12"/>
      <c r="I469" s="12"/>
      <c r="J469" s="12"/>
      <c r="K469" s="12"/>
      <c r="L469" s="12"/>
      <c r="M469" s="13"/>
      <c r="N469" s="14"/>
      <c r="O469" s="3"/>
      <c r="P469" s="3"/>
      <c r="Q469" s="2"/>
      <c r="R469" s="3"/>
      <c r="S469" s="13"/>
      <c r="T469" s="13"/>
      <c r="U469" s="3"/>
      <c r="V469" s="3"/>
      <c r="W469" s="3"/>
      <c r="X469" s="3"/>
      <c r="Y469" s="3"/>
      <c r="Z469" s="3"/>
      <c r="AA469" s="3"/>
      <c r="AB469" s="3"/>
      <c r="AC469" s="3"/>
      <c r="AD469" s="3"/>
    </row>
    <row r="470" spans="1:30" ht="13.5" customHeight="1">
      <c r="A470" s="11"/>
      <c r="B470" s="11"/>
      <c r="C470" s="11"/>
      <c r="D470" s="11"/>
      <c r="E470" s="11"/>
      <c r="F470" s="12"/>
      <c r="G470" s="12"/>
      <c r="H470" s="12"/>
      <c r="I470" s="12"/>
      <c r="J470" s="12"/>
      <c r="K470" s="12"/>
      <c r="L470" s="12"/>
      <c r="M470" s="13"/>
      <c r="N470" s="14"/>
      <c r="O470" s="3"/>
      <c r="P470" s="3"/>
      <c r="Q470" s="2"/>
      <c r="R470" s="3"/>
      <c r="S470" s="13"/>
      <c r="T470" s="13"/>
      <c r="U470" s="3"/>
      <c r="V470" s="3"/>
      <c r="W470" s="3"/>
      <c r="X470" s="3"/>
      <c r="Y470" s="3"/>
      <c r="Z470" s="3"/>
      <c r="AA470" s="3"/>
      <c r="AB470" s="3"/>
      <c r="AC470" s="3"/>
      <c r="AD470" s="3"/>
    </row>
    <row r="471" spans="1:30" ht="13.5" customHeight="1">
      <c r="A471" s="11"/>
      <c r="B471" s="11"/>
      <c r="C471" s="11"/>
      <c r="D471" s="11"/>
      <c r="E471" s="11"/>
      <c r="F471" s="12"/>
      <c r="G471" s="12"/>
      <c r="H471" s="12"/>
      <c r="I471" s="12"/>
      <c r="J471" s="12"/>
      <c r="K471" s="12"/>
      <c r="L471" s="12"/>
      <c r="M471" s="13"/>
      <c r="N471" s="14"/>
      <c r="O471" s="3"/>
      <c r="P471" s="3"/>
      <c r="Q471" s="2"/>
      <c r="R471" s="3"/>
      <c r="S471" s="13"/>
      <c r="T471" s="13"/>
      <c r="U471" s="3"/>
      <c r="V471" s="3"/>
      <c r="W471" s="3"/>
      <c r="X471" s="3"/>
      <c r="Y471" s="3"/>
      <c r="Z471" s="3"/>
      <c r="AA471" s="3"/>
      <c r="AB471" s="3"/>
      <c r="AC471" s="3"/>
      <c r="AD471" s="3"/>
    </row>
    <row r="472" spans="1:30" ht="13.5" customHeight="1">
      <c r="A472" s="11"/>
      <c r="B472" s="11"/>
      <c r="C472" s="11"/>
      <c r="D472" s="11"/>
      <c r="E472" s="11"/>
      <c r="F472" s="12"/>
      <c r="G472" s="12"/>
      <c r="H472" s="12"/>
      <c r="I472" s="12"/>
      <c r="J472" s="12"/>
      <c r="K472" s="12"/>
      <c r="L472" s="12"/>
      <c r="M472" s="13"/>
      <c r="N472" s="14"/>
      <c r="O472" s="3"/>
      <c r="P472" s="3"/>
      <c r="Q472" s="2"/>
      <c r="R472" s="3"/>
      <c r="S472" s="13"/>
      <c r="T472" s="13"/>
      <c r="U472" s="3"/>
      <c r="V472" s="3"/>
      <c r="W472" s="3"/>
      <c r="X472" s="3"/>
      <c r="Y472" s="3"/>
      <c r="Z472" s="3"/>
      <c r="AA472" s="3"/>
      <c r="AB472" s="3"/>
      <c r="AC472" s="3"/>
      <c r="AD472" s="3"/>
    </row>
    <row r="473" spans="1:30" ht="13.5" customHeight="1">
      <c r="A473" s="11"/>
      <c r="B473" s="11"/>
      <c r="C473" s="11"/>
      <c r="D473" s="11"/>
      <c r="E473" s="11"/>
      <c r="F473" s="12"/>
      <c r="G473" s="12"/>
      <c r="H473" s="12"/>
      <c r="I473" s="12"/>
      <c r="J473" s="12"/>
      <c r="K473" s="12"/>
      <c r="L473" s="12"/>
      <c r="M473" s="13"/>
      <c r="N473" s="14"/>
      <c r="O473" s="3"/>
      <c r="P473" s="3"/>
      <c r="Q473" s="2"/>
      <c r="R473" s="3"/>
      <c r="S473" s="13"/>
      <c r="T473" s="13"/>
      <c r="U473" s="3"/>
      <c r="V473" s="3"/>
      <c r="W473" s="3"/>
      <c r="X473" s="3"/>
      <c r="Y473" s="3"/>
      <c r="Z473" s="3"/>
      <c r="AA473" s="3"/>
      <c r="AB473" s="3"/>
      <c r="AC473" s="3"/>
      <c r="AD473" s="3"/>
    </row>
    <row r="474" spans="1:30" ht="13.5" customHeight="1">
      <c r="A474" s="11"/>
      <c r="B474" s="11"/>
      <c r="C474" s="11"/>
      <c r="D474" s="11"/>
      <c r="E474" s="11"/>
      <c r="F474" s="12"/>
      <c r="G474" s="12"/>
      <c r="H474" s="12"/>
      <c r="I474" s="12"/>
      <c r="J474" s="12"/>
      <c r="K474" s="12"/>
      <c r="L474" s="12"/>
      <c r="M474" s="13"/>
      <c r="N474" s="14"/>
      <c r="O474" s="3"/>
      <c r="P474" s="3"/>
      <c r="Q474" s="2"/>
      <c r="R474" s="3"/>
      <c r="S474" s="13"/>
      <c r="T474" s="13"/>
      <c r="U474" s="3"/>
      <c r="V474" s="3"/>
      <c r="W474" s="3"/>
      <c r="X474" s="3"/>
      <c r="Y474" s="3"/>
      <c r="Z474" s="3"/>
      <c r="AA474" s="3"/>
      <c r="AB474" s="3"/>
      <c r="AC474" s="3"/>
      <c r="AD474" s="3"/>
    </row>
    <row r="475" spans="1:30" ht="13.5" customHeight="1">
      <c r="A475" s="11"/>
      <c r="B475" s="11"/>
      <c r="C475" s="11"/>
      <c r="D475" s="11"/>
      <c r="E475" s="11"/>
      <c r="F475" s="12"/>
      <c r="G475" s="12"/>
      <c r="H475" s="12"/>
      <c r="I475" s="12"/>
      <c r="J475" s="12"/>
      <c r="K475" s="12"/>
      <c r="L475" s="12"/>
      <c r="M475" s="13"/>
      <c r="N475" s="14"/>
      <c r="O475" s="3"/>
      <c r="P475" s="3"/>
      <c r="Q475" s="2"/>
      <c r="R475" s="3"/>
      <c r="S475" s="13"/>
      <c r="T475" s="13"/>
      <c r="U475" s="3"/>
      <c r="V475" s="3"/>
      <c r="W475" s="3"/>
      <c r="X475" s="3"/>
      <c r="Y475" s="3"/>
      <c r="Z475" s="3"/>
      <c r="AA475" s="3"/>
      <c r="AB475" s="3"/>
      <c r="AC475" s="3"/>
      <c r="AD475" s="3"/>
    </row>
    <row r="476" spans="1:30" ht="13.5" customHeight="1">
      <c r="A476" s="11"/>
      <c r="B476" s="11"/>
      <c r="C476" s="11"/>
      <c r="D476" s="11"/>
      <c r="E476" s="11"/>
      <c r="F476" s="12"/>
      <c r="G476" s="12"/>
      <c r="H476" s="12"/>
      <c r="I476" s="12"/>
      <c r="J476" s="12"/>
      <c r="K476" s="12"/>
      <c r="L476" s="12"/>
      <c r="M476" s="13"/>
      <c r="N476" s="14"/>
      <c r="O476" s="3"/>
      <c r="P476" s="3"/>
      <c r="Q476" s="2"/>
      <c r="R476" s="3"/>
      <c r="S476" s="13"/>
      <c r="T476" s="13"/>
      <c r="U476" s="3"/>
      <c r="V476" s="3"/>
      <c r="W476" s="3"/>
      <c r="X476" s="3"/>
      <c r="Y476" s="3"/>
      <c r="Z476" s="3"/>
      <c r="AA476" s="3"/>
      <c r="AB476" s="3"/>
      <c r="AC476" s="3"/>
      <c r="AD476" s="3"/>
    </row>
    <row r="477" spans="1:30" ht="13.5" customHeight="1">
      <c r="A477" s="11"/>
      <c r="B477" s="11"/>
      <c r="C477" s="11"/>
      <c r="D477" s="11"/>
      <c r="E477" s="11"/>
      <c r="F477" s="12"/>
      <c r="G477" s="12"/>
      <c r="H477" s="12"/>
      <c r="I477" s="12"/>
      <c r="J477" s="12"/>
      <c r="K477" s="12"/>
      <c r="L477" s="12"/>
      <c r="M477" s="13"/>
      <c r="N477" s="14"/>
      <c r="O477" s="3"/>
      <c r="P477" s="3"/>
      <c r="Q477" s="2"/>
      <c r="R477" s="3"/>
      <c r="S477" s="13"/>
      <c r="T477" s="13"/>
      <c r="U477" s="3"/>
      <c r="V477" s="3"/>
      <c r="W477" s="3"/>
      <c r="X477" s="3"/>
      <c r="Y477" s="3"/>
      <c r="Z477" s="3"/>
      <c r="AA477" s="3"/>
      <c r="AB477" s="3"/>
      <c r="AC477" s="3"/>
      <c r="AD477" s="3"/>
    </row>
    <row r="478" spans="1:30" ht="13.5" customHeight="1">
      <c r="A478" s="11"/>
      <c r="B478" s="11"/>
      <c r="C478" s="11"/>
      <c r="D478" s="11"/>
      <c r="E478" s="11"/>
      <c r="F478" s="12"/>
      <c r="G478" s="12"/>
      <c r="H478" s="12"/>
      <c r="I478" s="12"/>
      <c r="J478" s="12"/>
      <c r="K478" s="12"/>
      <c r="L478" s="12"/>
      <c r="M478" s="13"/>
      <c r="N478" s="14"/>
      <c r="O478" s="3"/>
      <c r="P478" s="3"/>
      <c r="Q478" s="2"/>
      <c r="R478" s="3"/>
      <c r="S478" s="13"/>
      <c r="T478" s="13"/>
      <c r="U478" s="3"/>
      <c r="V478" s="3"/>
      <c r="W478" s="3"/>
      <c r="X478" s="3"/>
      <c r="Y478" s="3"/>
      <c r="Z478" s="3"/>
      <c r="AA478" s="3"/>
      <c r="AB478" s="3"/>
      <c r="AC478" s="3"/>
      <c r="AD478" s="3"/>
    </row>
    <row r="479" spans="1:30" ht="13.5" customHeight="1">
      <c r="A479" s="11"/>
      <c r="B479" s="11"/>
      <c r="C479" s="11"/>
      <c r="D479" s="11"/>
      <c r="E479" s="11"/>
      <c r="F479" s="12"/>
      <c r="G479" s="12"/>
      <c r="H479" s="12"/>
      <c r="I479" s="12"/>
      <c r="J479" s="12"/>
      <c r="K479" s="12"/>
      <c r="L479" s="12"/>
      <c r="M479" s="13"/>
      <c r="N479" s="14"/>
      <c r="O479" s="3"/>
      <c r="P479" s="3"/>
      <c r="Q479" s="2"/>
      <c r="R479" s="3"/>
      <c r="S479" s="13"/>
      <c r="T479" s="13"/>
      <c r="U479" s="3"/>
      <c r="V479" s="3"/>
      <c r="W479" s="3"/>
      <c r="X479" s="3"/>
      <c r="Y479" s="3"/>
      <c r="Z479" s="3"/>
      <c r="AA479" s="3"/>
      <c r="AB479" s="3"/>
      <c r="AC479" s="3"/>
      <c r="AD479" s="3"/>
    </row>
    <row r="480" spans="1:30" ht="13.5" customHeight="1">
      <c r="A480" s="11"/>
      <c r="B480" s="11"/>
      <c r="C480" s="11"/>
      <c r="D480" s="11"/>
      <c r="E480" s="11"/>
      <c r="F480" s="12"/>
      <c r="G480" s="12"/>
      <c r="H480" s="12"/>
      <c r="I480" s="12"/>
      <c r="J480" s="12"/>
      <c r="K480" s="12"/>
      <c r="L480" s="12"/>
      <c r="M480" s="13"/>
      <c r="N480" s="14"/>
      <c r="O480" s="3"/>
      <c r="P480" s="3"/>
      <c r="Q480" s="2"/>
      <c r="R480" s="3"/>
      <c r="S480" s="13"/>
      <c r="T480" s="13"/>
      <c r="U480" s="3"/>
      <c r="V480" s="3"/>
      <c r="W480" s="3"/>
      <c r="X480" s="3"/>
      <c r="Y480" s="3"/>
      <c r="Z480" s="3"/>
      <c r="AA480" s="3"/>
      <c r="AB480" s="3"/>
      <c r="AC480" s="3"/>
      <c r="AD480" s="3"/>
    </row>
    <row r="481" spans="1:30" ht="13.5" customHeight="1">
      <c r="A481" s="11"/>
      <c r="B481" s="11"/>
      <c r="C481" s="11"/>
      <c r="D481" s="11"/>
      <c r="E481" s="11"/>
      <c r="F481" s="12"/>
      <c r="G481" s="12"/>
      <c r="H481" s="12"/>
      <c r="I481" s="12"/>
      <c r="J481" s="12"/>
      <c r="K481" s="12"/>
      <c r="L481" s="12"/>
      <c r="M481" s="13"/>
      <c r="N481" s="14"/>
      <c r="O481" s="3"/>
      <c r="P481" s="3"/>
      <c r="Q481" s="2"/>
      <c r="R481" s="3"/>
      <c r="S481" s="13"/>
      <c r="T481" s="13"/>
      <c r="U481" s="3"/>
      <c r="V481" s="3"/>
      <c r="W481" s="3"/>
      <c r="X481" s="3"/>
      <c r="Y481" s="3"/>
      <c r="Z481" s="3"/>
      <c r="AA481" s="3"/>
      <c r="AB481" s="3"/>
      <c r="AC481" s="3"/>
      <c r="AD481" s="3"/>
    </row>
    <row r="482" spans="1:30" ht="13.5" customHeight="1">
      <c r="A482" s="11"/>
      <c r="B482" s="11"/>
      <c r="C482" s="11"/>
      <c r="D482" s="11"/>
      <c r="E482" s="11"/>
      <c r="F482" s="12"/>
      <c r="G482" s="12"/>
      <c r="H482" s="12"/>
      <c r="I482" s="12"/>
      <c r="J482" s="12"/>
      <c r="K482" s="12"/>
      <c r="L482" s="12"/>
      <c r="M482" s="13"/>
      <c r="N482" s="14"/>
      <c r="O482" s="3"/>
      <c r="P482" s="3"/>
      <c r="Q482" s="2"/>
      <c r="R482" s="3"/>
      <c r="S482" s="13"/>
      <c r="T482" s="13"/>
      <c r="U482" s="3"/>
      <c r="V482" s="3"/>
      <c r="W482" s="3"/>
      <c r="X482" s="3"/>
      <c r="Y482" s="3"/>
      <c r="Z482" s="3"/>
      <c r="AA482" s="3"/>
      <c r="AB482" s="3"/>
      <c r="AC482" s="3"/>
      <c r="AD482" s="3"/>
    </row>
    <row r="483" spans="1:30" ht="13.5" customHeight="1">
      <c r="A483" s="11"/>
      <c r="B483" s="11"/>
      <c r="C483" s="11"/>
      <c r="D483" s="11"/>
      <c r="E483" s="11"/>
      <c r="F483" s="12"/>
      <c r="G483" s="12"/>
      <c r="H483" s="12"/>
      <c r="I483" s="12"/>
      <c r="J483" s="12"/>
      <c r="K483" s="12"/>
      <c r="L483" s="12"/>
      <c r="M483" s="13"/>
      <c r="N483" s="14"/>
      <c r="O483" s="3"/>
      <c r="P483" s="3"/>
      <c r="Q483" s="2"/>
      <c r="R483" s="3"/>
      <c r="S483" s="13"/>
      <c r="T483" s="13"/>
      <c r="U483" s="3"/>
      <c r="V483" s="3"/>
      <c r="W483" s="3"/>
      <c r="X483" s="3"/>
      <c r="Y483" s="3"/>
      <c r="Z483" s="3"/>
      <c r="AA483" s="3"/>
      <c r="AB483" s="3"/>
      <c r="AC483" s="3"/>
      <c r="AD483" s="3"/>
    </row>
    <row r="484" spans="1:30" ht="13.5" customHeight="1">
      <c r="A484" s="11"/>
      <c r="B484" s="11"/>
      <c r="C484" s="11"/>
      <c r="D484" s="11"/>
      <c r="E484" s="11"/>
      <c r="F484" s="12"/>
      <c r="G484" s="12"/>
      <c r="H484" s="12"/>
      <c r="I484" s="12"/>
      <c r="J484" s="12"/>
      <c r="K484" s="12"/>
      <c r="L484" s="12"/>
      <c r="M484" s="13"/>
      <c r="N484" s="14"/>
      <c r="O484" s="3"/>
      <c r="P484" s="3"/>
      <c r="Q484" s="2"/>
      <c r="R484" s="3"/>
      <c r="S484" s="13"/>
      <c r="T484" s="13"/>
      <c r="U484" s="3"/>
      <c r="V484" s="3"/>
      <c r="W484" s="3"/>
      <c r="X484" s="3"/>
      <c r="Y484" s="3"/>
      <c r="Z484" s="3"/>
      <c r="AA484" s="3"/>
      <c r="AB484" s="3"/>
      <c r="AC484" s="3"/>
      <c r="AD484" s="3"/>
    </row>
    <row r="485" spans="1:30" ht="13.5" customHeight="1">
      <c r="A485" s="11"/>
      <c r="B485" s="11"/>
      <c r="C485" s="11"/>
      <c r="D485" s="11"/>
      <c r="E485" s="11"/>
      <c r="F485" s="12"/>
      <c r="G485" s="12"/>
      <c r="H485" s="12"/>
      <c r="I485" s="12"/>
      <c r="J485" s="12"/>
      <c r="K485" s="12"/>
      <c r="L485" s="12"/>
      <c r="M485" s="13"/>
      <c r="N485" s="14"/>
      <c r="O485" s="3"/>
      <c r="P485" s="3"/>
      <c r="Q485" s="2"/>
      <c r="R485" s="3"/>
      <c r="S485" s="13"/>
      <c r="T485" s="13"/>
      <c r="U485" s="3"/>
      <c r="V485" s="3"/>
      <c r="W485" s="3"/>
      <c r="X485" s="3"/>
      <c r="Y485" s="3"/>
      <c r="Z485" s="3"/>
      <c r="AA485" s="3"/>
      <c r="AB485" s="3"/>
      <c r="AC485" s="3"/>
      <c r="AD485" s="3"/>
    </row>
    <row r="486" spans="1:30" ht="13.5" customHeight="1">
      <c r="A486" s="11"/>
      <c r="B486" s="11"/>
      <c r="C486" s="11"/>
      <c r="D486" s="11"/>
      <c r="E486" s="11"/>
      <c r="F486" s="12"/>
      <c r="G486" s="12"/>
      <c r="H486" s="12"/>
      <c r="I486" s="12"/>
      <c r="J486" s="12"/>
      <c r="K486" s="12"/>
      <c r="L486" s="12"/>
      <c r="M486" s="13"/>
      <c r="N486" s="14"/>
      <c r="O486" s="3"/>
      <c r="P486" s="3"/>
      <c r="Q486" s="2"/>
      <c r="R486" s="3"/>
      <c r="S486" s="13"/>
      <c r="T486" s="13"/>
      <c r="U486" s="3"/>
      <c r="V486" s="3"/>
      <c r="W486" s="3"/>
      <c r="X486" s="3"/>
      <c r="Y486" s="3"/>
      <c r="Z486" s="3"/>
      <c r="AA486" s="3"/>
      <c r="AB486" s="3"/>
      <c r="AC486" s="3"/>
      <c r="AD486" s="3"/>
    </row>
    <row r="487" spans="1:30" ht="13.5" customHeight="1">
      <c r="A487" s="11"/>
      <c r="B487" s="11"/>
      <c r="C487" s="11"/>
      <c r="D487" s="11"/>
      <c r="E487" s="11"/>
      <c r="F487" s="12"/>
      <c r="G487" s="12"/>
      <c r="H487" s="12"/>
      <c r="I487" s="12"/>
      <c r="J487" s="12"/>
      <c r="K487" s="12"/>
      <c r="L487" s="12"/>
      <c r="M487" s="13"/>
      <c r="N487" s="14"/>
      <c r="O487" s="3"/>
      <c r="P487" s="3"/>
      <c r="Q487" s="2"/>
      <c r="R487" s="3"/>
      <c r="S487" s="13"/>
      <c r="T487" s="13"/>
      <c r="U487" s="3"/>
      <c r="V487" s="3"/>
      <c r="W487" s="3"/>
      <c r="X487" s="3"/>
      <c r="Y487" s="3"/>
      <c r="Z487" s="3"/>
      <c r="AA487" s="3"/>
      <c r="AB487" s="3"/>
      <c r="AC487" s="3"/>
      <c r="AD487" s="3"/>
    </row>
    <row r="488" spans="1:30" ht="13.5" customHeight="1">
      <c r="A488" s="11"/>
      <c r="B488" s="11"/>
      <c r="C488" s="11"/>
      <c r="D488" s="11"/>
      <c r="E488" s="11"/>
      <c r="F488" s="12"/>
      <c r="G488" s="12"/>
      <c r="H488" s="12"/>
      <c r="I488" s="12"/>
      <c r="J488" s="12"/>
      <c r="K488" s="12"/>
      <c r="L488" s="12"/>
      <c r="M488" s="13"/>
      <c r="N488" s="14"/>
      <c r="O488" s="3"/>
      <c r="P488" s="3"/>
      <c r="Q488" s="2"/>
      <c r="R488" s="3"/>
      <c r="S488" s="13"/>
      <c r="T488" s="13"/>
      <c r="U488" s="3"/>
      <c r="V488" s="3"/>
      <c r="W488" s="3"/>
      <c r="X488" s="3"/>
      <c r="Y488" s="3"/>
      <c r="Z488" s="3"/>
      <c r="AA488" s="3"/>
      <c r="AB488" s="3"/>
      <c r="AC488" s="3"/>
      <c r="AD488" s="3"/>
    </row>
    <row r="489" spans="1:30" ht="13.5" customHeight="1">
      <c r="A489" s="11"/>
      <c r="B489" s="11"/>
      <c r="C489" s="11"/>
      <c r="D489" s="11"/>
      <c r="E489" s="11"/>
      <c r="F489" s="12"/>
      <c r="G489" s="12"/>
      <c r="H489" s="12"/>
      <c r="I489" s="12"/>
      <c r="J489" s="12"/>
      <c r="K489" s="12"/>
      <c r="L489" s="12"/>
      <c r="M489" s="13"/>
      <c r="N489" s="14"/>
      <c r="O489" s="3"/>
      <c r="P489" s="3"/>
      <c r="Q489" s="2"/>
      <c r="R489" s="3"/>
      <c r="S489" s="13"/>
      <c r="T489" s="13"/>
      <c r="U489" s="3"/>
      <c r="V489" s="3"/>
      <c r="W489" s="3"/>
      <c r="X489" s="3"/>
      <c r="Y489" s="3"/>
      <c r="Z489" s="3"/>
      <c r="AA489" s="3"/>
      <c r="AB489" s="3"/>
      <c r="AC489" s="3"/>
      <c r="AD489" s="3"/>
    </row>
    <row r="490" spans="1:30" ht="13.5" customHeight="1">
      <c r="A490" s="11"/>
      <c r="B490" s="11"/>
      <c r="C490" s="11"/>
      <c r="D490" s="11"/>
      <c r="E490" s="11"/>
      <c r="F490" s="12"/>
      <c r="G490" s="12"/>
      <c r="H490" s="12"/>
      <c r="I490" s="12"/>
      <c r="J490" s="12"/>
      <c r="K490" s="12"/>
      <c r="L490" s="12"/>
      <c r="M490" s="13"/>
      <c r="N490" s="14"/>
      <c r="O490" s="3"/>
      <c r="P490" s="3"/>
      <c r="Q490" s="2"/>
      <c r="R490" s="3"/>
      <c r="S490" s="13"/>
      <c r="T490" s="13"/>
      <c r="U490" s="3"/>
      <c r="V490" s="3"/>
      <c r="W490" s="3"/>
      <c r="X490" s="3"/>
      <c r="Y490" s="3"/>
      <c r="Z490" s="3"/>
      <c r="AA490" s="3"/>
      <c r="AB490" s="3"/>
      <c r="AC490" s="3"/>
      <c r="AD490" s="3"/>
    </row>
    <row r="491" spans="1:30" ht="13.5" customHeight="1">
      <c r="A491" s="11"/>
      <c r="B491" s="11"/>
      <c r="C491" s="11"/>
      <c r="D491" s="11"/>
      <c r="E491" s="11"/>
      <c r="F491" s="12"/>
      <c r="G491" s="12"/>
      <c r="H491" s="12"/>
      <c r="I491" s="12"/>
      <c r="J491" s="12"/>
      <c r="K491" s="12"/>
      <c r="L491" s="12"/>
      <c r="M491" s="13"/>
      <c r="N491" s="14"/>
      <c r="O491" s="3"/>
      <c r="P491" s="3"/>
      <c r="Q491" s="2"/>
      <c r="R491" s="3"/>
      <c r="S491" s="13"/>
      <c r="T491" s="13"/>
      <c r="U491" s="3"/>
      <c r="V491" s="3"/>
      <c r="W491" s="3"/>
      <c r="X491" s="3"/>
      <c r="Y491" s="3"/>
      <c r="Z491" s="3"/>
      <c r="AA491" s="3"/>
      <c r="AB491" s="3"/>
      <c r="AC491" s="3"/>
      <c r="AD491" s="3"/>
    </row>
    <row r="492" spans="1:30" ht="13.5" customHeight="1">
      <c r="A492" s="11"/>
      <c r="B492" s="11"/>
      <c r="C492" s="11"/>
      <c r="D492" s="11"/>
      <c r="E492" s="11"/>
      <c r="F492" s="12"/>
      <c r="G492" s="12"/>
      <c r="H492" s="12"/>
      <c r="I492" s="12"/>
      <c r="J492" s="12"/>
      <c r="K492" s="12"/>
      <c r="L492" s="12"/>
      <c r="M492" s="13"/>
      <c r="N492" s="14"/>
      <c r="O492" s="3"/>
      <c r="P492" s="3"/>
      <c r="Q492" s="2"/>
      <c r="R492" s="3"/>
      <c r="S492" s="13"/>
      <c r="T492" s="13"/>
      <c r="U492" s="3"/>
      <c r="V492" s="3"/>
      <c r="W492" s="3"/>
      <c r="X492" s="3"/>
      <c r="Y492" s="3"/>
      <c r="Z492" s="3"/>
      <c r="AA492" s="3"/>
      <c r="AB492" s="3"/>
      <c r="AC492" s="3"/>
      <c r="AD492" s="3"/>
    </row>
    <row r="493" spans="1:30" ht="13.5" customHeight="1">
      <c r="A493" s="11"/>
      <c r="B493" s="11"/>
      <c r="C493" s="11"/>
      <c r="D493" s="11"/>
      <c r="E493" s="11"/>
      <c r="F493" s="12"/>
      <c r="G493" s="12"/>
      <c r="H493" s="12"/>
      <c r="I493" s="12"/>
      <c r="J493" s="12"/>
      <c r="K493" s="12"/>
      <c r="L493" s="12"/>
      <c r="M493" s="13"/>
      <c r="N493" s="14"/>
      <c r="O493" s="3"/>
      <c r="P493" s="3"/>
      <c r="Q493" s="2"/>
      <c r="R493" s="3"/>
      <c r="S493" s="13"/>
      <c r="T493" s="13"/>
      <c r="U493" s="3"/>
      <c r="V493" s="3"/>
      <c r="W493" s="3"/>
      <c r="X493" s="3"/>
      <c r="Y493" s="3"/>
      <c r="Z493" s="3"/>
      <c r="AA493" s="3"/>
      <c r="AB493" s="3"/>
      <c r="AC493" s="3"/>
      <c r="AD493" s="3"/>
    </row>
    <row r="494" spans="1:30" ht="13.5" customHeight="1">
      <c r="A494" s="11"/>
      <c r="B494" s="11"/>
      <c r="C494" s="11"/>
      <c r="D494" s="11"/>
      <c r="E494" s="11"/>
      <c r="F494" s="12"/>
      <c r="G494" s="12"/>
      <c r="H494" s="12"/>
      <c r="I494" s="12"/>
      <c r="J494" s="12"/>
      <c r="K494" s="12"/>
      <c r="L494" s="12"/>
      <c r="M494" s="13"/>
      <c r="N494" s="14"/>
      <c r="O494" s="3"/>
      <c r="P494" s="3"/>
      <c r="Q494" s="2"/>
      <c r="R494" s="3"/>
      <c r="S494" s="13"/>
      <c r="T494" s="13"/>
      <c r="U494" s="3"/>
      <c r="V494" s="3"/>
      <c r="W494" s="3"/>
      <c r="X494" s="3"/>
      <c r="Y494" s="3"/>
      <c r="Z494" s="3"/>
      <c r="AA494" s="3"/>
      <c r="AB494" s="3"/>
      <c r="AC494" s="3"/>
      <c r="AD494" s="3"/>
    </row>
    <row r="495" spans="1:30" ht="13.5" customHeight="1">
      <c r="A495" s="11"/>
      <c r="B495" s="11"/>
      <c r="C495" s="11"/>
      <c r="D495" s="11"/>
      <c r="E495" s="11"/>
      <c r="F495" s="12"/>
      <c r="G495" s="12"/>
      <c r="H495" s="12"/>
      <c r="I495" s="12"/>
      <c r="J495" s="12"/>
      <c r="K495" s="12"/>
      <c r="L495" s="12"/>
      <c r="M495" s="13"/>
      <c r="N495" s="14"/>
      <c r="O495" s="3"/>
      <c r="P495" s="3"/>
      <c r="Q495" s="2"/>
      <c r="R495" s="3"/>
      <c r="S495" s="13"/>
      <c r="T495" s="13"/>
      <c r="U495" s="3"/>
      <c r="V495" s="3"/>
      <c r="W495" s="3"/>
      <c r="X495" s="3"/>
      <c r="Y495" s="3"/>
      <c r="Z495" s="3"/>
      <c r="AA495" s="3"/>
      <c r="AB495" s="3"/>
      <c r="AC495" s="3"/>
      <c r="AD495" s="3"/>
    </row>
    <row r="496" spans="1:30" ht="13.5" customHeight="1">
      <c r="A496" s="11"/>
      <c r="B496" s="11"/>
      <c r="C496" s="11"/>
      <c r="D496" s="11"/>
      <c r="E496" s="11"/>
      <c r="F496" s="12"/>
      <c r="G496" s="12"/>
      <c r="H496" s="12"/>
      <c r="I496" s="12"/>
      <c r="J496" s="12"/>
      <c r="K496" s="12"/>
      <c r="L496" s="12"/>
      <c r="M496" s="13"/>
      <c r="N496" s="14"/>
      <c r="O496" s="3"/>
      <c r="P496" s="3"/>
      <c r="Q496" s="2"/>
      <c r="R496" s="3"/>
      <c r="S496" s="13"/>
      <c r="T496" s="13"/>
      <c r="U496" s="3"/>
      <c r="V496" s="3"/>
      <c r="W496" s="3"/>
      <c r="X496" s="3"/>
      <c r="Y496" s="3"/>
      <c r="Z496" s="3"/>
      <c r="AA496" s="3"/>
      <c r="AB496" s="3"/>
      <c r="AC496" s="3"/>
      <c r="AD496" s="3"/>
    </row>
    <row r="497" spans="1:30" ht="13.5" customHeight="1">
      <c r="A497" s="11"/>
      <c r="B497" s="11"/>
      <c r="C497" s="11"/>
      <c r="D497" s="11"/>
      <c r="E497" s="11"/>
      <c r="F497" s="12"/>
      <c r="G497" s="12"/>
      <c r="H497" s="12"/>
      <c r="I497" s="12"/>
      <c r="J497" s="12"/>
      <c r="K497" s="12"/>
      <c r="L497" s="12"/>
      <c r="M497" s="13"/>
      <c r="N497" s="14"/>
      <c r="O497" s="3"/>
      <c r="P497" s="3"/>
      <c r="Q497" s="2"/>
      <c r="R497" s="3"/>
      <c r="S497" s="13"/>
      <c r="T497" s="13"/>
      <c r="U497" s="3"/>
      <c r="V497" s="3"/>
      <c r="W497" s="3"/>
      <c r="X497" s="3"/>
      <c r="Y497" s="3"/>
      <c r="Z497" s="3"/>
      <c r="AA497" s="3"/>
      <c r="AB497" s="3"/>
      <c r="AC497" s="3"/>
      <c r="AD497" s="3"/>
    </row>
    <row r="498" spans="1:30" ht="13.5" customHeight="1">
      <c r="A498" s="11"/>
      <c r="B498" s="11"/>
      <c r="C498" s="11"/>
      <c r="D498" s="11"/>
      <c r="E498" s="11"/>
      <c r="F498" s="12"/>
      <c r="G498" s="12"/>
      <c r="H498" s="12"/>
      <c r="I498" s="12"/>
      <c r="J498" s="12"/>
      <c r="K498" s="12"/>
      <c r="L498" s="12"/>
      <c r="M498" s="13"/>
      <c r="N498" s="14"/>
      <c r="O498" s="3"/>
      <c r="P498" s="3"/>
      <c r="Q498" s="2"/>
      <c r="R498" s="3"/>
      <c r="S498" s="13"/>
      <c r="T498" s="13"/>
      <c r="U498" s="3"/>
      <c r="V498" s="3"/>
      <c r="W498" s="3"/>
      <c r="X498" s="3"/>
      <c r="Y498" s="3"/>
      <c r="Z498" s="3"/>
      <c r="AA498" s="3"/>
      <c r="AB498" s="3"/>
      <c r="AC498" s="3"/>
      <c r="AD498" s="3"/>
    </row>
    <row r="499" spans="1:30" ht="13.5" customHeight="1">
      <c r="A499" s="11"/>
      <c r="B499" s="11"/>
      <c r="C499" s="11"/>
      <c r="D499" s="11"/>
      <c r="E499" s="11"/>
      <c r="F499" s="12"/>
      <c r="G499" s="12"/>
      <c r="H499" s="12"/>
      <c r="I499" s="12"/>
      <c r="J499" s="12"/>
      <c r="K499" s="12"/>
      <c r="L499" s="12"/>
      <c r="M499" s="13"/>
      <c r="N499" s="14"/>
      <c r="O499" s="3"/>
      <c r="P499" s="3"/>
      <c r="Q499" s="2"/>
      <c r="R499" s="3"/>
      <c r="S499" s="13"/>
      <c r="T499" s="13"/>
      <c r="U499" s="3"/>
      <c r="V499" s="3"/>
      <c r="W499" s="3"/>
      <c r="X499" s="3"/>
      <c r="Y499" s="3"/>
      <c r="Z499" s="3"/>
      <c r="AA499" s="3"/>
      <c r="AB499" s="3"/>
      <c r="AC499" s="3"/>
      <c r="AD499" s="3"/>
    </row>
    <row r="500" spans="1:30" ht="13.5" customHeight="1">
      <c r="A500" s="11"/>
      <c r="B500" s="11"/>
      <c r="C500" s="11"/>
      <c r="D500" s="11"/>
      <c r="E500" s="11"/>
      <c r="F500" s="12"/>
      <c r="G500" s="12"/>
      <c r="H500" s="12"/>
      <c r="I500" s="12"/>
      <c r="J500" s="12"/>
      <c r="K500" s="12"/>
      <c r="L500" s="12"/>
      <c r="M500" s="13"/>
      <c r="N500" s="14"/>
      <c r="O500" s="3"/>
      <c r="P500" s="3"/>
      <c r="Q500" s="2"/>
      <c r="R500" s="3"/>
      <c r="S500" s="13"/>
      <c r="T500" s="13"/>
      <c r="U500" s="3"/>
      <c r="V500" s="3"/>
      <c r="W500" s="3"/>
      <c r="X500" s="3"/>
      <c r="Y500" s="3"/>
      <c r="Z500" s="3"/>
      <c r="AA500" s="3"/>
      <c r="AB500" s="3"/>
      <c r="AC500" s="3"/>
      <c r="AD500" s="3"/>
    </row>
    <row r="501" spans="1:30" ht="13.5" customHeight="1">
      <c r="A501" s="11"/>
      <c r="B501" s="11"/>
      <c r="C501" s="11"/>
      <c r="D501" s="11"/>
      <c r="E501" s="11"/>
      <c r="F501" s="12"/>
      <c r="G501" s="12"/>
      <c r="H501" s="12"/>
      <c r="I501" s="12"/>
      <c r="J501" s="12"/>
      <c r="K501" s="12"/>
      <c r="L501" s="12"/>
      <c r="M501" s="13"/>
      <c r="N501" s="14"/>
      <c r="O501" s="3"/>
      <c r="P501" s="3"/>
      <c r="Q501" s="2"/>
      <c r="R501" s="3"/>
      <c r="S501" s="13"/>
      <c r="T501" s="13"/>
      <c r="U501" s="3"/>
      <c r="V501" s="3"/>
      <c r="W501" s="3"/>
      <c r="X501" s="3"/>
      <c r="Y501" s="3"/>
      <c r="Z501" s="3"/>
      <c r="AA501" s="3"/>
      <c r="AB501" s="3"/>
      <c r="AC501" s="3"/>
      <c r="AD501" s="3"/>
    </row>
    <row r="502" spans="1:30" ht="13.5" customHeight="1">
      <c r="A502" s="11"/>
      <c r="B502" s="11"/>
      <c r="C502" s="11"/>
      <c r="D502" s="11"/>
      <c r="E502" s="11"/>
      <c r="F502" s="12"/>
      <c r="G502" s="12"/>
      <c r="H502" s="12"/>
      <c r="I502" s="12"/>
      <c r="J502" s="12"/>
      <c r="K502" s="12"/>
      <c r="L502" s="12"/>
      <c r="M502" s="13"/>
      <c r="N502" s="14"/>
      <c r="O502" s="3"/>
      <c r="P502" s="3"/>
      <c r="Q502" s="2"/>
      <c r="R502" s="3"/>
      <c r="S502" s="13"/>
      <c r="T502" s="13"/>
      <c r="U502" s="3"/>
      <c r="V502" s="3"/>
      <c r="W502" s="3"/>
      <c r="X502" s="3"/>
      <c r="Y502" s="3"/>
      <c r="Z502" s="3"/>
      <c r="AA502" s="3"/>
      <c r="AB502" s="3"/>
      <c r="AC502" s="3"/>
      <c r="AD502" s="3"/>
    </row>
    <row r="503" spans="1:30" ht="13.5" customHeight="1">
      <c r="A503" s="11"/>
      <c r="B503" s="11"/>
      <c r="C503" s="11"/>
      <c r="D503" s="11"/>
      <c r="E503" s="11"/>
      <c r="F503" s="12"/>
      <c r="G503" s="12"/>
      <c r="H503" s="12"/>
      <c r="I503" s="12"/>
      <c r="J503" s="12"/>
      <c r="K503" s="12"/>
      <c r="L503" s="12"/>
      <c r="M503" s="13"/>
      <c r="N503" s="14"/>
      <c r="O503" s="3"/>
      <c r="P503" s="3"/>
      <c r="Q503" s="2"/>
      <c r="R503" s="3"/>
      <c r="S503" s="13"/>
      <c r="T503" s="13"/>
      <c r="U503" s="3"/>
      <c r="V503" s="3"/>
      <c r="W503" s="3"/>
      <c r="X503" s="3"/>
      <c r="Y503" s="3"/>
      <c r="Z503" s="3"/>
      <c r="AA503" s="3"/>
      <c r="AB503" s="3"/>
      <c r="AC503" s="3"/>
      <c r="AD503" s="3"/>
    </row>
    <row r="504" spans="1:30" ht="13.5" customHeight="1">
      <c r="A504" s="11"/>
      <c r="B504" s="11"/>
      <c r="C504" s="11"/>
      <c r="D504" s="11"/>
      <c r="E504" s="11"/>
      <c r="F504" s="12"/>
      <c r="G504" s="12"/>
      <c r="H504" s="12"/>
      <c r="I504" s="12"/>
      <c r="J504" s="12"/>
      <c r="K504" s="12"/>
      <c r="L504" s="12"/>
      <c r="M504" s="13"/>
      <c r="N504" s="14"/>
      <c r="O504" s="3"/>
      <c r="P504" s="3"/>
      <c r="Q504" s="2"/>
      <c r="R504" s="3"/>
      <c r="S504" s="13"/>
      <c r="T504" s="13"/>
      <c r="U504" s="3"/>
      <c r="V504" s="3"/>
      <c r="W504" s="3"/>
      <c r="X504" s="3"/>
      <c r="Y504" s="3"/>
      <c r="Z504" s="3"/>
      <c r="AA504" s="3"/>
      <c r="AB504" s="3"/>
      <c r="AC504" s="3"/>
      <c r="AD504" s="3"/>
    </row>
    <row r="505" spans="1:30" ht="13.5" customHeight="1">
      <c r="A505" s="11"/>
      <c r="B505" s="11"/>
      <c r="C505" s="11"/>
      <c r="D505" s="11"/>
      <c r="E505" s="11"/>
      <c r="F505" s="12"/>
      <c r="G505" s="12"/>
      <c r="H505" s="12"/>
      <c r="I505" s="12"/>
      <c r="J505" s="12"/>
      <c r="K505" s="12"/>
      <c r="L505" s="12"/>
      <c r="M505" s="13"/>
      <c r="N505" s="14"/>
      <c r="O505" s="3"/>
      <c r="P505" s="3"/>
      <c r="Q505" s="2"/>
      <c r="R505" s="3"/>
      <c r="S505" s="13"/>
      <c r="T505" s="13"/>
      <c r="U505" s="3"/>
      <c r="V505" s="3"/>
      <c r="W505" s="3"/>
      <c r="X505" s="3"/>
      <c r="Y505" s="3"/>
      <c r="Z505" s="3"/>
      <c r="AA505" s="3"/>
      <c r="AB505" s="3"/>
      <c r="AC505" s="3"/>
      <c r="AD505" s="3"/>
    </row>
    <row r="506" spans="1:30" ht="13.5" customHeight="1">
      <c r="A506" s="11"/>
      <c r="B506" s="11"/>
      <c r="C506" s="11"/>
      <c r="D506" s="11"/>
      <c r="E506" s="11"/>
      <c r="F506" s="12"/>
      <c r="G506" s="12"/>
      <c r="H506" s="12"/>
      <c r="I506" s="12"/>
      <c r="J506" s="12"/>
      <c r="K506" s="12"/>
      <c r="L506" s="12"/>
      <c r="M506" s="13"/>
      <c r="N506" s="14"/>
      <c r="O506" s="3"/>
      <c r="P506" s="3"/>
      <c r="Q506" s="2"/>
      <c r="R506" s="3"/>
      <c r="S506" s="13"/>
      <c r="T506" s="13"/>
      <c r="U506" s="3"/>
      <c r="V506" s="3"/>
      <c r="W506" s="3"/>
      <c r="X506" s="3"/>
      <c r="Y506" s="3"/>
      <c r="Z506" s="3"/>
      <c r="AA506" s="3"/>
      <c r="AB506" s="3"/>
      <c r="AC506" s="3"/>
      <c r="AD506" s="3"/>
    </row>
    <row r="507" spans="1:30" ht="13.5" customHeight="1">
      <c r="A507" s="11"/>
      <c r="B507" s="11"/>
      <c r="C507" s="11"/>
      <c r="D507" s="11"/>
      <c r="E507" s="11"/>
      <c r="F507" s="12"/>
      <c r="G507" s="12"/>
      <c r="H507" s="12"/>
      <c r="I507" s="12"/>
      <c r="J507" s="12"/>
      <c r="K507" s="12"/>
      <c r="L507" s="12"/>
      <c r="M507" s="13"/>
      <c r="N507" s="14"/>
      <c r="O507" s="3"/>
      <c r="P507" s="3"/>
      <c r="Q507" s="2"/>
      <c r="R507" s="3"/>
      <c r="S507" s="13"/>
      <c r="T507" s="13"/>
      <c r="U507" s="3"/>
      <c r="V507" s="3"/>
      <c r="W507" s="3"/>
      <c r="X507" s="3"/>
      <c r="Y507" s="3"/>
      <c r="Z507" s="3"/>
      <c r="AA507" s="3"/>
      <c r="AB507" s="3"/>
      <c r="AC507" s="3"/>
      <c r="AD507" s="3"/>
    </row>
    <row r="508" spans="1:30" ht="13.5" customHeight="1">
      <c r="A508" s="11"/>
      <c r="B508" s="11"/>
      <c r="C508" s="11"/>
      <c r="D508" s="11"/>
      <c r="E508" s="11"/>
      <c r="F508" s="12"/>
      <c r="G508" s="12"/>
      <c r="H508" s="12"/>
      <c r="I508" s="12"/>
      <c r="J508" s="12"/>
      <c r="K508" s="12"/>
      <c r="L508" s="12"/>
      <c r="M508" s="13"/>
      <c r="N508" s="14"/>
      <c r="O508" s="3"/>
      <c r="P508" s="3"/>
      <c r="Q508" s="2"/>
      <c r="R508" s="3"/>
      <c r="S508" s="13"/>
      <c r="T508" s="13"/>
      <c r="U508" s="3"/>
      <c r="V508" s="3"/>
      <c r="W508" s="3"/>
      <c r="X508" s="3"/>
      <c r="Y508" s="3"/>
      <c r="Z508" s="3"/>
      <c r="AA508" s="3"/>
      <c r="AB508" s="3"/>
      <c r="AC508" s="3"/>
      <c r="AD508" s="3"/>
    </row>
    <row r="509" spans="1:30" ht="13.5" customHeight="1">
      <c r="A509" s="11"/>
      <c r="B509" s="11"/>
      <c r="C509" s="11"/>
      <c r="D509" s="11"/>
      <c r="E509" s="11"/>
      <c r="F509" s="12"/>
      <c r="G509" s="12"/>
      <c r="H509" s="12"/>
      <c r="I509" s="12"/>
      <c r="J509" s="12"/>
      <c r="K509" s="12"/>
      <c r="L509" s="12"/>
      <c r="M509" s="13"/>
      <c r="N509" s="14"/>
      <c r="O509" s="3"/>
      <c r="P509" s="3"/>
      <c r="Q509" s="2"/>
      <c r="R509" s="3"/>
      <c r="S509" s="13"/>
      <c r="T509" s="13"/>
      <c r="U509" s="3"/>
      <c r="V509" s="3"/>
      <c r="W509" s="3"/>
      <c r="X509" s="3"/>
      <c r="Y509" s="3"/>
      <c r="Z509" s="3"/>
      <c r="AA509" s="3"/>
      <c r="AB509" s="3"/>
      <c r="AC509" s="3"/>
      <c r="AD509" s="3"/>
    </row>
    <row r="510" spans="1:30" ht="13.5" customHeight="1">
      <c r="A510" s="11"/>
      <c r="B510" s="11"/>
      <c r="C510" s="11"/>
      <c r="D510" s="11"/>
      <c r="E510" s="11"/>
      <c r="F510" s="12"/>
      <c r="G510" s="12"/>
      <c r="H510" s="12"/>
      <c r="I510" s="12"/>
      <c r="J510" s="12"/>
      <c r="K510" s="12"/>
      <c r="L510" s="12"/>
      <c r="M510" s="13"/>
      <c r="N510" s="14"/>
      <c r="O510" s="3"/>
      <c r="P510" s="3"/>
      <c r="Q510" s="2"/>
      <c r="R510" s="3"/>
      <c r="S510" s="13"/>
      <c r="T510" s="13"/>
      <c r="U510" s="3"/>
      <c r="V510" s="3"/>
      <c r="W510" s="3"/>
      <c r="X510" s="3"/>
      <c r="Y510" s="3"/>
      <c r="Z510" s="3"/>
      <c r="AA510" s="3"/>
      <c r="AB510" s="3"/>
      <c r="AC510" s="3"/>
      <c r="AD510" s="3"/>
    </row>
    <row r="511" spans="1:30" ht="13.5" customHeight="1">
      <c r="A511" s="11"/>
      <c r="B511" s="11"/>
      <c r="C511" s="11"/>
      <c r="D511" s="11"/>
      <c r="E511" s="11"/>
      <c r="F511" s="12"/>
      <c r="G511" s="12"/>
      <c r="H511" s="12"/>
      <c r="I511" s="12"/>
      <c r="J511" s="12"/>
      <c r="K511" s="12"/>
      <c r="L511" s="12"/>
      <c r="M511" s="13"/>
      <c r="N511" s="14"/>
      <c r="O511" s="3"/>
      <c r="P511" s="3"/>
      <c r="Q511" s="2"/>
      <c r="R511" s="3"/>
      <c r="S511" s="13"/>
      <c r="T511" s="13"/>
      <c r="U511" s="3"/>
      <c r="V511" s="3"/>
      <c r="W511" s="3"/>
      <c r="X511" s="3"/>
      <c r="Y511" s="3"/>
      <c r="Z511" s="3"/>
      <c r="AA511" s="3"/>
      <c r="AB511" s="3"/>
      <c r="AC511" s="3"/>
      <c r="AD511" s="3"/>
    </row>
    <row r="512" spans="1:30" ht="13.5" customHeight="1">
      <c r="A512" s="11"/>
      <c r="B512" s="11"/>
      <c r="C512" s="11"/>
      <c r="D512" s="11"/>
      <c r="E512" s="11"/>
      <c r="F512" s="12"/>
      <c r="G512" s="12"/>
      <c r="H512" s="12"/>
      <c r="I512" s="12"/>
      <c r="J512" s="12"/>
      <c r="K512" s="12"/>
      <c r="L512" s="12"/>
      <c r="M512" s="13"/>
      <c r="N512" s="14"/>
      <c r="O512" s="3"/>
      <c r="P512" s="3"/>
      <c r="Q512" s="2"/>
      <c r="R512" s="3"/>
      <c r="S512" s="13"/>
      <c r="T512" s="13"/>
      <c r="U512" s="3"/>
      <c r="V512" s="3"/>
      <c r="W512" s="3"/>
      <c r="X512" s="3"/>
      <c r="Y512" s="3"/>
      <c r="Z512" s="3"/>
      <c r="AA512" s="3"/>
      <c r="AB512" s="3"/>
      <c r="AC512" s="3"/>
      <c r="AD512" s="3"/>
    </row>
    <row r="513" spans="1:30" ht="13.5" customHeight="1">
      <c r="A513" s="11"/>
      <c r="B513" s="11"/>
      <c r="C513" s="11"/>
      <c r="D513" s="11"/>
      <c r="E513" s="11"/>
      <c r="F513" s="12"/>
      <c r="G513" s="12"/>
      <c r="H513" s="12"/>
      <c r="I513" s="12"/>
      <c r="J513" s="12"/>
      <c r="K513" s="12"/>
      <c r="L513" s="12"/>
      <c r="M513" s="13"/>
      <c r="N513" s="14"/>
      <c r="O513" s="3"/>
      <c r="P513" s="3"/>
      <c r="Q513" s="2"/>
      <c r="R513" s="3"/>
      <c r="S513" s="13"/>
      <c r="T513" s="13"/>
      <c r="U513" s="3"/>
      <c r="V513" s="3"/>
      <c r="W513" s="3"/>
      <c r="X513" s="3"/>
      <c r="Y513" s="3"/>
      <c r="Z513" s="3"/>
      <c r="AA513" s="3"/>
      <c r="AB513" s="3"/>
      <c r="AC513" s="3"/>
      <c r="AD513" s="3"/>
    </row>
    <row r="514" spans="1:30" ht="13.5" customHeight="1">
      <c r="A514" s="11"/>
      <c r="B514" s="11"/>
      <c r="C514" s="11"/>
      <c r="D514" s="11"/>
      <c r="E514" s="11"/>
      <c r="F514" s="12"/>
      <c r="G514" s="12"/>
      <c r="H514" s="12"/>
      <c r="I514" s="12"/>
      <c r="J514" s="12"/>
      <c r="K514" s="12"/>
      <c r="L514" s="12"/>
      <c r="M514" s="13"/>
      <c r="N514" s="14"/>
      <c r="O514" s="3"/>
      <c r="P514" s="3"/>
      <c r="Q514" s="2"/>
      <c r="R514" s="3"/>
      <c r="S514" s="13"/>
      <c r="T514" s="13"/>
      <c r="U514" s="3"/>
      <c r="V514" s="3"/>
      <c r="W514" s="3"/>
      <c r="X514" s="3"/>
      <c r="Y514" s="3"/>
      <c r="Z514" s="3"/>
      <c r="AA514" s="3"/>
      <c r="AB514" s="3"/>
      <c r="AC514" s="3"/>
      <c r="AD514" s="3"/>
    </row>
    <row r="515" spans="1:30" ht="13.5" customHeight="1">
      <c r="A515" s="11"/>
      <c r="B515" s="11"/>
      <c r="C515" s="11"/>
      <c r="D515" s="11"/>
      <c r="E515" s="11"/>
      <c r="F515" s="12"/>
      <c r="G515" s="12"/>
      <c r="H515" s="12"/>
      <c r="I515" s="12"/>
      <c r="J515" s="12"/>
      <c r="K515" s="12"/>
      <c r="L515" s="12"/>
      <c r="M515" s="13"/>
      <c r="N515" s="14"/>
      <c r="O515" s="3"/>
      <c r="P515" s="3"/>
      <c r="Q515" s="2"/>
      <c r="R515" s="3"/>
      <c r="S515" s="13"/>
      <c r="T515" s="13"/>
      <c r="U515" s="3"/>
      <c r="V515" s="3"/>
      <c r="W515" s="3"/>
      <c r="X515" s="3"/>
      <c r="Y515" s="3"/>
      <c r="Z515" s="3"/>
      <c r="AA515" s="3"/>
      <c r="AB515" s="3"/>
      <c r="AC515" s="3"/>
      <c r="AD515" s="3"/>
    </row>
    <row r="516" spans="1:30" ht="13.5" customHeight="1">
      <c r="A516" s="11"/>
      <c r="B516" s="11"/>
      <c r="C516" s="11"/>
      <c r="D516" s="11"/>
      <c r="E516" s="11"/>
      <c r="F516" s="12"/>
      <c r="G516" s="12"/>
      <c r="H516" s="12"/>
      <c r="I516" s="12"/>
      <c r="J516" s="12"/>
      <c r="K516" s="12"/>
      <c r="L516" s="12"/>
      <c r="M516" s="13"/>
      <c r="N516" s="14"/>
      <c r="O516" s="3"/>
      <c r="P516" s="3"/>
      <c r="Q516" s="2"/>
      <c r="R516" s="3"/>
      <c r="S516" s="13"/>
      <c r="T516" s="13"/>
      <c r="U516" s="3"/>
      <c r="V516" s="3"/>
      <c r="W516" s="3"/>
      <c r="X516" s="3"/>
      <c r="Y516" s="3"/>
      <c r="Z516" s="3"/>
      <c r="AA516" s="3"/>
      <c r="AB516" s="3"/>
      <c r="AC516" s="3"/>
      <c r="AD516" s="3"/>
    </row>
    <row r="517" spans="1:30" ht="13.5" customHeight="1">
      <c r="A517" s="11"/>
      <c r="B517" s="11"/>
      <c r="C517" s="11"/>
      <c r="D517" s="11"/>
      <c r="E517" s="11"/>
      <c r="F517" s="12"/>
      <c r="G517" s="12"/>
      <c r="H517" s="12"/>
      <c r="I517" s="12"/>
      <c r="J517" s="12"/>
      <c r="K517" s="12"/>
      <c r="L517" s="12"/>
      <c r="M517" s="13"/>
      <c r="N517" s="14"/>
      <c r="O517" s="3"/>
      <c r="P517" s="3"/>
      <c r="Q517" s="2"/>
      <c r="R517" s="3"/>
      <c r="S517" s="13"/>
      <c r="T517" s="13"/>
      <c r="U517" s="3"/>
      <c r="V517" s="3"/>
      <c r="W517" s="3"/>
      <c r="X517" s="3"/>
      <c r="Y517" s="3"/>
      <c r="Z517" s="3"/>
      <c r="AA517" s="3"/>
      <c r="AB517" s="3"/>
      <c r="AC517" s="3"/>
      <c r="AD517" s="3"/>
    </row>
    <row r="518" spans="1:30" ht="13.5" customHeight="1">
      <c r="A518" s="11"/>
      <c r="B518" s="11"/>
      <c r="C518" s="11"/>
      <c r="D518" s="11"/>
      <c r="E518" s="11"/>
      <c r="F518" s="12"/>
      <c r="G518" s="12"/>
      <c r="H518" s="12"/>
      <c r="I518" s="12"/>
      <c r="J518" s="12"/>
      <c r="K518" s="12"/>
      <c r="L518" s="12"/>
      <c r="M518" s="13"/>
      <c r="N518" s="14"/>
      <c r="O518" s="3"/>
      <c r="P518" s="3"/>
      <c r="Q518" s="2"/>
      <c r="R518" s="3"/>
      <c r="S518" s="13"/>
      <c r="T518" s="13"/>
      <c r="U518" s="3"/>
      <c r="V518" s="3"/>
      <c r="W518" s="3"/>
      <c r="X518" s="3"/>
      <c r="Y518" s="3"/>
      <c r="Z518" s="3"/>
      <c r="AA518" s="3"/>
      <c r="AB518" s="3"/>
      <c r="AC518" s="3"/>
      <c r="AD518" s="3"/>
    </row>
    <row r="519" spans="1:30" ht="13.5" customHeight="1">
      <c r="A519" s="11"/>
      <c r="B519" s="11"/>
      <c r="C519" s="11"/>
      <c r="D519" s="11"/>
      <c r="E519" s="11"/>
      <c r="F519" s="12"/>
      <c r="G519" s="12"/>
      <c r="H519" s="12"/>
      <c r="I519" s="12"/>
      <c r="J519" s="12"/>
      <c r="K519" s="12"/>
      <c r="L519" s="12"/>
      <c r="M519" s="13"/>
      <c r="N519" s="14"/>
      <c r="O519" s="3"/>
      <c r="P519" s="3"/>
      <c r="Q519" s="2"/>
      <c r="R519" s="3"/>
      <c r="S519" s="13"/>
      <c r="T519" s="13"/>
      <c r="U519" s="3"/>
      <c r="V519" s="3"/>
      <c r="W519" s="3"/>
      <c r="X519" s="3"/>
      <c r="Y519" s="3"/>
      <c r="Z519" s="3"/>
      <c r="AA519" s="3"/>
      <c r="AB519" s="3"/>
      <c r="AC519" s="3"/>
      <c r="AD519" s="3"/>
    </row>
    <row r="520" spans="1:30" ht="13.5" customHeight="1">
      <c r="A520" s="11"/>
      <c r="B520" s="11"/>
      <c r="C520" s="11"/>
      <c r="D520" s="11"/>
      <c r="E520" s="11"/>
      <c r="F520" s="12"/>
      <c r="G520" s="12"/>
      <c r="H520" s="12"/>
      <c r="I520" s="12"/>
      <c r="J520" s="12"/>
      <c r="K520" s="12"/>
      <c r="L520" s="12"/>
      <c r="M520" s="13"/>
      <c r="N520" s="14"/>
      <c r="O520" s="3"/>
      <c r="P520" s="3"/>
      <c r="Q520" s="2"/>
      <c r="R520" s="3"/>
      <c r="S520" s="13"/>
      <c r="T520" s="13"/>
      <c r="U520" s="3"/>
      <c r="V520" s="3"/>
      <c r="W520" s="3"/>
      <c r="X520" s="3"/>
      <c r="Y520" s="3"/>
      <c r="Z520" s="3"/>
      <c r="AA520" s="3"/>
      <c r="AB520" s="3"/>
      <c r="AC520" s="3"/>
      <c r="AD520" s="3"/>
    </row>
    <row r="521" spans="1:30" ht="13.5" customHeight="1">
      <c r="A521" s="11"/>
      <c r="B521" s="11"/>
      <c r="C521" s="11"/>
      <c r="D521" s="11"/>
      <c r="E521" s="11"/>
      <c r="F521" s="12"/>
      <c r="G521" s="12"/>
      <c r="H521" s="12"/>
      <c r="I521" s="12"/>
      <c r="J521" s="12"/>
      <c r="K521" s="12"/>
      <c r="L521" s="12"/>
      <c r="M521" s="13"/>
      <c r="N521" s="14"/>
      <c r="O521" s="3"/>
      <c r="P521" s="3"/>
      <c r="Q521" s="2"/>
      <c r="R521" s="3"/>
      <c r="S521" s="13"/>
      <c r="T521" s="13"/>
      <c r="U521" s="3"/>
      <c r="V521" s="3"/>
      <c r="W521" s="3"/>
      <c r="X521" s="3"/>
      <c r="Y521" s="3"/>
      <c r="Z521" s="3"/>
      <c r="AA521" s="3"/>
      <c r="AB521" s="3"/>
      <c r="AC521" s="3"/>
      <c r="AD521" s="3"/>
    </row>
    <row r="522" spans="1:30" ht="13.5" customHeight="1">
      <c r="A522" s="11"/>
      <c r="B522" s="11"/>
      <c r="C522" s="11"/>
      <c r="D522" s="11"/>
      <c r="E522" s="11"/>
      <c r="F522" s="12"/>
      <c r="G522" s="12"/>
      <c r="H522" s="12"/>
      <c r="I522" s="12"/>
      <c r="J522" s="12"/>
      <c r="K522" s="12"/>
      <c r="L522" s="12"/>
      <c r="M522" s="13"/>
      <c r="N522" s="14"/>
      <c r="O522" s="3"/>
      <c r="P522" s="3"/>
      <c r="Q522" s="2"/>
      <c r="R522" s="3"/>
      <c r="S522" s="13"/>
      <c r="T522" s="13"/>
      <c r="U522" s="3"/>
      <c r="V522" s="3"/>
      <c r="W522" s="3"/>
      <c r="X522" s="3"/>
      <c r="Y522" s="3"/>
      <c r="Z522" s="3"/>
      <c r="AA522" s="3"/>
      <c r="AB522" s="3"/>
      <c r="AC522" s="3"/>
      <c r="AD522" s="3"/>
    </row>
    <row r="523" spans="1:30" ht="13.5" customHeight="1">
      <c r="A523" s="11"/>
      <c r="B523" s="11"/>
      <c r="C523" s="11"/>
      <c r="D523" s="11"/>
      <c r="E523" s="11"/>
      <c r="F523" s="12"/>
      <c r="G523" s="12"/>
      <c r="H523" s="12"/>
      <c r="I523" s="12"/>
      <c r="J523" s="12"/>
      <c r="K523" s="12"/>
      <c r="L523" s="12"/>
      <c r="M523" s="13"/>
      <c r="N523" s="14"/>
      <c r="O523" s="3"/>
      <c r="P523" s="3"/>
      <c r="Q523" s="2"/>
      <c r="R523" s="3"/>
      <c r="S523" s="13"/>
      <c r="T523" s="13"/>
      <c r="U523" s="3"/>
      <c r="V523" s="3"/>
      <c r="W523" s="3"/>
      <c r="X523" s="3"/>
      <c r="Y523" s="3"/>
      <c r="Z523" s="3"/>
      <c r="AA523" s="3"/>
      <c r="AB523" s="3"/>
      <c r="AC523" s="3"/>
      <c r="AD523" s="3"/>
    </row>
    <row r="524" spans="1:30" ht="13.5" customHeight="1">
      <c r="A524" s="11"/>
      <c r="B524" s="11"/>
      <c r="C524" s="11"/>
      <c r="D524" s="11"/>
      <c r="E524" s="11"/>
      <c r="F524" s="12"/>
      <c r="G524" s="12"/>
      <c r="H524" s="12"/>
      <c r="I524" s="12"/>
      <c r="J524" s="12"/>
      <c r="K524" s="12"/>
      <c r="L524" s="12"/>
      <c r="M524" s="13"/>
      <c r="N524" s="14"/>
      <c r="O524" s="3"/>
      <c r="P524" s="3"/>
      <c r="Q524" s="2"/>
      <c r="R524" s="3"/>
      <c r="S524" s="13"/>
      <c r="T524" s="13"/>
      <c r="U524" s="3"/>
      <c r="V524" s="3"/>
      <c r="W524" s="3"/>
      <c r="X524" s="3"/>
      <c r="Y524" s="3"/>
      <c r="Z524" s="3"/>
      <c r="AA524" s="3"/>
      <c r="AB524" s="3"/>
      <c r="AC524" s="3"/>
      <c r="AD524" s="3"/>
    </row>
    <row r="525" spans="1:30" ht="13.5" customHeight="1">
      <c r="A525" s="11"/>
      <c r="B525" s="11"/>
      <c r="C525" s="11"/>
      <c r="D525" s="11"/>
      <c r="E525" s="11"/>
      <c r="F525" s="12"/>
      <c r="G525" s="12"/>
      <c r="H525" s="12"/>
      <c r="I525" s="12"/>
      <c r="J525" s="12"/>
      <c r="K525" s="12"/>
      <c r="L525" s="12"/>
      <c r="M525" s="13"/>
      <c r="N525" s="14"/>
      <c r="O525" s="3"/>
      <c r="P525" s="3"/>
      <c r="Q525" s="2"/>
      <c r="R525" s="3"/>
      <c r="S525" s="13"/>
      <c r="T525" s="13"/>
      <c r="U525" s="3"/>
      <c r="V525" s="3"/>
      <c r="W525" s="3"/>
      <c r="X525" s="3"/>
      <c r="Y525" s="3"/>
      <c r="Z525" s="3"/>
      <c r="AA525" s="3"/>
      <c r="AB525" s="3"/>
      <c r="AC525" s="3"/>
      <c r="AD525" s="3"/>
    </row>
    <row r="526" spans="1:30" ht="13.5" customHeight="1">
      <c r="A526" s="11"/>
      <c r="B526" s="11"/>
      <c r="C526" s="11"/>
      <c r="D526" s="11"/>
      <c r="E526" s="11"/>
      <c r="F526" s="12"/>
      <c r="G526" s="12"/>
      <c r="H526" s="12"/>
      <c r="I526" s="12"/>
      <c r="J526" s="12"/>
      <c r="K526" s="12"/>
      <c r="L526" s="12"/>
      <c r="M526" s="13"/>
      <c r="N526" s="14"/>
      <c r="O526" s="3"/>
      <c r="P526" s="3"/>
      <c r="Q526" s="2"/>
      <c r="R526" s="3"/>
      <c r="S526" s="13"/>
      <c r="T526" s="13"/>
      <c r="U526" s="3"/>
      <c r="V526" s="3"/>
      <c r="W526" s="3"/>
      <c r="X526" s="3"/>
      <c r="Y526" s="3"/>
      <c r="Z526" s="3"/>
      <c r="AA526" s="3"/>
      <c r="AB526" s="3"/>
      <c r="AC526" s="3"/>
      <c r="AD526" s="3"/>
    </row>
    <row r="527" spans="1:30" ht="13.5" customHeight="1">
      <c r="A527" s="11"/>
      <c r="B527" s="11"/>
      <c r="C527" s="11"/>
      <c r="D527" s="11"/>
      <c r="E527" s="11"/>
      <c r="F527" s="12"/>
      <c r="G527" s="12"/>
      <c r="H527" s="12"/>
      <c r="I527" s="12"/>
      <c r="J527" s="12"/>
      <c r="K527" s="12"/>
      <c r="L527" s="12"/>
      <c r="M527" s="13"/>
      <c r="N527" s="14"/>
      <c r="O527" s="3"/>
      <c r="P527" s="3"/>
      <c r="Q527" s="2"/>
      <c r="R527" s="3"/>
      <c r="S527" s="13"/>
      <c r="T527" s="13"/>
      <c r="U527" s="3"/>
      <c r="V527" s="3"/>
      <c r="W527" s="3"/>
      <c r="X527" s="3"/>
      <c r="Y527" s="3"/>
      <c r="Z527" s="3"/>
      <c r="AA527" s="3"/>
      <c r="AB527" s="3"/>
      <c r="AC527" s="3"/>
      <c r="AD527" s="3"/>
    </row>
    <row r="528" spans="1:30" ht="13.5" customHeight="1">
      <c r="A528" s="11"/>
      <c r="B528" s="11"/>
      <c r="C528" s="11"/>
      <c r="D528" s="11"/>
      <c r="E528" s="11"/>
      <c r="F528" s="12"/>
      <c r="G528" s="12"/>
      <c r="H528" s="12"/>
      <c r="I528" s="12"/>
      <c r="J528" s="12"/>
      <c r="K528" s="12"/>
      <c r="L528" s="12"/>
      <c r="M528" s="13"/>
      <c r="N528" s="14"/>
      <c r="O528" s="3"/>
      <c r="P528" s="3"/>
      <c r="Q528" s="2"/>
      <c r="R528" s="3"/>
      <c r="S528" s="13"/>
      <c r="T528" s="13"/>
      <c r="U528" s="3"/>
      <c r="V528" s="3"/>
      <c r="W528" s="3"/>
      <c r="X528" s="3"/>
      <c r="Y528" s="3"/>
      <c r="Z528" s="3"/>
      <c r="AA528" s="3"/>
      <c r="AB528" s="3"/>
      <c r="AC528" s="3"/>
      <c r="AD528" s="3"/>
    </row>
    <row r="529" spans="1:30" ht="13.5" customHeight="1">
      <c r="A529" s="11"/>
      <c r="B529" s="11"/>
      <c r="C529" s="11"/>
      <c r="D529" s="11"/>
      <c r="E529" s="11"/>
      <c r="F529" s="12"/>
      <c r="G529" s="12"/>
      <c r="H529" s="12"/>
      <c r="I529" s="12"/>
      <c r="J529" s="12"/>
      <c r="K529" s="12"/>
      <c r="L529" s="12"/>
      <c r="M529" s="13"/>
      <c r="N529" s="14"/>
      <c r="O529" s="3"/>
      <c r="P529" s="3"/>
      <c r="Q529" s="2"/>
      <c r="R529" s="3"/>
      <c r="S529" s="13"/>
      <c r="T529" s="13"/>
      <c r="U529" s="3"/>
      <c r="V529" s="3"/>
      <c r="W529" s="3"/>
      <c r="X529" s="3"/>
      <c r="Y529" s="3"/>
      <c r="Z529" s="3"/>
      <c r="AA529" s="3"/>
      <c r="AB529" s="3"/>
      <c r="AC529" s="3"/>
      <c r="AD529" s="3"/>
    </row>
    <row r="530" spans="1:30" ht="13.5" customHeight="1">
      <c r="A530" s="11"/>
      <c r="B530" s="11"/>
      <c r="C530" s="11"/>
      <c r="D530" s="11"/>
      <c r="E530" s="11"/>
      <c r="F530" s="12"/>
      <c r="G530" s="12"/>
      <c r="H530" s="12"/>
      <c r="I530" s="12"/>
      <c r="J530" s="12"/>
      <c r="K530" s="12"/>
      <c r="L530" s="12"/>
      <c r="M530" s="13"/>
      <c r="N530" s="14"/>
      <c r="O530" s="3"/>
      <c r="P530" s="3"/>
      <c r="Q530" s="2"/>
      <c r="R530" s="3"/>
      <c r="S530" s="13"/>
      <c r="T530" s="13"/>
      <c r="U530" s="3"/>
      <c r="V530" s="3"/>
      <c r="W530" s="3"/>
      <c r="X530" s="3"/>
      <c r="Y530" s="3"/>
      <c r="Z530" s="3"/>
      <c r="AA530" s="3"/>
      <c r="AB530" s="3"/>
      <c r="AC530" s="3"/>
      <c r="AD530" s="3"/>
    </row>
    <row r="531" spans="1:30" ht="13.5" customHeight="1">
      <c r="A531" s="11"/>
      <c r="B531" s="11"/>
      <c r="C531" s="11"/>
      <c r="D531" s="11"/>
      <c r="E531" s="11"/>
      <c r="F531" s="12"/>
      <c r="G531" s="12"/>
      <c r="H531" s="12"/>
      <c r="I531" s="12"/>
      <c r="J531" s="12"/>
      <c r="K531" s="12"/>
      <c r="L531" s="12"/>
      <c r="M531" s="13"/>
      <c r="N531" s="14"/>
      <c r="O531" s="3"/>
      <c r="P531" s="3"/>
      <c r="Q531" s="2"/>
      <c r="R531" s="3"/>
      <c r="S531" s="13"/>
      <c r="T531" s="13"/>
      <c r="U531" s="3"/>
      <c r="V531" s="3"/>
      <c r="W531" s="3"/>
      <c r="X531" s="3"/>
      <c r="Y531" s="3"/>
      <c r="Z531" s="3"/>
      <c r="AA531" s="3"/>
      <c r="AB531" s="3"/>
      <c r="AC531" s="3"/>
      <c r="AD531" s="3"/>
    </row>
    <row r="532" spans="1:30" ht="13.5" customHeight="1">
      <c r="A532" s="11"/>
      <c r="B532" s="11"/>
      <c r="C532" s="11"/>
      <c r="D532" s="11"/>
      <c r="E532" s="11"/>
      <c r="F532" s="12"/>
      <c r="G532" s="12"/>
      <c r="H532" s="12"/>
      <c r="I532" s="12"/>
      <c r="J532" s="12"/>
      <c r="K532" s="12"/>
      <c r="L532" s="12"/>
      <c r="M532" s="13"/>
      <c r="N532" s="14"/>
      <c r="O532" s="3"/>
      <c r="P532" s="3"/>
      <c r="Q532" s="2"/>
      <c r="R532" s="3"/>
      <c r="S532" s="13"/>
      <c r="T532" s="13"/>
      <c r="U532" s="3"/>
      <c r="V532" s="3"/>
      <c r="W532" s="3"/>
      <c r="X532" s="3"/>
      <c r="Y532" s="3"/>
      <c r="Z532" s="3"/>
      <c r="AA532" s="3"/>
      <c r="AB532" s="3"/>
      <c r="AC532" s="3"/>
      <c r="AD532" s="3"/>
    </row>
    <row r="533" spans="1:30" ht="13.5" customHeight="1">
      <c r="A533" s="11"/>
      <c r="B533" s="11"/>
      <c r="C533" s="11"/>
      <c r="D533" s="11"/>
      <c r="E533" s="11"/>
      <c r="F533" s="12"/>
      <c r="G533" s="12"/>
      <c r="H533" s="12"/>
      <c r="I533" s="12"/>
      <c r="J533" s="12"/>
      <c r="K533" s="12"/>
      <c r="L533" s="12"/>
      <c r="M533" s="13"/>
      <c r="N533" s="14"/>
      <c r="O533" s="3"/>
      <c r="P533" s="3"/>
      <c r="Q533" s="2"/>
      <c r="R533" s="3"/>
      <c r="S533" s="13"/>
      <c r="T533" s="13"/>
      <c r="U533" s="3"/>
      <c r="V533" s="3"/>
      <c r="W533" s="3"/>
      <c r="X533" s="3"/>
      <c r="Y533" s="3"/>
      <c r="Z533" s="3"/>
      <c r="AA533" s="3"/>
      <c r="AB533" s="3"/>
      <c r="AC533" s="3"/>
      <c r="AD533" s="3"/>
    </row>
    <row r="534" spans="1:30" ht="13.5" customHeight="1">
      <c r="A534" s="11"/>
      <c r="B534" s="11"/>
      <c r="C534" s="11"/>
      <c r="D534" s="11"/>
      <c r="E534" s="11"/>
      <c r="F534" s="12"/>
      <c r="G534" s="12"/>
      <c r="H534" s="12"/>
      <c r="I534" s="12"/>
      <c r="J534" s="12"/>
      <c r="K534" s="12"/>
      <c r="L534" s="12"/>
      <c r="M534" s="13"/>
      <c r="N534" s="14"/>
      <c r="O534" s="3"/>
      <c r="P534" s="3"/>
      <c r="Q534" s="2"/>
      <c r="R534" s="3"/>
      <c r="S534" s="13"/>
      <c r="T534" s="13"/>
      <c r="U534" s="3"/>
      <c r="V534" s="3"/>
      <c r="W534" s="3"/>
      <c r="X534" s="3"/>
      <c r="Y534" s="3"/>
      <c r="Z534" s="3"/>
      <c r="AA534" s="3"/>
      <c r="AB534" s="3"/>
      <c r="AC534" s="3"/>
      <c r="AD534" s="3"/>
    </row>
    <row r="535" spans="1:30" ht="13.5" customHeight="1">
      <c r="A535" s="11"/>
      <c r="B535" s="11"/>
      <c r="C535" s="11"/>
      <c r="D535" s="11"/>
      <c r="E535" s="11"/>
      <c r="F535" s="12"/>
      <c r="G535" s="12"/>
      <c r="H535" s="12"/>
      <c r="I535" s="12"/>
      <c r="J535" s="12"/>
      <c r="K535" s="12"/>
      <c r="L535" s="12"/>
      <c r="M535" s="13"/>
      <c r="N535" s="14"/>
      <c r="O535" s="3"/>
      <c r="P535" s="3"/>
      <c r="Q535" s="2"/>
      <c r="R535" s="3"/>
      <c r="S535" s="13"/>
      <c r="T535" s="13"/>
      <c r="U535" s="3"/>
      <c r="V535" s="3"/>
      <c r="W535" s="3"/>
      <c r="X535" s="3"/>
      <c r="Y535" s="3"/>
      <c r="Z535" s="3"/>
      <c r="AA535" s="3"/>
      <c r="AB535" s="3"/>
      <c r="AC535" s="3"/>
      <c r="AD535" s="3"/>
    </row>
    <row r="536" spans="1:30" ht="13.5" customHeight="1">
      <c r="A536" s="11"/>
      <c r="B536" s="11"/>
      <c r="C536" s="11"/>
      <c r="D536" s="11"/>
      <c r="E536" s="11"/>
      <c r="F536" s="12"/>
      <c r="G536" s="12"/>
      <c r="H536" s="12"/>
      <c r="I536" s="12"/>
      <c r="J536" s="12"/>
      <c r="K536" s="12"/>
      <c r="L536" s="12"/>
      <c r="M536" s="13"/>
      <c r="N536" s="14"/>
      <c r="O536" s="3"/>
      <c r="P536" s="3"/>
      <c r="Q536" s="2"/>
      <c r="R536" s="3"/>
      <c r="S536" s="13"/>
      <c r="T536" s="13"/>
      <c r="U536" s="3"/>
      <c r="V536" s="3"/>
      <c r="W536" s="3"/>
      <c r="X536" s="3"/>
      <c r="Y536" s="3"/>
      <c r="Z536" s="3"/>
      <c r="AA536" s="3"/>
      <c r="AB536" s="3"/>
      <c r="AC536" s="3"/>
      <c r="AD536" s="3"/>
    </row>
    <row r="537" spans="1:30" ht="13.5" customHeight="1">
      <c r="A537" s="11"/>
      <c r="B537" s="11"/>
      <c r="C537" s="11"/>
      <c r="D537" s="11"/>
      <c r="E537" s="11"/>
      <c r="F537" s="12"/>
      <c r="G537" s="12"/>
      <c r="H537" s="12"/>
      <c r="I537" s="12"/>
      <c r="J537" s="12"/>
      <c r="K537" s="12"/>
      <c r="L537" s="12"/>
      <c r="M537" s="13"/>
      <c r="N537" s="14"/>
      <c r="O537" s="3"/>
      <c r="P537" s="3"/>
      <c r="Q537" s="2"/>
      <c r="R537" s="3"/>
      <c r="S537" s="13"/>
      <c r="T537" s="13"/>
      <c r="U537" s="3"/>
      <c r="V537" s="3"/>
      <c r="W537" s="3"/>
      <c r="X537" s="3"/>
      <c r="Y537" s="3"/>
      <c r="Z537" s="3"/>
      <c r="AA537" s="3"/>
      <c r="AB537" s="3"/>
      <c r="AC537" s="3"/>
      <c r="AD537" s="3"/>
    </row>
    <row r="538" spans="1:30" ht="13.5" customHeight="1">
      <c r="A538" s="11"/>
      <c r="B538" s="11"/>
      <c r="C538" s="11"/>
      <c r="D538" s="11"/>
      <c r="E538" s="11"/>
      <c r="F538" s="12"/>
      <c r="G538" s="12"/>
      <c r="H538" s="12"/>
      <c r="I538" s="12"/>
      <c r="J538" s="12"/>
      <c r="K538" s="12"/>
      <c r="L538" s="12"/>
      <c r="M538" s="13"/>
      <c r="N538" s="14"/>
      <c r="O538" s="3"/>
      <c r="P538" s="3"/>
      <c r="Q538" s="2"/>
      <c r="R538" s="3"/>
      <c r="S538" s="13"/>
      <c r="T538" s="13"/>
      <c r="U538" s="3"/>
      <c r="V538" s="3"/>
      <c r="W538" s="3"/>
      <c r="X538" s="3"/>
      <c r="Y538" s="3"/>
      <c r="Z538" s="3"/>
      <c r="AA538" s="3"/>
      <c r="AB538" s="3"/>
      <c r="AC538" s="3"/>
      <c r="AD538" s="3"/>
    </row>
    <row r="539" spans="1:30" ht="13.5" customHeight="1">
      <c r="A539" s="11"/>
      <c r="B539" s="11"/>
      <c r="C539" s="11"/>
      <c r="D539" s="11"/>
      <c r="E539" s="11"/>
      <c r="F539" s="12"/>
      <c r="G539" s="12"/>
      <c r="H539" s="12"/>
      <c r="I539" s="12"/>
      <c r="J539" s="12"/>
      <c r="K539" s="12"/>
      <c r="L539" s="12"/>
      <c r="M539" s="13"/>
      <c r="N539" s="14"/>
      <c r="O539" s="3"/>
      <c r="P539" s="3"/>
      <c r="Q539" s="2"/>
      <c r="R539" s="3"/>
      <c r="S539" s="13"/>
      <c r="T539" s="13"/>
      <c r="U539" s="3"/>
      <c r="V539" s="3"/>
      <c r="W539" s="3"/>
      <c r="X539" s="3"/>
      <c r="Y539" s="3"/>
      <c r="Z539" s="3"/>
      <c r="AA539" s="3"/>
      <c r="AB539" s="3"/>
      <c r="AC539" s="3"/>
      <c r="AD539" s="3"/>
    </row>
    <row r="540" spans="1:30" ht="13.5" customHeight="1">
      <c r="A540" s="11"/>
      <c r="B540" s="11"/>
      <c r="C540" s="11"/>
      <c r="D540" s="11"/>
      <c r="E540" s="11"/>
      <c r="F540" s="12"/>
      <c r="G540" s="12"/>
      <c r="H540" s="12"/>
      <c r="I540" s="12"/>
      <c r="J540" s="12"/>
      <c r="K540" s="12"/>
      <c r="L540" s="12"/>
      <c r="M540" s="13"/>
      <c r="N540" s="14"/>
      <c r="O540" s="3"/>
      <c r="P540" s="3"/>
      <c r="Q540" s="2"/>
      <c r="R540" s="3"/>
      <c r="S540" s="13"/>
      <c r="T540" s="13"/>
      <c r="U540" s="3"/>
      <c r="V540" s="3"/>
      <c r="W540" s="3"/>
      <c r="X540" s="3"/>
      <c r="Y540" s="3"/>
      <c r="Z540" s="3"/>
      <c r="AA540" s="3"/>
      <c r="AB540" s="3"/>
      <c r="AC540" s="3"/>
      <c r="AD540" s="3"/>
    </row>
    <row r="541" spans="1:30" ht="13.5" customHeight="1">
      <c r="A541" s="11"/>
      <c r="B541" s="11"/>
      <c r="C541" s="11"/>
      <c r="D541" s="11"/>
      <c r="E541" s="11"/>
      <c r="F541" s="12"/>
      <c r="G541" s="12"/>
      <c r="H541" s="12"/>
      <c r="I541" s="12"/>
      <c r="J541" s="12"/>
      <c r="K541" s="12"/>
      <c r="L541" s="12"/>
      <c r="M541" s="13"/>
      <c r="N541" s="14"/>
      <c r="O541" s="3"/>
      <c r="P541" s="3"/>
      <c r="Q541" s="2"/>
      <c r="R541" s="3"/>
      <c r="S541" s="13"/>
      <c r="T541" s="13"/>
      <c r="U541" s="3"/>
      <c r="V541" s="3"/>
      <c r="W541" s="3"/>
      <c r="X541" s="3"/>
      <c r="Y541" s="3"/>
      <c r="Z541" s="3"/>
      <c r="AA541" s="3"/>
      <c r="AB541" s="3"/>
      <c r="AC541" s="3"/>
      <c r="AD541" s="3"/>
    </row>
    <row r="542" spans="1:30" ht="13.5" customHeight="1">
      <c r="A542" s="11"/>
      <c r="B542" s="11"/>
      <c r="C542" s="11"/>
      <c r="D542" s="11"/>
      <c r="E542" s="11"/>
      <c r="F542" s="12"/>
      <c r="G542" s="12"/>
      <c r="H542" s="12"/>
      <c r="I542" s="12"/>
      <c r="J542" s="12"/>
      <c r="K542" s="12"/>
      <c r="L542" s="12"/>
      <c r="M542" s="13"/>
      <c r="N542" s="14"/>
      <c r="O542" s="3"/>
      <c r="P542" s="3"/>
      <c r="Q542" s="2"/>
      <c r="R542" s="3"/>
      <c r="S542" s="13"/>
      <c r="T542" s="13"/>
      <c r="U542" s="3"/>
      <c r="V542" s="3"/>
      <c r="W542" s="3"/>
      <c r="X542" s="3"/>
      <c r="Y542" s="3"/>
      <c r="Z542" s="3"/>
      <c r="AA542" s="3"/>
      <c r="AB542" s="3"/>
      <c r="AC542" s="3"/>
      <c r="AD542" s="3"/>
    </row>
    <row r="543" spans="1:30" ht="13.5" customHeight="1">
      <c r="A543" s="11"/>
      <c r="B543" s="11"/>
      <c r="C543" s="11"/>
      <c r="D543" s="11"/>
      <c r="E543" s="11"/>
      <c r="F543" s="12"/>
      <c r="G543" s="12"/>
      <c r="H543" s="12"/>
      <c r="I543" s="12"/>
      <c r="J543" s="12"/>
      <c r="K543" s="12"/>
      <c r="L543" s="12"/>
      <c r="M543" s="13"/>
      <c r="N543" s="14"/>
      <c r="O543" s="3"/>
      <c r="P543" s="3"/>
      <c r="Q543" s="2"/>
      <c r="R543" s="3"/>
      <c r="S543" s="13"/>
      <c r="T543" s="13"/>
      <c r="U543" s="3"/>
      <c r="V543" s="3"/>
      <c r="W543" s="3"/>
      <c r="X543" s="3"/>
      <c r="Y543" s="3"/>
      <c r="Z543" s="3"/>
      <c r="AA543" s="3"/>
      <c r="AB543" s="3"/>
      <c r="AC543" s="3"/>
      <c r="AD543" s="3"/>
    </row>
    <row r="544" spans="1:30" ht="13.5" customHeight="1">
      <c r="A544" s="11"/>
      <c r="B544" s="11"/>
      <c r="C544" s="11"/>
      <c r="D544" s="11"/>
      <c r="E544" s="11"/>
      <c r="F544" s="12"/>
      <c r="G544" s="12"/>
      <c r="H544" s="12"/>
      <c r="I544" s="12"/>
      <c r="J544" s="12"/>
      <c r="K544" s="12"/>
      <c r="L544" s="12"/>
      <c r="M544" s="13"/>
      <c r="N544" s="14"/>
      <c r="O544" s="3"/>
      <c r="P544" s="3"/>
      <c r="Q544" s="2"/>
      <c r="R544" s="3"/>
      <c r="S544" s="13"/>
      <c r="T544" s="13"/>
      <c r="U544" s="3"/>
      <c r="V544" s="3"/>
      <c r="W544" s="3"/>
      <c r="X544" s="3"/>
      <c r="Y544" s="3"/>
      <c r="Z544" s="3"/>
      <c r="AA544" s="3"/>
      <c r="AB544" s="3"/>
      <c r="AC544" s="3"/>
      <c r="AD544" s="3"/>
    </row>
    <row r="545" spans="1:30" ht="13.5" customHeight="1">
      <c r="A545" s="11"/>
      <c r="B545" s="11"/>
      <c r="C545" s="11"/>
      <c r="D545" s="11"/>
      <c r="E545" s="11"/>
      <c r="F545" s="12"/>
      <c r="G545" s="12"/>
      <c r="H545" s="12"/>
      <c r="I545" s="12"/>
      <c r="J545" s="12"/>
      <c r="K545" s="12"/>
      <c r="L545" s="12"/>
      <c r="M545" s="13"/>
      <c r="N545" s="14"/>
      <c r="O545" s="3"/>
      <c r="P545" s="3"/>
      <c r="Q545" s="2"/>
      <c r="R545" s="3"/>
      <c r="S545" s="13"/>
      <c r="T545" s="13"/>
      <c r="U545" s="3"/>
      <c r="V545" s="3"/>
      <c r="W545" s="3"/>
      <c r="X545" s="3"/>
      <c r="Y545" s="3"/>
      <c r="Z545" s="3"/>
      <c r="AA545" s="3"/>
      <c r="AB545" s="3"/>
      <c r="AC545" s="3"/>
      <c r="AD545" s="3"/>
    </row>
    <row r="546" spans="1:30" ht="13.5" customHeight="1">
      <c r="A546" s="11"/>
      <c r="B546" s="11"/>
      <c r="C546" s="11"/>
      <c r="D546" s="11"/>
      <c r="E546" s="11"/>
      <c r="F546" s="12"/>
      <c r="G546" s="12"/>
      <c r="H546" s="12"/>
      <c r="I546" s="12"/>
      <c r="J546" s="12"/>
      <c r="K546" s="12"/>
      <c r="L546" s="12"/>
      <c r="M546" s="13"/>
      <c r="N546" s="14"/>
      <c r="O546" s="3"/>
      <c r="P546" s="3"/>
      <c r="Q546" s="2"/>
      <c r="R546" s="3"/>
      <c r="S546" s="13"/>
      <c r="T546" s="13"/>
      <c r="U546" s="3"/>
      <c r="V546" s="3"/>
      <c r="W546" s="3"/>
      <c r="X546" s="3"/>
      <c r="Y546" s="3"/>
      <c r="Z546" s="3"/>
      <c r="AA546" s="3"/>
      <c r="AB546" s="3"/>
      <c r="AC546" s="3"/>
      <c r="AD546" s="3"/>
    </row>
    <row r="547" spans="1:30" ht="13.5" customHeight="1">
      <c r="A547" s="11"/>
      <c r="B547" s="11"/>
      <c r="C547" s="11"/>
      <c r="D547" s="11"/>
      <c r="E547" s="11"/>
      <c r="F547" s="12"/>
      <c r="G547" s="12"/>
      <c r="H547" s="12"/>
      <c r="I547" s="12"/>
      <c r="J547" s="12"/>
      <c r="K547" s="12"/>
      <c r="L547" s="12"/>
      <c r="M547" s="13"/>
      <c r="N547" s="14"/>
      <c r="O547" s="3"/>
      <c r="P547" s="3"/>
      <c r="Q547" s="2"/>
      <c r="R547" s="3"/>
      <c r="S547" s="13"/>
      <c r="T547" s="13"/>
      <c r="U547" s="3"/>
      <c r="V547" s="3"/>
      <c r="W547" s="3"/>
      <c r="X547" s="3"/>
      <c r="Y547" s="3"/>
      <c r="Z547" s="3"/>
      <c r="AA547" s="3"/>
      <c r="AB547" s="3"/>
      <c r="AC547" s="3"/>
      <c r="AD547" s="3"/>
    </row>
    <row r="548" spans="1:30" ht="13.5" customHeight="1">
      <c r="A548" s="11"/>
      <c r="B548" s="11"/>
      <c r="C548" s="11"/>
      <c r="D548" s="11"/>
      <c r="E548" s="11"/>
      <c r="F548" s="12"/>
      <c r="G548" s="12"/>
      <c r="H548" s="12"/>
      <c r="I548" s="12"/>
      <c r="J548" s="12"/>
      <c r="K548" s="12"/>
      <c r="L548" s="12"/>
      <c r="M548" s="13"/>
      <c r="N548" s="14"/>
      <c r="O548" s="3"/>
      <c r="P548" s="3"/>
      <c r="Q548" s="2"/>
      <c r="R548" s="3"/>
      <c r="S548" s="13"/>
      <c r="T548" s="13"/>
      <c r="U548" s="3"/>
      <c r="V548" s="3"/>
      <c r="W548" s="3"/>
      <c r="X548" s="3"/>
      <c r="Y548" s="3"/>
      <c r="Z548" s="3"/>
      <c r="AA548" s="3"/>
      <c r="AB548" s="3"/>
      <c r="AC548" s="3"/>
      <c r="AD548" s="3"/>
    </row>
    <row r="549" spans="1:30" ht="13.5" customHeight="1">
      <c r="A549" s="11"/>
      <c r="B549" s="11"/>
      <c r="C549" s="11"/>
      <c r="D549" s="11"/>
      <c r="E549" s="11"/>
      <c r="F549" s="12"/>
      <c r="G549" s="12"/>
      <c r="H549" s="12"/>
      <c r="I549" s="12"/>
      <c r="J549" s="12"/>
      <c r="K549" s="12"/>
      <c r="L549" s="12"/>
      <c r="M549" s="13"/>
      <c r="N549" s="14"/>
      <c r="O549" s="3"/>
      <c r="P549" s="3"/>
      <c r="Q549" s="2"/>
      <c r="R549" s="3"/>
      <c r="S549" s="13"/>
      <c r="T549" s="13"/>
      <c r="U549" s="3"/>
      <c r="V549" s="3"/>
      <c r="W549" s="3"/>
      <c r="X549" s="3"/>
      <c r="Y549" s="3"/>
      <c r="Z549" s="3"/>
      <c r="AA549" s="3"/>
      <c r="AB549" s="3"/>
      <c r="AC549" s="3"/>
      <c r="AD549" s="3"/>
    </row>
    <row r="550" spans="1:30" ht="13.5" customHeight="1">
      <c r="A550" s="11"/>
      <c r="B550" s="11"/>
      <c r="C550" s="11"/>
      <c r="D550" s="11"/>
      <c r="E550" s="11"/>
      <c r="F550" s="12"/>
      <c r="G550" s="12"/>
      <c r="H550" s="12"/>
      <c r="I550" s="12"/>
      <c r="J550" s="12"/>
      <c r="K550" s="12"/>
      <c r="L550" s="12"/>
      <c r="M550" s="13"/>
      <c r="N550" s="14"/>
      <c r="O550" s="3"/>
      <c r="P550" s="3"/>
      <c r="Q550" s="2"/>
      <c r="R550" s="3"/>
      <c r="S550" s="13"/>
      <c r="T550" s="13"/>
      <c r="U550" s="3"/>
      <c r="V550" s="3"/>
      <c r="W550" s="3"/>
      <c r="X550" s="3"/>
      <c r="Y550" s="3"/>
      <c r="Z550" s="3"/>
      <c r="AA550" s="3"/>
      <c r="AB550" s="3"/>
      <c r="AC550" s="3"/>
      <c r="AD550" s="3"/>
    </row>
    <row r="551" spans="1:30" ht="13.5" customHeight="1">
      <c r="A551" s="11"/>
      <c r="B551" s="11"/>
      <c r="C551" s="11"/>
      <c r="D551" s="11"/>
      <c r="E551" s="11"/>
      <c r="F551" s="12"/>
      <c r="G551" s="12"/>
      <c r="H551" s="12"/>
      <c r="I551" s="12"/>
      <c r="J551" s="12"/>
      <c r="K551" s="12"/>
      <c r="L551" s="12"/>
      <c r="M551" s="13"/>
      <c r="N551" s="14"/>
      <c r="O551" s="3"/>
      <c r="P551" s="3"/>
      <c r="Q551" s="2"/>
      <c r="R551" s="3"/>
      <c r="S551" s="13"/>
      <c r="T551" s="13"/>
      <c r="U551" s="3"/>
      <c r="V551" s="3"/>
      <c r="W551" s="3"/>
      <c r="X551" s="3"/>
      <c r="Y551" s="3"/>
      <c r="Z551" s="3"/>
      <c r="AA551" s="3"/>
      <c r="AB551" s="3"/>
      <c r="AC551" s="3"/>
      <c r="AD551" s="3"/>
    </row>
    <row r="552" spans="1:30" ht="13.5" customHeight="1">
      <c r="A552" s="11"/>
      <c r="B552" s="11"/>
      <c r="C552" s="11"/>
      <c r="D552" s="11"/>
      <c r="E552" s="11"/>
      <c r="F552" s="12"/>
      <c r="G552" s="12"/>
      <c r="H552" s="12"/>
      <c r="I552" s="12"/>
      <c r="J552" s="12"/>
      <c r="K552" s="12"/>
      <c r="L552" s="12"/>
      <c r="M552" s="13"/>
      <c r="N552" s="14"/>
      <c r="O552" s="3"/>
      <c r="P552" s="3"/>
      <c r="Q552" s="2"/>
      <c r="R552" s="3"/>
      <c r="S552" s="13"/>
      <c r="T552" s="13"/>
      <c r="U552" s="3"/>
      <c r="V552" s="3"/>
      <c r="W552" s="3"/>
      <c r="X552" s="3"/>
      <c r="Y552" s="3"/>
      <c r="Z552" s="3"/>
      <c r="AA552" s="3"/>
      <c r="AB552" s="3"/>
      <c r="AC552" s="3"/>
      <c r="AD552" s="3"/>
    </row>
    <row r="553" spans="1:30" ht="13.5" customHeight="1">
      <c r="A553" s="11"/>
      <c r="B553" s="11"/>
      <c r="C553" s="11"/>
      <c r="D553" s="11"/>
      <c r="E553" s="11"/>
      <c r="F553" s="12"/>
      <c r="G553" s="12"/>
      <c r="H553" s="12"/>
      <c r="I553" s="12"/>
      <c r="J553" s="12"/>
      <c r="K553" s="12"/>
      <c r="L553" s="12"/>
      <c r="M553" s="13"/>
      <c r="N553" s="14"/>
      <c r="O553" s="3"/>
      <c r="P553" s="3"/>
      <c r="Q553" s="2"/>
      <c r="R553" s="3"/>
      <c r="S553" s="13"/>
      <c r="T553" s="13"/>
      <c r="U553" s="3"/>
      <c r="V553" s="3"/>
      <c r="W553" s="3"/>
      <c r="X553" s="3"/>
      <c r="Y553" s="3"/>
      <c r="Z553" s="3"/>
      <c r="AA553" s="3"/>
      <c r="AB553" s="3"/>
      <c r="AC553" s="3"/>
      <c r="AD553" s="3"/>
    </row>
    <row r="554" spans="1:30" ht="13.5" customHeight="1">
      <c r="A554" s="11"/>
      <c r="B554" s="11"/>
      <c r="C554" s="11"/>
      <c r="D554" s="11"/>
      <c r="E554" s="11"/>
      <c r="F554" s="12"/>
      <c r="G554" s="12"/>
      <c r="H554" s="12"/>
      <c r="I554" s="12"/>
      <c r="J554" s="12"/>
      <c r="K554" s="12"/>
      <c r="L554" s="12"/>
      <c r="M554" s="13"/>
      <c r="N554" s="14"/>
      <c r="O554" s="3"/>
      <c r="P554" s="3"/>
      <c r="Q554" s="2"/>
      <c r="R554" s="3"/>
      <c r="S554" s="13"/>
      <c r="T554" s="13"/>
      <c r="U554" s="3"/>
      <c r="V554" s="3"/>
      <c r="W554" s="3"/>
      <c r="X554" s="3"/>
      <c r="Y554" s="3"/>
      <c r="Z554" s="3"/>
      <c r="AA554" s="3"/>
      <c r="AB554" s="3"/>
      <c r="AC554" s="3"/>
      <c r="AD554" s="3"/>
    </row>
    <row r="555" spans="1:30" ht="13.5" customHeight="1">
      <c r="A555" s="11"/>
      <c r="B555" s="11"/>
      <c r="C555" s="11"/>
      <c r="D555" s="11"/>
      <c r="E555" s="11"/>
      <c r="F555" s="12"/>
      <c r="G555" s="12"/>
      <c r="H555" s="12"/>
      <c r="I555" s="12"/>
      <c r="J555" s="12"/>
      <c r="K555" s="12"/>
      <c r="L555" s="12"/>
      <c r="M555" s="13"/>
      <c r="N555" s="14"/>
      <c r="O555" s="3"/>
      <c r="P555" s="3"/>
      <c r="Q555" s="2"/>
      <c r="R555" s="3"/>
      <c r="S555" s="13"/>
      <c r="T555" s="13"/>
      <c r="U555" s="3"/>
      <c r="V555" s="3"/>
      <c r="W555" s="3"/>
      <c r="X555" s="3"/>
      <c r="Y555" s="3"/>
      <c r="Z555" s="3"/>
      <c r="AA555" s="3"/>
      <c r="AB555" s="3"/>
      <c r="AC555" s="3"/>
      <c r="AD555" s="3"/>
    </row>
    <row r="556" spans="1:30" ht="13.5" customHeight="1">
      <c r="A556" s="11"/>
      <c r="B556" s="11"/>
      <c r="C556" s="11"/>
      <c r="D556" s="11"/>
      <c r="E556" s="11"/>
      <c r="F556" s="12"/>
      <c r="G556" s="12"/>
      <c r="H556" s="12"/>
      <c r="I556" s="12"/>
      <c r="J556" s="12"/>
      <c r="K556" s="12"/>
      <c r="L556" s="12"/>
      <c r="M556" s="13"/>
      <c r="N556" s="14"/>
      <c r="O556" s="3"/>
      <c r="P556" s="3"/>
      <c r="Q556" s="2"/>
      <c r="R556" s="3"/>
      <c r="S556" s="13"/>
      <c r="T556" s="13"/>
      <c r="U556" s="3"/>
      <c r="V556" s="3"/>
      <c r="W556" s="3"/>
      <c r="X556" s="3"/>
      <c r="Y556" s="3"/>
      <c r="Z556" s="3"/>
      <c r="AA556" s="3"/>
      <c r="AB556" s="3"/>
      <c r="AC556" s="3"/>
      <c r="AD556" s="3"/>
    </row>
    <row r="557" spans="1:30" ht="13.5" customHeight="1">
      <c r="A557" s="11"/>
      <c r="B557" s="11"/>
      <c r="C557" s="11"/>
      <c r="D557" s="11"/>
      <c r="E557" s="11"/>
      <c r="F557" s="12"/>
      <c r="G557" s="12"/>
      <c r="H557" s="12"/>
      <c r="I557" s="12"/>
      <c r="J557" s="12"/>
      <c r="K557" s="12"/>
      <c r="L557" s="12"/>
      <c r="M557" s="13"/>
      <c r="N557" s="14"/>
      <c r="O557" s="3"/>
      <c r="P557" s="3"/>
      <c r="Q557" s="2"/>
      <c r="R557" s="3"/>
      <c r="S557" s="13"/>
      <c r="T557" s="13"/>
      <c r="U557" s="3"/>
      <c r="V557" s="3"/>
      <c r="W557" s="3"/>
      <c r="X557" s="3"/>
      <c r="Y557" s="3"/>
      <c r="Z557" s="3"/>
      <c r="AA557" s="3"/>
      <c r="AB557" s="3"/>
      <c r="AC557" s="3"/>
      <c r="AD557" s="3"/>
    </row>
    <row r="558" spans="1:30" ht="13.5" customHeight="1">
      <c r="A558" s="11"/>
      <c r="B558" s="11"/>
      <c r="C558" s="11"/>
      <c r="D558" s="11"/>
      <c r="E558" s="11"/>
      <c r="F558" s="12"/>
      <c r="G558" s="12"/>
      <c r="H558" s="12"/>
      <c r="I558" s="12"/>
      <c r="J558" s="12"/>
      <c r="K558" s="12"/>
      <c r="L558" s="12"/>
      <c r="M558" s="13"/>
      <c r="N558" s="14"/>
      <c r="O558" s="3"/>
      <c r="P558" s="3"/>
      <c r="Q558" s="2"/>
      <c r="R558" s="3"/>
      <c r="S558" s="13"/>
      <c r="T558" s="13"/>
      <c r="U558" s="3"/>
      <c r="V558" s="3"/>
      <c r="W558" s="3"/>
      <c r="X558" s="3"/>
      <c r="Y558" s="3"/>
      <c r="Z558" s="3"/>
      <c r="AA558" s="3"/>
      <c r="AB558" s="3"/>
      <c r="AC558" s="3"/>
      <c r="AD558" s="3"/>
    </row>
    <row r="559" spans="1:30" ht="13.5" customHeight="1">
      <c r="A559" s="11"/>
      <c r="B559" s="11"/>
      <c r="C559" s="11"/>
      <c r="D559" s="11"/>
      <c r="E559" s="11"/>
      <c r="F559" s="12"/>
      <c r="G559" s="12"/>
      <c r="H559" s="12"/>
      <c r="I559" s="12"/>
      <c r="J559" s="12"/>
      <c r="K559" s="12"/>
      <c r="L559" s="12"/>
      <c r="M559" s="13"/>
      <c r="N559" s="14"/>
      <c r="O559" s="3"/>
      <c r="P559" s="3"/>
      <c r="Q559" s="2"/>
      <c r="R559" s="3"/>
      <c r="S559" s="13"/>
      <c r="T559" s="13"/>
      <c r="U559" s="3"/>
      <c r="V559" s="3"/>
      <c r="W559" s="3"/>
      <c r="X559" s="3"/>
      <c r="Y559" s="3"/>
      <c r="Z559" s="3"/>
      <c r="AA559" s="3"/>
      <c r="AB559" s="3"/>
      <c r="AC559" s="3"/>
      <c r="AD559" s="3"/>
    </row>
    <row r="560" spans="1:30" ht="13.5" customHeight="1">
      <c r="A560" s="11"/>
      <c r="B560" s="11"/>
      <c r="C560" s="11"/>
      <c r="D560" s="11"/>
      <c r="E560" s="11"/>
      <c r="F560" s="12"/>
      <c r="G560" s="12"/>
      <c r="H560" s="12"/>
      <c r="I560" s="12"/>
      <c r="J560" s="12"/>
      <c r="K560" s="12"/>
      <c r="L560" s="12"/>
      <c r="M560" s="13"/>
      <c r="N560" s="14"/>
      <c r="O560" s="3"/>
      <c r="P560" s="3"/>
      <c r="Q560" s="2"/>
      <c r="R560" s="3"/>
      <c r="S560" s="13"/>
      <c r="T560" s="13"/>
      <c r="U560" s="3"/>
      <c r="V560" s="3"/>
      <c r="W560" s="3"/>
      <c r="X560" s="3"/>
      <c r="Y560" s="3"/>
      <c r="Z560" s="3"/>
      <c r="AA560" s="3"/>
      <c r="AB560" s="3"/>
      <c r="AC560" s="3"/>
      <c r="AD560" s="3"/>
    </row>
    <row r="561" spans="1:30" ht="13.5" customHeight="1">
      <c r="A561" s="11"/>
      <c r="B561" s="11"/>
      <c r="C561" s="11"/>
      <c r="D561" s="11"/>
      <c r="E561" s="11"/>
      <c r="F561" s="12"/>
      <c r="G561" s="12"/>
      <c r="H561" s="12"/>
      <c r="I561" s="12"/>
      <c r="J561" s="12"/>
      <c r="K561" s="12"/>
      <c r="L561" s="12"/>
      <c r="M561" s="13"/>
      <c r="N561" s="14"/>
      <c r="O561" s="3"/>
      <c r="P561" s="3"/>
      <c r="Q561" s="2"/>
      <c r="R561" s="3"/>
      <c r="S561" s="13"/>
      <c r="T561" s="13"/>
      <c r="U561" s="3"/>
      <c r="V561" s="3"/>
      <c r="W561" s="3"/>
      <c r="X561" s="3"/>
      <c r="Y561" s="3"/>
      <c r="Z561" s="3"/>
      <c r="AA561" s="3"/>
      <c r="AB561" s="3"/>
      <c r="AC561" s="3"/>
      <c r="AD561" s="3"/>
    </row>
    <row r="562" spans="1:30" ht="13.5" customHeight="1">
      <c r="A562" s="11"/>
      <c r="B562" s="11"/>
      <c r="C562" s="11"/>
      <c r="D562" s="11"/>
      <c r="E562" s="11"/>
      <c r="F562" s="12"/>
      <c r="G562" s="12"/>
      <c r="H562" s="12"/>
      <c r="I562" s="12"/>
      <c r="J562" s="12"/>
      <c r="K562" s="12"/>
      <c r="L562" s="12"/>
      <c r="M562" s="13"/>
      <c r="N562" s="14"/>
      <c r="O562" s="3"/>
      <c r="P562" s="3"/>
      <c r="Q562" s="2"/>
      <c r="R562" s="3"/>
      <c r="S562" s="13"/>
      <c r="T562" s="13"/>
      <c r="U562" s="3"/>
      <c r="V562" s="3"/>
      <c r="W562" s="3"/>
      <c r="X562" s="3"/>
      <c r="Y562" s="3"/>
      <c r="Z562" s="3"/>
      <c r="AA562" s="3"/>
      <c r="AB562" s="3"/>
      <c r="AC562" s="3"/>
      <c r="AD562" s="3"/>
    </row>
    <row r="563" spans="1:30" ht="13.5" customHeight="1">
      <c r="A563" s="11"/>
      <c r="B563" s="11"/>
      <c r="C563" s="11"/>
      <c r="D563" s="11"/>
      <c r="E563" s="11"/>
      <c r="F563" s="12"/>
      <c r="G563" s="12"/>
      <c r="H563" s="12"/>
      <c r="I563" s="12"/>
      <c r="J563" s="12"/>
      <c r="K563" s="12"/>
      <c r="L563" s="12"/>
      <c r="M563" s="13"/>
      <c r="N563" s="14"/>
      <c r="O563" s="3"/>
      <c r="P563" s="3"/>
      <c r="Q563" s="2"/>
      <c r="R563" s="3"/>
      <c r="S563" s="13"/>
      <c r="T563" s="13"/>
      <c r="U563" s="3"/>
      <c r="V563" s="3"/>
      <c r="W563" s="3"/>
      <c r="X563" s="3"/>
      <c r="Y563" s="3"/>
      <c r="Z563" s="3"/>
      <c r="AA563" s="3"/>
      <c r="AB563" s="3"/>
      <c r="AC563" s="3"/>
      <c r="AD563" s="3"/>
    </row>
    <row r="564" spans="1:30" ht="13.5" customHeight="1">
      <c r="A564" s="11"/>
      <c r="B564" s="11"/>
      <c r="C564" s="11"/>
      <c r="D564" s="11"/>
      <c r="E564" s="11"/>
      <c r="F564" s="12"/>
      <c r="G564" s="12"/>
      <c r="H564" s="12"/>
      <c r="I564" s="12"/>
      <c r="J564" s="12"/>
      <c r="K564" s="12"/>
      <c r="L564" s="12"/>
      <c r="M564" s="13"/>
      <c r="N564" s="14"/>
      <c r="O564" s="3"/>
      <c r="P564" s="3"/>
      <c r="Q564" s="2"/>
      <c r="R564" s="3"/>
      <c r="S564" s="13"/>
      <c r="T564" s="13"/>
      <c r="U564" s="3"/>
      <c r="V564" s="3"/>
      <c r="W564" s="3"/>
      <c r="X564" s="3"/>
      <c r="Y564" s="3"/>
      <c r="Z564" s="3"/>
      <c r="AA564" s="3"/>
      <c r="AB564" s="3"/>
      <c r="AC564" s="3"/>
      <c r="AD564" s="3"/>
    </row>
    <row r="565" spans="1:30" ht="13.5" customHeight="1">
      <c r="A565" s="11"/>
      <c r="B565" s="11"/>
      <c r="C565" s="11"/>
      <c r="D565" s="11"/>
      <c r="E565" s="11"/>
      <c r="F565" s="12"/>
      <c r="G565" s="12"/>
      <c r="H565" s="12"/>
      <c r="I565" s="12"/>
      <c r="J565" s="12"/>
      <c r="K565" s="12"/>
      <c r="L565" s="12"/>
      <c r="M565" s="13"/>
      <c r="N565" s="14"/>
      <c r="O565" s="3"/>
      <c r="P565" s="3"/>
      <c r="Q565" s="2"/>
      <c r="R565" s="3"/>
      <c r="S565" s="13"/>
      <c r="T565" s="13"/>
      <c r="U565" s="3"/>
      <c r="V565" s="3"/>
      <c r="W565" s="3"/>
      <c r="X565" s="3"/>
      <c r="Y565" s="3"/>
      <c r="Z565" s="3"/>
      <c r="AA565" s="3"/>
      <c r="AB565" s="3"/>
      <c r="AC565" s="3"/>
      <c r="AD565" s="3"/>
    </row>
    <row r="566" spans="1:30" ht="13.5" customHeight="1">
      <c r="A566" s="11"/>
      <c r="B566" s="11"/>
      <c r="C566" s="11"/>
      <c r="D566" s="11"/>
      <c r="E566" s="11"/>
      <c r="F566" s="12"/>
      <c r="G566" s="12"/>
      <c r="H566" s="12"/>
      <c r="I566" s="12"/>
      <c r="J566" s="12"/>
      <c r="K566" s="12"/>
      <c r="L566" s="12"/>
      <c r="M566" s="13"/>
      <c r="N566" s="14"/>
      <c r="O566" s="3"/>
      <c r="P566" s="3"/>
      <c r="Q566" s="2"/>
      <c r="R566" s="3"/>
      <c r="S566" s="13"/>
      <c r="T566" s="13"/>
      <c r="U566" s="3"/>
      <c r="V566" s="3"/>
      <c r="W566" s="3"/>
      <c r="X566" s="3"/>
      <c r="Y566" s="3"/>
      <c r="Z566" s="3"/>
      <c r="AA566" s="3"/>
      <c r="AB566" s="3"/>
      <c r="AC566" s="3"/>
      <c r="AD566" s="3"/>
    </row>
    <row r="567" spans="1:30" ht="13.5" customHeight="1">
      <c r="A567" s="11"/>
      <c r="B567" s="11"/>
      <c r="C567" s="11"/>
      <c r="D567" s="11"/>
      <c r="E567" s="11"/>
      <c r="F567" s="12"/>
      <c r="G567" s="12"/>
      <c r="H567" s="12"/>
      <c r="I567" s="12"/>
      <c r="J567" s="12"/>
      <c r="K567" s="12"/>
      <c r="L567" s="12"/>
      <c r="M567" s="13"/>
      <c r="N567" s="14"/>
      <c r="O567" s="3"/>
      <c r="P567" s="3"/>
      <c r="Q567" s="2"/>
      <c r="R567" s="3"/>
      <c r="S567" s="13"/>
      <c r="T567" s="13"/>
      <c r="U567" s="3"/>
      <c r="V567" s="3"/>
      <c r="W567" s="3"/>
      <c r="X567" s="3"/>
      <c r="Y567" s="3"/>
      <c r="Z567" s="3"/>
      <c r="AA567" s="3"/>
      <c r="AB567" s="3"/>
      <c r="AC567" s="3"/>
      <c r="AD567" s="3"/>
    </row>
    <row r="568" spans="1:30" ht="13.5" customHeight="1">
      <c r="A568" s="11"/>
      <c r="B568" s="11"/>
      <c r="C568" s="11"/>
      <c r="D568" s="11"/>
      <c r="E568" s="11"/>
      <c r="F568" s="12"/>
      <c r="G568" s="12"/>
      <c r="H568" s="12"/>
      <c r="I568" s="12"/>
      <c r="J568" s="12"/>
      <c r="K568" s="12"/>
      <c r="L568" s="12"/>
      <c r="M568" s="13"/>
      <c r="N568" s="14"/>
      <c r="O568" s="3"/>
      <c r="P568" s="3"/>
      <c r="Q568" s="2"/>
      <c r="R568" s="3"/>
      <c r="S568" s="13"/>
      <c r="T568" s="13"/>
      <c r="U568" s="3"/>
      <c r="V568" s="3"/>
      <c r="W568" s="3"/>
      <c r="X568" s="3"/>
      <c r="Y568" s="3"/>
      <c r="Z568" s="3"/>
      <c r="AA568" s="3"/>
      <c r="AB568" s="3"/>
      <c r="AC568" s="3"/>
      <c r="AD568" s="3"/>
    </row>
    <row r="569" spans="1:30" ht="13.5" customHeight="1">
      <c r="A569" s="11"/>
      <c r="B569" s="11"/>
      <c r="C569" s="11"/>
      <c r="D569" s="11"/>
      <c r="E569" s="11"/>
      <c r="F569" s="12"/>
      <c r="G569" s="12"/>
      <c r="H569" s="12"/>
      <c r="I569" s="12"/>
      <c r="J569" s="12"/>
      <c r="K569" s="12"/>
      <c r="L569" s="12"/>
      <c r="M569" s="13"/>
      <c r="N569" s="14"/>
      <c r="O569" s="3"/>
      <c r="P569" s="3"/>
      <c r="Q569" s="2"/>
      <c r="R569" s="3"/>
      <c r="S569" s="13"/>
      <c r="T569" s="13"/>
      <c r="U569" s="3"/>
      <c r="V569" s="3"/>
      <c r="W569" s="3"/>
      <c r="X569" s="3"/>
      <c r="Y569" s="3"/>
      <c r="Z569" s="3"/>
      <c r="AA569" s="3"/>
      <c r="AB569" s="3"/>
      <c r="AC569" s="3"/>
      <c r="AD569" s="3"/>
    </row>
    <row r="570" spans="1:30" ht="13.5" customHeight="1">
      <c r="A570" s="11"/>
      <c r="B570" s="11"/>
      <c r="C570" s="11"/>
      <c r="D570" s="11"/>
      <c r="E570" s="11"/>
      <c r="F570" s="12"/>
      <c r="G570" s="12"/>
      <c r="H570" s="12"/>
      <c r="I570" s="12"/>
      <c r="J570" s="12"/>
      <c r="K570" s="12"/>
      <c r="L570" s="12"/>
      <c r="M570" s="13"/>
      <c r="N570" s="14"/>
      <c r="O570" s="3"/>
      <c r="P570" s="3"/>
      <c r="Q570" s="2"/>
      <c r="R570" s="3"/>
      <c r="S570" s="13"/>
      <c r="T570" s="13"/>
      <c r="U570" s="3"/>
      <c r="V570" s="3"/>
      <c r="W570" s="3"/>
      <c r="X570" s="3"/>
      <c r="Y570" s="3"/>
      <c r="Z570" s="3"/>
      <c r="AA570" s="3"/>
      <c r="AB570" s="3"/>
      <c r="AC570" s="3"/>
      <c r="AD570" s="3"/>
    </row>
    <row r="571" spans="1:30" ht="13.5" customHeight="1">
      <c r="A571" s="11"/>
      <c r="B571" s="11"/>
      <c r="C571" s="11"/>
      <c r="D571" s="11"/>
      <c r="E571" s="11"/>
      <c r="F571" s="12"/>
      <c r="G571" s="12"/>
      <c r="H571" s="12"/>
      <c r="I571" s="12"/>
      <c r="J571" s="12"/>
      <c r="K571" s="12"/>
      <c r="L571" s="12"/>
      <c r="M571" s="13"/>
      <c r="N571" s="14"/>
      <c r="O571" s="3"/>
      <c r="P571" s="3"/>
      <c r="Q571" s="2"/>
      <c r="R571" s="3"/>
      <c r="S571" s="13"/>
      <c r="T571" s="13"/>
      <c r="U571" s="3"/>
      <c r="V571" s="3"/>
      <c r="W571" s="3"/>
      <c r="X571" s="3"/>
      <c r="Y571" s="3"/>
      <c r="Z571" s="3"/>
      <c r="AA571" s="3"/>
      <c r="AB571" s="3"/>
      <c r="AC571" s="3"/>
      <c r="AD571" s="3"/>
    </row>
    <row r="572" spans="1:30" ht="13.5" customHeight="1">
      <c r="A572" s="11"/>
      <c r="B572" s="11"/>
      <c r="C572" s="11"/>
      <c r="D572" s="11"/>
      <c r="E572" s="11"/>
      <c r="F572" s="12"/>
      <c r="G572" s="12"/>
      <c r="H572" s="12"/>
      <c r="I572" s="12"/>
      <c r="J572" s="12"/>
      <c r="K572" s="12"/>
      <c r="L572" s="12"/>
      <c r="M572" s="13"/>
      <c r="N572" s="14"/>
      <c r="O572" s="3"/>
      <c r="P572" s="3"/>
      <c r="Q572" s="2"/>
      <c r="R572" s="3"/>
      <c r="S572" s="13"/>
      <c r="T572" s="13"/>
      <c r="U572" s="3"/>
      <c r="V572" s="3"/>
      <c r="W572" s="3"/>
      <c r="X572" s="3"/>
      <c r="Y572" s="3"/>
      <c r="Z572" s="3"/>
      <c r="AA572" s="3"/>
      <c r="AB572" s="3"/>
      <c r="AC572" s="3"/>
      <c r="AD572" s="3"/>
    </row>
    <row r="573" spans="1:30" ht="13.5" customHeight="1">
      <c r="A573" s="11"/>
      <c r="B573" s="11"/>
      <c r="C573" s="11"/>
      <c r="D573" s="11"/>
      <c r="E573" s="11"/>
      <c r="F573" s="12"/>
      <c r="G573" s="12"/>
      <c r="H573" s="12"/>
      <c r="I573" s="12"/>
      <c r="J573" s="12"/>
      <c r="K573" s="12"/>
      <c r="L573" s="12"/>
      <c r="M573" s="13"/>
      <c r="N573" s="14"/>
      <c r="O573" s="3"/>
      <c r="P573" s="3"/>
      <c r="Q573" s="2"/>
      <c r="R573" s="3"/>
      <c r="S573" s="13"/>
      <c r="T573" s="13"/>
      <c r="U573" s="3"/>
      <c r="V573" s="3"/>
      <c r="W573" s="3"/>
      <c r="X573" s="3"/>
      <c r="Y573" s="3"/>
      <c r="Z573" s="3"/>
      <c r="AA573" s="3"/>
      <c r="AB573" s="3"/>
      <c r="AC573" s="3"/>
      <c r="AD573" s="3"/>
    </row>
    <row r="574" spans="1:30" ht="13.5" customHeight="1">
      <c r="A574" s="11"/>
      <c r="B574" s="11"/>
      <c r="C574" s="11"/>
      <c r="D574" s="11"/>
      <c r="E574" s="11"/>
      <c r="F574" s="12"/>
      <c r="G574" s="12"/>
      <c r="H574" s="12"/>
      <c r="I574" s="12"/>
      <c r="J574" s="12"/>
      <c r="K574" s="12"/>
      <c r="L574" s="12"/>
      <c r="M574" s="13"/>
      <c r="N574" s="14"/>
      <c r="O574" s="3"/>
      <c r="P574" s="3"/>
      <c r="Q574" s="2"/>
      <c r="R574" s="3"/>
      <c r="S574" s="13"/>
      <c r="T574" s="13"/>
      <c r="U574" s="3"/>
      <c r="V574" s="3"/>
      <c r="W574" s="3"/>
      <c r="X574" s="3"/>
      <c r="Y574" s="3"/>
      <c r="Z574" s="3"/>
      <c r="AA574" s="3"/>
      <c r="AB574" s="3"/>
      <c r="AC574" s="3"/>
      <c r="AD574" s="3"/>
    </row>
    <row r="575" spans="1:30" ht="13.5" customHeight="1">
      <c r="A575" s="11"/>
      <c r="B575" s="11"/>
      <c r="C575" s="11"/>
      <c r="D575" s="11"/>
      <c r="E575" s="11"/>
      <c r="F575" s="12"/>
      <c r="G575" s="12"/>
      <c r="H575" s="12"/>
      <c r="I575" s="12"/>
      <c r="J575" s="12"/>
      <c r="K575" s="12"/>
      <c r="L575" s="12"/>
      <c r="M575" s="13"/>
      <c r="N575" s="14"/>
      <c r="O575" s="3"/>
      <c r="P575" s="3"/>
      <c r="Q575" s="2"/>
      <c r="R575" s="3"/>
      <c r="S575" s="13"/>
      <c r="T575" s="13"/>
      <c r="U575" s="3"/>
      <c r="V575" s="3"/>
      <c r="W575" s="3"/>
      <c r="X575" s="3"/>
      <c r="Y575" s="3"/>
      <c r="Z575" s="3"/>
      <c r="AA575" s="3"/>
      <c r="AB575" s="3"/>
      <c r="AC575" s="3"/>
      <c r="AD575" s="3"/>
    </row>
    <row r="576" spans="1:30" ht="13.5" customHeight="1">
      <c r="A576" s="11"/>
      <c r="B576" s="11"/>
      <c r="C576" s="11"/>
      <c r="D576" s="11"/>
      <c r="E576" s="11"/>
      <c r="F576" s="12"/>
      <c r="G576" s="12"/>
      <c r="H576" s="12"/>
      <c r="I576" s="12"/>
      <c r="J576" s="12"/>
      <c r="K576" s="12"/>
      <c r="L576" s="12"/>
      <c r="M576" s="13"/>
      <c r="N576" s="14"/>
      <c r="O576" s="3"/>
      <c r="P576" s="3"/>
      <c r="Q576" s="2"/>
      <c r="R576" s="3"/>
      <c r="S576" s="13"/>
      <c r="T576" s="13"/>
      <c r="U576" s="3"/>
      <c r="V576" s="3"/>
      <c r="W576" s="3"/>
      <c r="X576" s="3"/>
      <c r="Y576" s="3"/>
      <c r="Z576" s="3"/>
      <c r="AA576" s="3"/>
      <c r="AB576" s="3"/>
      <c r="AC576" s="3"/>
      <c r="AD576" s="3"/>
    </row>
    <row r="577" spans="1:30" ht="13.5" customHeight="1">
      <c r="A577" s="11"/>
      <c r="B577" s="11"/>
      <c r="C577" s="11"/>
      <c r="D577" s="11"/>
      <c r="E577" s="11"/>
      <c r="F577" s="12"/>
      <c r="G577" s="12"/>
      <c r="H577" s="12"/>
      <c r="I577" s="12"/>
      <c r="J577" s="12"/>
      <c r="K577" s="12"/>
      <c r="L577" s="12"/>
      <c r="M577" s="13"/>
      <c r="N577" s="14"/>
      <c r="O577" s="3"/>
      <c r="P577" s="3"/>
      <c r="Q577" s="2"/>
      <c r="R577" s="3"/>
      <c r="S577" s="13"/>
      <c r="T577" s="13"/>
      <c r="U577" s="3"/>
      <c r="V577" s="3"/>
      <c r="W577" s="3"/>
      <c r="X577" s="3"/>
      <c r="Y577" s="3"/>
      <c r="Z577" s="3"/>
      <c r="AA577" s="3"/>
      <c r="AB577" s="3"/>
      <c r="AC577" s="3"/>
      <c r="AD577" s="3"/>
    </row>
    <row r="578" spans="1:30" ht="13.5" customHeight="1">
      <c r="A578" s="11"/>
      <c r="B578" s="11"/>
      <c r="C578" s="11"/>
      <c r="D578" s="11"/>
      <c r="E578" s="11"/>
      <c r="F578" s="12"/>
      <c r="G578" s="12"/>
      <c r="H578" s="12"/>
      <c r="I578" s="12"/>
      <c r="J578" s="12"/>
      <c r="K578" s="12"/>
      <c r="L578" s="12"/>
      <c r="M578" s="13"/>
      <c r="N578" s="14"/>
      <c r="O578" s="3"/>
      <c r="P578" s="3"/>
      <c r="Q578" s="2"/>
      <c r="R578" s="3"/>
      <c r="S578" s="13"/>
      <c r="T578" s="13"/>
      <c r="U578" s="3"/>
      <c r="V578" s="3"/>
      <c r="W578" s="3"/>
      <c r="X578" s="3"/>
      <c r="Y578" s="3"/>
      <c r="Z578" s="3"/>
      <c r="AA578" s="3"/>
      <c r="AB578" s="3"/>
      <c r="AC578" s="3"/>
      <c r="AD578" s="3"/>
    </row>
    <row r="579" spans="1:30" ht="13.5" customHeight="1">
      <c r="A579" s="11"/>
      <c r="B579" s="11"/>
      <c r="C579" s="11"/>
      <c r="D579" s="11"/>
      <c r="E579" s="11"/>
      <c r="F579" s="12"/>
      <c r="G579" s="12"/>
      <c r="H579" s="12"/>
      <c r="I579" s="12"/>
      <c r="J579" s="12"/>
      <c r="K579" s="12"/>
      <c r="L579" s="12"/>
      <c r="M579" s="13"/>
      <c r="N579" s="14"/>
      <c r="O579" s="3"/>
      <c r="P579" s="3"/>
      <c r="Q579" s="2"/>
      <c r="R579" s="3"/>
      <c r="S579" s="13"/>
      <c r="T579" s="13"/>
      <c r="U579" s="3"/>
      <c r="V579" s="3"/>
      <c r="W579" s="3"/>
      <c r="X579" s="3"/>
      <c r="Y579" s="3"/>
      <c r="Z579" s="3"/>
      <c r="AA579" s="3"/>
      <c r="AB579" s="3"/>
      <c r="AC579" s="3"/>
      <c r="AD579" s="3"/>
    </row>
    <row r="580" spans="1:30" ht="13.5" customHeight="1">
      <c r="A580" s="11"/>
      <c r="B580" s="11"/>
      <c r="C580" s="11"/>
      <c r="D580" s="11"/>
      <c r="E580" s="11"/>
      <c r="F580" s="12"/>
      <c r="G580" s="12"/>
      <c r="H580" s="12"/>
      <c r="I580" s="12"/>
      <c r="J580" s="12"/>
      <c r="K580" s="12"/>
      <c r="L580" s="12"/>
      <c r="M580" s="13"/>
      <c r="N580" s="14"/>
      <c r="O580" s="3"/>
      <c r="P580" s="3"/>
      <c r="Q580" s="2"/>
      <c r="R580" s="3"/>
      <c r="S580" s="13"/>
      <c r="T580" s="13"/>
      <c r="U580" s="3"/>
      <c r="V580" s="3"/>
      <c r="W580" s="3"/>
      <c r="X580" s="3"/>
      <c r="Y580" s="3"/>
      <c r="Z580" s="3"/>
      <c r="AA580" s="3"/>
      <c r="AB580" s="3"/>
      <c r="AC580" s="3"/>
      <c r="AD580" s="3"/>
    </row>
    <row r="581" spans="1:30" ht="13.5" customHeight="1">
      <c r="A581" s="11"/>
      <c r="B581" s="11"/>
      <c r="C581" s="11"/>
      <c r="D581" s="11"/>
      <c r="E581" s="11"/>
      <c r="F581" s="12"/>
      <c r="G581" s="12"/>
      <c r="H581" s="12"/>
      <c r="I581" s="12"/>
      <c r="J581" s="12"/>
      <c r="K581" s="12"/>
      <c r="L581" s="12"/>
      <c r="M581" s="13"/>
      <c r="N581" s="14"/>
      <c r="O581" s="3"/>
      <c r="P581" s="3"/>
      <c r="Q581" s="2"/>
      <c r="R581" s="3"/>
      <c r="S581" s="13"/>
      <c r="T581" s="13"/>
      <c r="U581" s="3"/>
      <c r="V581" s="3"/>
      <c r="W581" s="3"/>
      <c r="X581" s="3"/>
      <c r="Y581" s="3"/>
      <c r="Z581" s="3"/>
      <c r="AA581" s="3"/>
      <c r="AB581" s="3"/>
      <c r="AC581" s="3"/>
      <c r="AD581" s="3"/>
    </row>
    <row r="582" spans="1:30" ht="13.5" customHeight="1">
      <c r="A582" s="11"/>
      <c r="B582" s="11"/>
      <c r="C582" s="11"/>
      <c r="D582" s="11"/>
      <c r="E582" s="11"/>
      <c r="F582" s="12"/>
      <c r="G582" s="12"/>
      <c r="H582" s="12"/>
      <c r="I582" s="12"/>
      <c r="J582" s="12"/>
      <c r="K582" s="12"/>
      <c r="L582" s="12"/>
      <c r="M582" s="13"/>
      <c r="N582" s="14"/>
      <c r="O582" s="3"/>
      <c r="P582" s="3"/>
      <c r="Q582" s="2"/>
      <c r="R582" s="3"/>
      <c r="S582" s="13"/>
      <c r="T582" s="13"/>
      <c r="U582" s="3"/>
      <c r="V582" s="3"/>
      <c r="W582" s="3"/>
      <c r="X582" s="3"/>
      <c r="Y582" s="3"/>
      <c r="Z582" s="3"/>
      <c r="AA582" s="3"/>
      <c r="AB582" s="3"/>
      <c r="AC582" s="3"/>
      <c r="AD582" s="3"/>
    </row>
    <row r="583" spans="1:30" ht="13.5" customHeight="1">
      <c r="A583" s="11"/>
      <c r="B583" s="11"/>
      <c r="C583" s="11"/>
      <c r="D583" s="11"/>
      <c r="E583" s="11"/>
      <c r="F583" s="12"/>
      <c r="G583" s="12"/>
      <c r="H583" s="12"/>
      <c r="I583" s="12"/>
      <c r="J583" s="12"/>
      <c r="K583" s="12"/>
      <c r="L583" s="12"/>
      <c r="M583" s="13"/>
      <c r="N583" s="14"/>
      <c r="O583" s="3"/>
      <c r="P583" s="3"/>
      <c r="Q583" s="2"/>
      <c r="R583" s="3"/>
      <c r="S583" s="13"/>
      <c r="T583" s="13"/>
      <c r="U583" s="3"/>
      <c r="V583" s="3"/>
      <c r="W583" s="3"/>
      <c r="X583" s="3"/>
      <c r="Y583" s="3"/>
      <c r="Z583" s="3"/>
      <c r="AA583" s="3"/>
      <c r="AB583" s="3"/>
      <c r="AC583" s="3"/>
      <c r="AD583" s="3"/>
    </row>
    <row r="584" spans="1:30" ht="13.5" customHeight="1">
      <c r="A584" s="11"/>
      <c r="B584" s="11"/>
      <c r="C584" s="11"/>
      <c r="D584" s="11"/>
      <c r="E584" s="11"/>
      <c r="F584" s="12"/>
      <c r="G584" s="12"/>
      <c r="H584" s="12"/>
      <c r="I584" s="12"/>
      <c r="J584" s="12"/>
      <c r="K584" s="12"/>
      <c r="L584" s="12"/>
      <c r="M584" s="13"/>
      <c r="N584" s="14"/>
      <c r="O584" s="3"/>
      <c r="P584" s="3"/>
      <c r="Q584" s="2"/>
      <c r="R584" s="3"/>
      <c r="S584" s="13"/>
      <c r="T584" s="13"/>
      <c r="U584" s="3"/>
      <c r="V584" s="3"/>
      <c r="W584" s="3"/>
      <c r="X584" s="3"/>
      <c r="Y584" s="3"/>
      <c r="Z584" s="3"/>
      <c r="AA584" s="3"/>
      <c r="AB584" s="3"/>
      <c r="AC584" s="3"/>
      <c r="AD584" s="3"/>
    </row>
    <row r="585" spans="1:30" ht="13.5" customHeight="1">
      <c r="A585" s="11"/>
      <c r="B585" s="11"/>
      <c r="C585" s="11"/>
      <c r="D585" s="11"/>
      <c r="E585" s="11"/>
      <c r="F585" s="12"/>
      <c r="G585" s="12"/>
      <c r="H585" s="12"/>
      <c r="I585" s="12"/>
      <c r="J585" s="12"/>
      <c r="K585" s="12"/>
      <c r="L585" s="12"/>
      <c r="M585" s="13"/>
      <c r="N585" s="14"/>
      <c r="O585" s="3"/>
      <c r="P585" s="3"/>
      <c r="Q585" s="2"/>
      <c r="R585" s="3"/>
      <c r="S585" s="13"/>
      <c r="T585" s="13"/>
      <c r="U585" s="3"/>
      <c r="V585" s="3"/>
      <c r="W585" s="3"/>
      <c r="X585" s="3"/>
      <c r="Y585" s="3"/>
      <c r="Z585" s="3"/>
      <c r="AA585" s="3"/>
      <c r="AB585" s="3"/>
      <c r="AC585" s="3"/>
      <c r="AD585" s="3"/>
    </row>
    <row r="586" spans="1:30" ht="13.5" customHeight="1">
      <c r="A586" s="11"/>
      <c r="B586" s="11"/>
      <c r="C586" s="11"/>
      <c r="D586" s="11"/>
      <c r="E586" s="11"/>
      <c r="F586" s="12"/>
      <c r="G586" s="12"/>
      <c r="H586" s="12"/>
      <c r="I586" s="12"/>
      <c r="J586" s="12"/>
      <c r="K586" s="12"/>
      <c r="L586" s="12"/>
      <c r="M586" s="13"/>
      <c r="N586" s="14"/>
      <c r="O586" s="3"/>
      <c r="P586" s="3"/>
      <c r="Q586" s="2"/>
      <c r="R586" s="3"/>
      <c r="S586" s="13"/>
      <c r="T586" s="13"/>
      <c r="U586" s="3"/>
      <c r="V586" s="3"/>
      <c r="W586" s="3"/>
      <c r="X586" s="3"/>
      <c r="Y586" s="3"/>
      <c r="Z586" s="3"/>
      <c r="AA586" s="3"/>
      <c r="AB586" s="3"/>
      <c r="AC586" s="3"/>
      <c r="AD586" s="3"/>
    </row>
    <row r="587" spans="1:30" ht="13.5" customHeight="1">
      <c r="A587" s="11"/>
      <c r="B587" s="11"/>
      <c r="C587" s="11"/>
      <c r="D587" s="11"/>
      <c r="E587" s="11"/>
      <c r="F587" s="12"/>
      <c r="G587" s="12"/>
      <c r="H587" s="12"/>
      <c r="I587" s="12"/>
      <c r="J587" s="12"/>
      <c r="K587" s="12"/>
      <c r="L587" s="12"/>
      <c r="M587" s="13"/>
      <c r="N587" s="14"/>
      <c r="O587" s="3"/>
      <c r="P587" s="3"/>
      <c r="Q587" s="2"/>
      <c r="R587" s="3"/>
      <c r="S587" s="13"/>
      <c r="T587" s="13"/>
      <c r="U587" s="3"/>
      <c r="V587" s="3"/>
      <c r="W587" s="3"/>
      <c r="X587" s="3"/>
      <c r="Y587" s="3"/>
      <c r="Z587" s="3"/>
      <c r="AA587" s="3"/>
      <c r="AB587" s="3"/>
      <c r="AC587" s="3"/>
      <c r="AD587" s="3"/>
    </row>
    <row r="588" spans="1:30" ht="13.5" customHeight="1">
      <c r="A588" s="11"/>
      <c r="B588" s="11"/>
      <c r="C588" s="11"/>
      <c r="D588" s="11"/>
      <c r="E588" s="11"/>
      <c r="F588" s="12"/>
      <c r="G588" s="12"/>
      <c r="H588" s="12"/>
      <c r="I588" s="12"/>
      <c r="J588" s="12"/>
      <c r="K588" s="12"/>
      <c r="L588" s="12"/>
      <c r="M588" s="13"/>
      <c r="N588" s="14"/>
      <c r="O588" s="3"/>
      <c r="P588" s="3"/>
      <c r="Q588" s="2"/>
      <c r="R588" s="3"/>
      <c r="S588" s="13"/>
      <c r="T588" s="13"/>
      <c r="U588" s="3"/>
      <c r="V588" s="3"/>
      <c r="W588" s="3"/>
      <c r="X588" s="3"/>
      <c r="Y588" s="3"/>
      <c r="Z588" s="3"/>
      <c r="AA588" s="3"/>
      <c r="AB588" s="3"/>
      <c r="AC588" s="3"/>
      <c r="AD588" s="3"/>
    </row>
    <row r="589" spans="1:30" ht="13.5" customHeight="1">
      <c r="A589" s="11"/>
      <c r="B589" s="11"/>
      <c r="C589" s="11"/>
      <c r="D589" s="11"/>
      <c r="E589" s="11"/>
      <c r="F589" s="12"/>
      <c r="G589" s="12"/>
      <c r="H589" s="12"/>
      <c r="I589" s="12"/>
      <c r="J589" s="12"/>
      <c r="K589" s="12"/>
      <c r="L589" s="12"/>
      <c r="M589" s="13"/>
      <c r="N589" s="14"/>
      <c r="O589" s="3"/>
      <c r="P589" s="3"/>
      <c r="Q589" s="2"/>
      <c r="R589" s="3"/>
      <c r="S589" s="13"/>
      <c r="T589" s="13"/>
      <c r="U589" s="3"/>
      <c r="V589" s="3"/>
      <c r="W589" s="3"/>
      <c r="X589" s="3"/>
      <c r="Y589" s="3"/>
      <c r="Z589" s="3"/>
      <c r="AA589" s="3"/>
      <c r="AB589" s="3"/>
      <c r="AC589" s="3"/>
      <c r="AD589" s="3"/>
    </row>
    <row r="590" spans="1:30" ht="13.5" customHeight="1">
      <c r="A590" s="11"/>
      <c r="B590" s="11"/>
      <c r="C590" s="11"/>
      <c r="D590" s="11"/>
      <c r="E590" s="11"/>
      <c r="F590" s="12"/>
      <c r="G590" s="12"/>
      <c r="H590" s="12"/>
      <c r="I590" s="12"/>
      <c r="J590" s="12"/>
      <c r="K590" s="12"/>
      <c r="L590" s="12"/>
      <c r="M590" s="13"/>
      <c r="N590" s="14"/>
      <c r="O590" s="3"/>
      <c r="P590" s="3"/>
      <c r="Q590" s="2"/>
      <c r="R590" s="3"/>
      <c r="S590" s="13"/>
      <c r="T590" s="13"/>
      <c r="U590" s="3"/>
      <c r="V590" s="3"/>
      <c r="W590" s="3"/>
      <c r="X590" s="3"/>
      <c r="Y590" s="3"/>
      <c r="Z590" s="3"/>
      <c r="AA590" s="3"/>
      <c r="AB590" s="3"/>
      <c r="AC590" s="3"/>
      <c r="AD590" s="3"/>
    </row>
    <row r="591" spans="1:30" ht="13.5" customHeight="1">
      <c r="A591" s="11"/>
      <c r="B591" s="11"/>
      <c r="C591" s="11"/>
      <c r="D591" s="11"/>
      <c r="E591" s="11"/>
      <c r="F591" s="12"/>
      <c r="G591" s="12"/>
      <c r="H591" s="12"/>
      <c r="I591" s="12"/>
      <c r="J591" s="12"/>
      <c r="K591" s="12"/>
      <c r="L591" s="12"/>
      <c r="M591" s="13"/>
      <c r="N591" s="14"/>
      <c r="O591" s="3"/>
      <c r="P591" s="3"/>
      <c r="Q591" s="2"/>
      <c r="R591" s="3"/>
      <c r="S591" s="13"/>
      <c r="T591" s="13"/>
      <c r="U591" s="3"/>
      <c r="V591" s="3"/>
      <c r="W591" s="3"/>
      <c r="X591" s="3"/>
      <c r="Y591" s="3"/>
      <c r="Z591" s="3"/>
      <c r="AA591" s="3"/>
      <c r="AB591" s="3"/>
      <c r="AC591" s="3"/>
      <c r="AD591" s="3"/>
    </row>
    <row r="592" spans="1:30" ht="13.5" customHeight="1">
      <c r="A592" s="11"/>
      <c r="B592" s="11"/>
      <c r="C592" s="11"/>
      <c r="D592" s="11"/>
      <c r="E592" s="11"/>
      <c r="F592" s="12"/>
      <c r="G592" s="12"/>
      <c r="H592" s="12"/>
      <c r="I592" s="12"/>
      <c r="J592" s="12"/>
      <c r="K592" s="12"/>
      <c r="L592" s="12"/>
      <c r="M592" s="13"/>
      <c r="N592" s="14"/>
      <c r="O592" s="3"/>
      <c r="P592" s="3"/>
      <c r="Q592" s="2"/>
      <c r="R592" s="3"/>
      <c r="S592" s="13"/>
      <c r="T592" s="13"/>
      <c r="U592" s="3"/>
      <c r="V592" s="3"/>
      <c r="W592" s="3"/>
      <c r="X592" s="3"/>
      <c r="Y592" s="3"/>
      <c r="Z592" s="3"/>
      <c r="AA592" s="3"/>
      <c r="AB592" s="3"/>
      <c r="AC592" s="3"/>
      <c r="AD592" s="3"/>
    </row>
    <row r="593" spans="1:30" ht="13.5" customHeight="1">
      <c r="A593" s="11"/>
      <c r="B593" s="11"/>
      <c r="C593" s="11"/>
      <c r="D593" s="11"/>
      <c r="E593" s="11"/>
      <c r="F593" s="12"/>
      <c r="G593" s="12"/>
      <c r="H593" s="12"/>
      <c r="I593" s="12"/>
      <c r="J593" s="12"/>
      <c r="K593" s="12"/>
      <c r="L593" s="12"/>
      <c r="M593" s="13"/>
      <c r="N593" s="14"/>
      <c r="O593" s="3"/>
      <c r="P593" s="3"/>
      <c r="Q593" s="2"/>
      <c r="R593" s="3"/>
      <c r="S593" s="13"/>
      <c r="T593" s="13"/>
      <c r="U593" s="3"/>
      <c r="V593" s="3"/>
      <c r="W593" s="3"/>
      <c r="X593" s="3"/>
      <c r="Y593" s="3"/>
      <c r="Z593" s="3"/>
      <c r="AA593" s="3"/>
      <c r="AB593" s="3"/>
      <c r="AC593" s="3"/>
      <c r="AD593" s="3"/>
    </row>
    <row r="594" spans="1:30" ht="13.5" customHeight="1">
      <c r="A594" s="11"/>
      <c r="B594" s="11"/>
      <c r="C594" s="11"/>
      <c r="D594" s="11"/>
      <c r="E594" s="11"/>
      <c r="F594" s="12"/>
      <c r="G594" s="12"/>
      <c r="H594" s="12"/>
      <c r="I594" s="12"/>
      <c r="J594" s="12"/>
      <c r="K594" s="12"/>
      <c r="L594" s="12"/>
      <c r="M594" s="13"/>
      <c r="N594" s="14"/>
      <c r="O594" s="3"/>
      <c r="P594" s="3"/>
      <c r="Q594" s="2"/>
      <c r="R594" s="3"/>
      <c r="S594" s="13"/>
      <c r="T594" s="13"/>
      <c r="U594" s="3"/>
      <c r="V594" s="3"/>
      <c r="W594" s="3"/>
      <c r="X594" s="3"/>
      <c r="Y594" s="3"/>
      <c r="Z594" s="3"/>
      <c r="AA594" s="3"/>
      <c r="AB594" s="3"/>
      <c r="AC594" s="3"/>
      <c r="AD594" s="3"/>
    </row>
    <row r="595" spans="1:30" ht="13.5" customHeight="1">
      <c r="A595" s="11"/>
      <c r="B595" s="11"/>
      <c r="C595" s="11"/>
      <c r="D595" s="11"/>
      <c r="E595" s="11"/>
      <c r="F595" s="12"/>
      <c r="G595" s="12"/>
      <c r="H595" s="12"/>
      <c r="I595" s="12"/>
      <c r="J595" s="12"/>
      <c r="K595" s="12"/>
      <c r="L595" s="12"/>
      <c r="M595" s="13"/>
      <c r="N595" s="14"/>
      <c r="O595" s="3"/>
      <c r="P595" s="3"/>
      <c r="Q595" s="2"/>
      <c r="R595" s="3"/>
      <c r="S595" s="13"/>
      <c r="T595" s="13"/>
      <c r="U595" s="3"/>
      <c r="V595" s="3"/>
      <c r="W595" s="3"/>
      <c r="X595" s="3"/>
      <c r="Y595" s="3"/>
      <c r="Z595" s="3"/>
      <c r="AA595" s="3"/>
      <c r="AB595" s="3"/>
      <c r="AC595" s="3"/>
      <c r="AD595" s="3"/>
    </row>
    <row r="596" spans="1:30" ht="13.5" customHeight="1">
      <c r="A596" s="11"/>
      <c r="B596" s="11"/>
      <c r="C596" s="11"/>
      <c r="D596" s="11"/>
      <c r="E596" s="11"/>
      <c r="F596" s="12"/>
      <c r="G596" s="12"/>
      <c r="H596" s="12"/>
      <c r="I596" s="12"/>
      <c r="J596" s="12"/>
      <c r="K596" s="12"/>
      <c r="L596" s="12"/>
      <c r="M596" s="13"/>
      <c r="N596" s="14"/>
      <c r="O596" s="3"/>
      <c r="P596" s="3"/>
      <c r="Q596" s="2"/>
      <c r="R596" s="3"/>
      <c r="S596" s="13"/>
      <c r="T596" s="13"/>
      <c r="U596" s="3"/>
      <c r="V596" s="3"/>
      <c r="W596" s="3"/>
      <c r="X596" s="3"/>
      <c r="Y596" s="3"/>
      <c r="Z596" s="3"/>
      <c r="AA596" s="3"/>
      <c r="AB596" s="3"/>
      <c r="AC596" s="3"/>
      <c r="AD596" s="3"/>
    </row>
    <row r="597" spans="1:30" ht="13.5" customHeight="1">
      <c r="A597" s="11"/>
      <c r="B597" s="11"/>
      <c r="C597" s="11"/>
      <c r="D597" s="11"/>
      <c r="E597" s="11"/>
      <c r="F597" s="12"/>
      <c r="G597" s="12"/>
      <c r="H597" s="12"/>
      <c r="I597" s="12"/>
      <c r="J597" s="12"/>
      <c r="K597" s="12"/>
      <c r="L597" s="12"/>
      <c r="M597" s="13"/>
      <c r="N597" s="14"/>
      <c r="O597" s="3"/>
      <c r="P597" s="3"/>
      <c r="Q597" s="2"/>
      <c r="R597" s="3"/>
      <c r="S597" s="13"/>
      <c r="T597" s="13"/>
      <c r="U597" s="3"/>
      <c r="V597" s="3"/>
      <c r="W597" s="3"/>
      <c r="X597" s="3"/>
      <c r="Y597" s="3"/>
      <c r="Z597" s="3"/>
      <c r="AA597" s="3"/>
      <c r="AB597" s="3"/>
      <c r="AC597" s="3"/>
      <c r="AD597" s="3"/>
    </row>
    <row r="598" spans="1:30" ht="13.5" customHeight="1">
      <c r="A598" s="11"/>
      <c r="B598" s="11"/>
      <c r="C598" s="11"/>
      <c r="D598" s="11"/>
      <c r="E598" s="11"/>
      <c r="F598" s="12"/>
      <c r="G598" s="12"/>
      <c r="H598" s="12"/>
      <c r="I598" s="12"/>
      <c r="J598" s="12"/>
      <c r="K598" s="12"/>
      <c r="L598" s="12"/>
      <c r="M598" s="13"/>
      <c r="N598" s="14"/>
      <c r="O598" s="3"/>
      <c r="P598" s="3"/>
      <c r="Q598" s="2"/>
      <c r="R598" s="3"/>
      <c r="S598" s="13"/>
      <c r="T598" s="13"/>
      <c r="U598" s="3"/>
      <c r="V598" s="3"/>
      <c r="W598" s="3"/>
      <c r="X598" s="3"/>
      <c r="Y598" s="3"/>
      <c r="Z598" s="3"/>
      <c r="AA598" s="3"/>
      <c r="AB598" s="3"/>
      <c r="AC598" s="3"/>
      <c r="AD598" s="3"/>
    </row>
    <row r="599" spans="1:30" ht="13.5" customHeight="1">
      <c r="A599" s="11"/>
      <c r="B599" s="11"/>
      <c r="C599" s="11"/>
      <c r="D599" s="11"/>
      <c r="E599" s="11"/>
      <c r="F599" s="12"/>
      <c r="G599" s="12"/>
      <c r="H599" s="12"/>
      <c r="I599" s="12"/>
      <c r="J599" s="12"/>
      <c r="K599" s="12"/>
      <c r="L599" s="12"/>
      <c r="M599" s="13"/>
      <c r="N599" s="14"/>
      <c r="O599" s="3"/>
      <c r="P599" s="3"/>
      <c r="Q599" s="2"/>
      <c r="R599" s="3"/>
      <c r="S599" s="13"/>
      <c r="T599" s="13"/>
      <c r="U599" s="3"/>
      <c r="V599" s="3"/>
      <c r="W599" s="3"/>
      <c r="X599" s="3"/>
      <c r="Y599" s="3"/>
      <c r="Z599" s="3"/>
      <c r="AA599" s="3"/>
      <c r="AB599" s="3"/>
      <c r="AC599" s="3"/>
      <c r="AD599" s="3"/>
    </row>
    <row r="600" spans="1:30" ht="13.5" customHeight="1">
      <c r="A600" s="11"/>
      <c r="B600" s="11"/>
      <c r="C600" s="11"/>
      <c r="D600" s="11"/>
      <c r="E600" s="11"/>
      <c r="F600" s="12"/>
      <c r="G600" s="12"/>
      <c r="H600" s="12"/>
      <c r="I600" s="12"/>
      <c r="J600" s="12"/>
      <c r="K600" s="12"/>
      <c r="L600" s="12"/>
      <c r="M600" s="13"/>
      <c r="N600" s="14"/>
      <c r="O600" s="3"/>
      <c r="P600" s="3"/>
      <c r="Q600" s="2"/>
      <c r="R600" s="3"/>
      <c r="S600" s="13"/>
      <c r="T600" s="13"/>
      <c r="U600" s="3"/>
      <c r="V600" s="3"/>
      <c r="W600" s="3"/>
      <c r="X600" s="3"/>
      <c r="Y600" s="3"/>
      <c r="Z600" s="3"/>
      <c r="AA600" s="3"/>
      <c r="AB600" s="3"/>
      <c r="AC600" s="3"/>
      <c r="AD600" s="3"/>
    </row>
    <row r="601" spans="1:30" ht="13.5" customHeight="1">
      <c r="A601" s="11"/>
      <c r="B601" s="11"/>
      <c r="C601" s="11"/>
      <c r="D601" s="11"/>
      <c r="E601" s="11"/>
      <c r="F601" s="12"/>
      <c r="G601" s="12"/>
      <c r="H601" s="12"/>
      <c r="I601" s="12"/>
      <c r="J601" s="12"/>
      <c r="K601" s="12"/>
      <c r="L601" s="12"/>
      <c r="M601" s="13"/>
      <c r="N601" s="14"/>
      <c r="O601" s="3"/>
      <c r="P601" s="3"/>
      <c r="Q601" s="2"/>
      <c r="R601" s="3"/>
      <c r="S601" s="13"/>
      <c r="T601" s="13"/>
      <c r="U601" s="3"/>
      <c r="V601" s="3"/>
      <c r="W601" s="3"/>
      <c r="X601" s="3"/>
      <c r="Y601" s="3"/>
      <c r="Z601" s="3"/>
      <c r="AA601" s="3"/>
      <c r="AB601" s="3"/>
      <c r="AC601" s="3"/>
      <c r="AD601" s="3"/>
    </row>
    <row r="602" spans="1:30" ht="13.5" customHeight="1">
      <c r="A602" s="11"/>
      <c r="B602" s="11"/>
      <c r="C602" s="11"/>
      <c r="D602" s="11"/>
      <c r="E602" s="11"/>
      <c r="F602" s="12"/>
      <c r="G602" s="12"/>
      <c r="H602" s="12"/>
      <c r="I602" s="12"/>
      <c r="J602" s="12"/>
      <c r="K602" s="12"/>
      <c r="L602" s="12"/>
      <c r="M602" s="13"/>
      <c r="N602" s="14"/>
      <c r="O602" s="3"/>
      <c r="P602" s="3"/>
      <c r="Q602" s="2"/>
      <c r="R602" s="3"/>
      <c r="S602" s="13"/>
      <c r="T602" s="13"/>
      <c r="U602" s="3"/>
      <c r="V602" s="3"/>
      <c r="W602" s="3"/>
      <c r="X602" s="3"/>
      <c r="Y602" s="3"/>
      <c r="Z602" s="3"/>
      <c r="AA602" s="3"/>
      <c r="AB602" s="3"/>
      <c r="AC602" s="3"/>
      <c r="AD602" s="3"/>
    </row>
    <row r="603" spans="1:30" ht="13.5" customHeight="1">
      <c r="A603" s="11"/>
      <c r="B603" s="11"/>
      <c r="C603" s="11"/>
      <c r="D603" s="11"/>
      <c r="E603" s="11"/>
      <c r="F603" s="12"/>
      <c r="G603" s="12"/>
      <c r="H603" s="12"/>
      <c r="I603" s="12"/>
      <c r="J603" s="12"/>
      <c r="K603" s="12"/>
      <c r="L603" s="12"/>
      <c r="M603" s="13"/>
      <c r="N603" s="14"/>
      <c r="O603" s="3"/>
      <c r="P603" s="3"/>
      <c r="Q603" s="2"/>
      <c r="R603" s="3"/>
      <c r="S603" s="13"/>
      <c r="T603" s="13"/>
      <c r="U603" s="3"/>
      <c r="V603" s="3"/>
      <c r="W603" s="3"/>
      <c r="X603" s="3"/>
      <c r="Y603" s="3"/>
      <c r="Z603" s="3"/>
      <c r="AA603" s="3"/>
      <c r="AB603" s="3"/>
      <c r="AC603" s="3"/>
      <c r="AD603" s="3"/>
    </row>
    <row r="604" spans="1:30" ht="13.5" customHeight="1">
      <c r="A604" s="11"/>
      <c r="B604" s="11"/>
      <c r="C604" s="11"/>
      <c r="D604" s="11"/>
      <c r="E604" s="11"/>
      <c r="F604" s="12"/>
      <c r="G604" s="12"/>
      <c r="H604" s="12"/>
      <c r="I604" s="12"/>
      <c r="J604" s="12"/>
      <c r="K604" s="12"/>
      <c r="L604" s="12"/>
      <c r="M604" s="13"/>
      <c r="N604" s="14"/>
      <c r="O604" s="3"/>
      <c r="P604" s="3"/>
      <c r="Q604" s="2"/>
      <c r="R604" s="3"/>
      <c r="S604" s="13"/>
      <c r="T604" s="13"/>
      <c r="U604" s="3"/>
      <c r="V604" s="3"/>
      <c r="W604" s="3"/>
      <c r="X604" s="3"/>
      <c r="Y604" s="3"/>
      <c r="Z604" s="3"/>
      <c r="AA604" s="3"/>
      <c r="AB604" s="3"/>
      <c r="AC604" s="3"/>
      <c r="AD604" s="3"/>
    </row>
    <row r="605" spans="1:30" ht="13.5" customHeight="1">
      <c r="A605" s="11"/>
      <c r="B605" s="11"/>
      <c r="C605" s="11"/>
      <c r="D605" s="11"/>
      <c r="E605" s="11"/>
      <c r="F605" s="12"/>
      <c r="G605" s="12"/>
      <c r="H605" s="12"/>
      <c r="I605" s="12"/>
      <c r="J605" s="12"/>
      <c r="K605" s="12"/>
      <c r="L605" s="12"/>
      <c r="M605" s="13"/>
      <c r="N605" s="14"/>
      <c r="O605" s="3"/>
      <c r="P605" s="3"/>
      <c r="Q605" s="2"/>
      <c r="R605" s="3"/>
      <c r="S605" s="13"/>
      <c r="T605" s="13"/>
      <c r="U605" s="3"/>
      <c r="V605" s="3"/>
      <c r="W605" s="3"/>
      <c r="X605" s="3"/>
      <c r="Y605" s="3"/>
      <c r="Z605" s="3"/>
      <c r="AA605" s="3"/>
      <c r="AB605" s="3"/>
      <c r="AC605" s="3"/>
      <c r="AD605" s="3"/>
    </row>
    <row r="606" spans="1:30" ht="13.5" customHeight="1">
      <c r="A606" s="11"/>
      <c r="B606" s="11"/>
      <c r="C606" s="11"/>
      <c r="D606" s="11"/>
      <c r="E606" s="11"/>
      <c r="F606" s="12"/>
      <c r="G606" s="12"/>
      <c r="H606" s="12"/>
      <c r="I606" s="12"/>
      <c r="J606" s="12"/>
      <c r="K606" s="12"/>
      <c r="L606" s="12"/>
      <c r="M606" s="13"/>
      <c r="N606" s="14"/>
      <c r="O606" s="3"/>
      <c r="P606" s="3"/>
      <c r="Q606" s="2"/>
      <c r="R606" s="3"/>
      <c r="S606" s="13"/>
      <c r="T606" s="13"/>
      <c r="U606" s="3"/>
      <c r="V606" s="3"/>
      <c r="W606" s="3"/>
      <c r="X606" s="3"/>
      <c r="Y606" s="3"/>
      <c r="Z606" s="3"/>
      <c r="AA606" s="3"/>
      <c r="AB606" s="3"/>
      <c r="AC606" s="3"/>
      <c r="AD606" s="3"/>
    </row>
    <row r="607" spans="1:30" ht="13.5" customHeight="1">
      <c r="A607" s="11"/>
      <c r="B607" s="11"/>
      <c r="C607" s="11"/>
      <c r="D607" s="11"/>
      <c r="E607" s="11"/>
      <c r="F607" s="12"/>
      <c r="G607" s="12"/>
      <c r="H607" s="12"/>
      <c r="I607" s="12"/>
      <c r="J607" s="12"/>
      <c r="K607" s="12"/>
      <c r="L607" s="12"/>
      <c r="M607" s="13"/>
      <c r="N607" s="14"/>
      <c r="O607" s="3"/>
      <c r="P607" s="3"/>
      <c r="Q607" s="2"/>
      <c r="R607" s="3"/>
      <c r="S607" s="13"/>
      <c r="T607" s="13"/>
      <c r="U607" s="3"/>
      <c r="V607" s="3"/>
      <c r="W607" s="3"/>
      <c r="X607" s="3"/>
      <c r="Y607" s="3"/>
      <c r="Z607" s="3"/>
      <c r="AA607" s="3"/>
      <c r="AB607" s="3"/>
      <c r="AC607" s="3"/>
      <c r="AD607" s="3"/>
    </row>
    <row r="608" spans="1:30" ht="13.5" customHeight="1">
      <c r="A608" s="11"/>
      <c r="B608" s="11"/>
      <c r="C608" s="11"/>
      <c r="D608" s="11"/>
      <c r="E608" s="11"/>
      <c r="F608" s="12"/>
      <c r="G608" s="12"/>
      <c r="H608" s="12"/>
      <c r="I608" s="12"/>
      <c r="J608" s="12"/>
      <c r="K608" s="12"/>
      <c r="L608" s="12"/>
      <c r="M608" s="13"/>
      <c r="N608" s="14"/>
      <c r="O608" s="3"/>
      <c r="P608" s="3"/>
      <c r="Q608" s="2"/>
      <c r="R608" s="3"/>
      <c r="S608" s="13"/>
      <c r="T608" s="13"/>
      <c r="U608" s="3"/>
      <c r="V608" s="3"/>
      <c r="W608" s="3"/>
      <c r="X608" s="3"/>
      <c r="Y608" s="3"/>
      <c r="Z608" s="3"/>
      <c r="AA608" s="3"/>
      <c r="AB608" s="3"/>
      <c r="AC608" s="3"/>
      <c r="AD608" s="3"/>
    </row>
    <row r="609" spans="1:30" ht="13.5" customHeight="1">
      <c r="A609" s="11"/>
      <c r="B609" s="11"/>
      <c r="C609" s="11"/>
      <c r="D609" s="11"/>
      <c r="E609" s="11"/>
      <c r="F609" s="12"/>
      <c r="G609" s="12"/>
      <c r="H609" s="12"/>
      <c r="I609" s="12"/>
      <c r="J609" s="12"/>
      <c r="K609" s="12"/>
      <c r="L609" s="12"/>
      <c r="M609" s="13"/>
      <c r="N609" s="14"/>
      <c r="O609" s="3"/>
      <c r="P609" s="3"/>
      <c r="Q609" s="2"/>
      <c r="R609" s="3"/>
      <c r="S609" s="13"/>
      <c r="T609" s="13"/>
      <c r="U609" s="3"/>
      <c r="V609" s="3"/>
      <c r="W609" s="3"/>
      <c r="X609" s="3"/>
      <c r="Y609" s="3"/>
      <c r="Z609" s="3"/>
      <c r="AA609" s="3"/>
      <c r="AB609" s="3"/>
      <c r="AC609" s="3"/>
      <c r="AD609" s="3"/>
    </row>
    <row r="610" spans="1:30" ht="13.5" customHeight="1">
      <c r="A610" s="11"/>
      <c r="B610" s="11"/>
      <c r="C610" s="11"/>
      <c r="D610" s="11"/>
      <c r="E610" s="11"/>
      <c r="F610" s="12"/>
      <c r="G610" s="12"/>
      <c r="H610" s="12"/>
      <c r="I610" s="12"/>
      <c r="J610" s="12"/>
      <c r="K610" s="12"/>
      <c r="L610" s="12"/>
      <c r="M610" s="13"/>
      <c r="N610" s="14"/>
      <c r="O610" s="3"/>
      <c r="P610" s="3"/>
      <c r="Q610" s="2"/>
      <c r="R610" s="3"/>
      <c r="S610" s="13"/>
      <c r="T610" s="13"/>
      <c r="U610" s="3"/>
      <c r="V610" s="3"/>
      <c r="W610" s="3"/>
      <c r="X610" s="3"/>
      <c r="Y610" s="3"/>
      <c r="Z610" s="3"/>
      <c r="AA610" s="3"/>
      <c r="AB610" s="3"/>
      <c r="AC610" s="3"/>
      <c r="AD610" s="3"/>
    </row>
    <row r="611" spans="1:30" ht="13.5" customHeight="1">
      <c r="A611" s="11"/>
      <c r="B611" s="11"/>
      <c r="C611" s="11"/>
      <c r="D611" s="11"/>
      <c r="E611" s="11"/>
      <c r="F611" s="12"/>
      <c r="G611" s="12"/>
      <c r="H611" s="12"/>
      <c r="I611" s="12"/>
      <c r="J611" s="12"/>
      <c r="K611" s="12"/>
      <c r="L611" s="12"/>
      <c r="M611" s="13"/>
      <c r="N611" s="14"/>
      <c r="O611" s="3"/>
      <c r="P611" s="3"/>
      <c r="Q611" s="2"/>
      <c r="R611" s="3"/>
      <c r="S611" s="13"/>
      <c r="T611" s="13"/>
      <c r="U611" s="3"/>
      <c r="V611" s="3"/>
      <c r="W611" s="3"/>
      <c r="X611" s="3"/>
      <c r="Y611" s="3"/>
      <c r="Z611" s="3"/>
      <c r="AA611" s="3"/>
      <c r="AB611" s="3"/>
      <c r="AC611" s="3"/>
      <c r="AD611" s="3"/>
    </row>
    <row r="612" spans="1:30" ht="13.5" customHeight="1">
      <c r="A612" s="11"/>
      <c r="B612" s="11"/>
      <c r="C612" s="11"/>
      <c r="D612" s="11"/>
      <c r="E612" s="11"/>
      <c r="F612" s="12"/>
      <c r="G612" s="12"/>
      <c r="H612" s="12"/>
      <c r="I612" s="12"/>
      <c r="J612" s="12"/>
      <c r="K612" s="12"/>
      <c r="L612" s="12"/>
      <c r="M612" s="13"/>
      <c r="N612" s="14"/>
      <c r="O612" s="3"/>
      <c r="P612" s="3"/>
      <c r="Q612" s="2"/>
      <c r="R612" s="3"/>
      <c r="S612" s="13"/>
      <c r="T612" s="13"/>
      <c r="U612" s="3"/>
      <c r="V612" s="3"/>
      <c r="W612" s="3"/>
      <c r="X612" s="3"/>
      <c r="Y612" s="3"/>
      <c r="Z612" s="3"/>
      <c r="AA612" s="3"/>
      <c r="AB612" s="3"/>
      <c r="AC612" s="3"/>
      <c r="AD612" s="3"/>
    </row>
    <row r="613" spans="1:30" ht="13.5" customHeight="1">
      <c r="A613" s="11"/>
      <c r="B613" s="11"/>
      <c r="C613" s="11"/>
      <c r="D613" s="11"/>
      <c r="E613" s="11"/>
      <c r="F613" s="12"/>
      <c r="G613" s="12"/>
      <c r="H613" s="12"/>
      <c r="I613" s="12"/>
      <c r="J613" s="12"/>
      <c r="K613" s="12"/>
      <c r="L613" s="12"/>
      <c r="M613" s="13"/>
      <c r="N613" s="14"/>
      <c r="O613" s="3"/>
      <c r="P613" s="3"/>
      <c r="Q613" s="2"/>
      <c r="R613" s="3"/>
      <c r="S613" s="13"/>
      <c r="T613" s="13"/>
      <c r="U613" s="3"/>
      <c r="V613" s="3"/>
      <c r="W613" s="3"/>
      <c r="X613" s="3"/>
      <c r="Y613" s="3"/>
      <c r="Z613" s="3"/>
      <c r="AA613" s="3"/>
      <c r="AB613" s="3"/>
      <c r="AC613" s="3"/>
      <c r="AD613" s="3"/>
    </row>
    <row r="614" spans="1:30" ht="13.5" customHeight="1">
      <c r="A614" s="11"/>
      <c r="B614" s="11"/>
      <c r="C614" s="11"/>
      <c r="D614" s="11"/>
      <c r="E614" s="11"/>
      <c r="F614" s="12"/>
      <c r="G614" s="12"/>
      <c r="H614" s="12"/>
      <c r="I614" s="12"/>
      <c r="J614" s="12"/>
      <c r="K614" s="12"/>
      <c r="L614" s="12"/>
      <c r="M614" s="13"/>
      <c r="N614" s="14"/>
      <c r="O614" s="3"/>
      <c r="P614" s="3"/>
      <c r="Q614" s="2"/>
      <c r="R614" s="3"/>
      <c r="S614" s="13"/>
      <c r="T614" s="13"/>
      <c r="U614" s="3"/>
      <c r="V614" s="3"/>
      <c r="W614" s="3"/>
      <c r="X614" s="3"/>
      <c r="Y614" s="3"/>
      <c r="Z614" s="3"/>
      <c r="AA614" s="3"/>
      <c r="AB614" s="3"/>
      <c r="AC614" s="3"/>
      <c r="AD614" s="3"/>
    </row>
    <row r="615" spans="1:30" ht="13.5" customHeight="1">
      <c r="A615" s="11"/>
      <c r="B615" s="11"/>
      <c r="C615" s="11"/>
      <c r="D615" s="11"/>
      <c r="E615" s="11"/>
      <c r="F615" s="12"/>
      <c r="G615" s="12"/>
      <c r="H615" s="12"/>
      <c r="I615" s="12"/>
      <c r="J615" s="12"/>
      <c r="K615" s="12"/>
      <c r="L615" s="12"/>
      <c r="M615" s="13"/>
      <c r="N615" s="14"/>
      <c r="O615" s="3"/>
      <c r="P615" s="3"/>
      <c r="Q615" s="2"/>
      <c r="R615" s="3"/>
      <c r="S615" s="13"/>
      <c r="T615" s="13"/>
      <c r="U615" s="3"/>
      <c r="V615" s="3"/>
      <c r="W615" s="3"/>
      <c r="X615" s="3"/>
      <c r="Y615" s="3"/>
      <c r="Z615" s="3"/>
      <c r="AA615" s="3"/>
      <c r="AB615" s="3"/>
      <c r="AC615" s="3"/>
      <c r="AD615" s="3"/>
    </row>
    <row r="616" spans="1:30" ht="13.5" customHeight="1">
      <c r="A616" s="11"/>
      <c r="B616" s="11"/>
      <c r="C616" s="11"/>
      <c r="D616" s="11"/>
      <c r="E616" s="11"/>
      <c r="F616" s="12"/>
      <c r="G616" s="12"/>
      <c r="H616" s="12"/>
      <c r="I616" s="12"/>
      <c r="J616" s="12"/>
      <c r="K616" s="12"/>
      <c r="L616" s="12"/>
      <c r="M616" s="13"/>
      <c r="N616" s="14"/>
      <c r="O616" s="3"/>
      <c r="P616" s="3"/>
      <c r="Q616" s="2"/>
      <c r="R616" s="3"/>
      <c r="S616" s="13"/>
      <c r="T616" s="13"/>
      <c r="U616" s="3"/>
      <c r="V616" s="3"/>
      <c r="W616" s="3"/>
      <c r="X616" s="3"/>
      <c r="Y616" s="3"/>
      <c r="Z616" s="3"/>
      <c r="AA616" s="3"/>
      <c r="AB616" s="3"/>
      <c r="AC616" s="3"/>
      <c r="AD616" s="3"/>
    </row>
    <row r="617" spans="1:30" ht="13.5" customHeight="1">
      <c r="A617" s="11"/>
      <c r="B617" s="11"/>
      <c r="C617" s="11"/>
      <c r="D617" s="11"/>
      <c r="E617" s="11"/>
      <c r="F617" s="12"/>
      <c r="G617" s="12"/>
      <c r="H617" s="12"/>
      <c r="I617" s="12"/>
      <c r="J617" s="12"/>
      <c r="K617" s="12"/>
      <c r="L617" s="12"/>
      <c r="M617" s="13"/>
      <c r="N617" s="14"/>
      <c r="O617" s="3"/>
      <c r="P617" s="3"/>
      <c r="Q617" s="2"/>
      <c r="R617" s="3"/>
      <c r="S617" s="13"/>
      <c r="T617" s="13"/>
      <c r="U617" s="3"/>
      <c r="V617" s="3"/>
      <c r="W617" s="3"/>
      <c r="X617" s="3"/>
      <c r="Y617" s="3"/>
      <c r="Z617" s="3"/>
      <c r="AA617" s="3"/>
      <c r="AB617" s="3"/>
      <c r="AC617" s="3"/>
      <c r="AD617" s="3"/>
    </row>
    <row r="618" spans="1:30" ht="13.5" customHeight="1">
      <c r="A618" s="11"/>
      <c r="B618" s="11"/>
      <c r="C618" s="11"/>
      <c r="D618" s="11"/>
      <c r="E618" s="11"/>
      <c r="F618" s="12"/>
      <c r="G618" s="12"/>
      <c r="H618" s="12"/>
      <c r="I618" s="12"/>
      <c r="J618" s="12"/>
      <c r="K618" s="12"/>
      <c r="L618" s="12"/>
      <c r="M618" s="13"/>
      <c r="N618" s="14"/>
      <c r="O618" s="3"/>
      <c r="P618" s="3"/>
      <c r="Q618" s="2"/>
      <c r="R618" s="3"/>
      <c r="S618" s="13"/>
      <c r="T618" s="13"/>
      <c r="U618" s="3"/>
      <c r="V618" s="3"/>
      <c r="W618" s="3"/>
      <c r="X618" s="3"/>
      <c r="Y618" s="3"/>
      <c r="Z618" s="3"/>
      <c r="AA618" s="3"/>
      <c r="AB618" s="3"/>
      <c r="AC618" s="3"/>
      <c r="AD618" s="3"/>
    </row>
    <row r="619" spans="1:30" ht="13.5" customHeight="1">
      <c r="A619" s="11"/>
      <c r="B619" s="11"/>
      <c r="C619" s="11"/>
      <c r="D619" s="11"/>
      <c r="E619" s="11"/>
      <c r="F619" s="12"/>
      <c r="G619" s="12"/>
      <c r="H619" s="12"/>
      <c r="I619" s="12"/>
      <c r="J619" s="12"/>
      <c r="K619" s="12"/>
      <c r="L619" s="12"/>
      <c r="M619" s="13"/>
      <c r="N619" s="14"/>
      <c r="O619" s="3"/>
      <c r="P619" s="3"/>
      <c r="Q619" s="2"/>
      <c r="R619" s="3"/>
      <c r="S619" s="13"/>
      <c r="T619" s="13"/>
      <c r="U619" s="3"/>
      <c r="V619" s="3"/>
      <c r="W619" s="3"/>
      <c r="X619" s="3"/>
      <c r="Y619" s="3"/>
      <c r="Z619" s="3"/>
      <c r="AA619" s="3"/>
      <c r="AB619" s="3"/>
      <c r="AC619" s="3"/>
      <c r="AD619" s="3"/>
    </row>
    <row r="620" spans="1:30" ht="13.5" customHeight="1">
      <c r="A620" s="11"/>
      <c r="B620" s="11"/>
      <c r="C620" s="11"/>
      <c r="D620" s="11"/>
      <c r="E620" s="11"/>
      <c r="F620" s="12"/>
      <c r="G620" s="12"/>
      <c r="H620" s="12"/>
      <c r="I620" s="12"/>
      <c r="J620" s="12"/>
      <c r="K620" s="12"/>
      <c r="L620" s="12"/>
      <c r="M620" s="13"/>
      <c r="N620" s="14"/>
      <c r="O620" s="3"/>
      <c r="P620" s="3"/>
      <c r="Q620" s="2"/>
      <c r="R620" s="3"/>
      <c r="S620" s="13"/>
      <c r="T620" s="13"/>
      <c r="U620" s="3"/>
      <c r="V620" s="3"/>
      <c r="W620" s="3"/>
      <c r="X620" s="3"/>
      <c r="Y620" s="3"/>
      <c r="Z620" s="3"/>
      <c r="AA620" s="3"/>
      <c r="AB620" s="3"/>
      <c r="AC620" s="3"/>
      <c r="AD620" s="3"/>
    </row>
    <row r="621" spans="1:30" ht="13.5" customHeight="1">
      <c r="A621" s="11"/>
      <c r="B621" s="11"/>
      <c r="C621" s="11"/>
      <c r="D621" s="11"/>
      <c r="E621" s="11"/>
      <c r="F621" s="12"/>
      <c r="G621" s="12"/>
      <c r="H621" s="12"/>
      <c r="I621" s="12"/>
      <c r="J621" s="12"/>
      <c r="K621" s="12"/>
      <c r="L621" s="12"/>
      <c r="M621" s="13"/>
      <c r="N621" s="14"/>
      <c r="O621" s="3"/>
      <c r="P621" s="3"/>
      <c r="Q621" s="2"/>
      <c r="R621" s="3"/>
      <c r="S621" s="13"/>
      <c r="T621" s="13"/>
      <c r="U621" s="3"/>
      <c r="V621" s="3"/>
      <c r="W621" s="3"/>
      <c r="X621" s="3"/>
      <c r="Y621" s="3"/>
      <c r="Z621" s="3"/>
      <c r="AA621" s="3"/>
      <c r="AB621" s="3"/>
      <c r="AC621" s="3"/>
      <c r="AD621" s="3"/>
    </row>
    <row r="622" spans="1:30" ht="13.5" customHeight="1">
      <c r="A622" s="11"/>
      <c r="B622" s="11"/>
      <c r="C622" s="11"/>
      <c r="D622" s="11"/>
      <c r="E622" s="11"/>
      <c r="F622" s="12"/>
      <c r="G622" s="12"/>
      <c r="H622" s="12"/>
      <c r="I622" s="12"/>
      <c r="J622" s="12"/>
      <c r="K622" s="12"/>
      <c r="L622" s="12"/>
      <c r="M622" s="13"/>
      <c r="N622" s="14"/>
      <c r="O622" s="3"/>
      <c r="P622" s="3"/>
      <c r="Q622" s="2"/>
      <c r="R622" s="3"/>
      <c r="S622" s="13"/>
      <c r="T622" s="13"/>
      <c r="U622" s="3"/>
      <c r="V622" s="3"/>
      <c r="W622" s="3"/>
      <c r="X622" s="3"/>
      <c r="Y622" s="3"/>
      <c r="Z622" s="3"/>
      <c r="AA622" s="3"/>
      <c r="AB622" s="3"/>
      <c r="AC622" s="3"/>
      <c r="AD622" s="3"/>
    </row>
    <row r="623" spans="1:30" ht="13.5" customHeight="1">
      <c r="A623" s="11"/>
      <c r="B623" s="11"/>
      <c r="C623" s="11"/>
      <c r="D623" s="11"/>
      <c r="E623" s="11"/>
      <c r="F623" s="12"/>
      <c r="G623" s="12"/>
      <c r="H623" s="12"/>
      <c r="I623" s="12"/>
      <c r="J623" s="12"/>
      <c r="K623" s="12"/>
      <c r="L623" s="12"/>
      <c r="M623" s="13"/>
      <c r="N623" s="14"/>
      <c r="O623" s="3"/>
      <c r="P623" s="3"/>
      <c r="Q623" s="2"/>
      <c r="R623" s="3"/>
      <c r="S623" s="13"/>
      <c r="T623" s="13"/>
      <c r="U623" s="3"/>
      <c r="V623" s="3"/>
      <c r="W623" s="3"/>
      <c r="X623" s="3"/>
      <c r="Y623" s="3"/>
      <c r="Z623" s="3"/>
      <c r="AA623" s="3"/>
      <c r="AB623" s="3"/>
      <c r="AC623" s="3"/>
      <c r="AD623" s="3"/>
    </row>
    <row r="624" spans="1:30" ht="13.5" customHeight="1">
      <c r="A624" s="11"/>
      <c r="B624" s="11"/>
      <c r="C624" s="11"/>
      <c r="D624" s="11"/>
      <c r="E624" s="11"/>
      <c r="F624" s="12"/>
      <c r="G624" s="12"/>
      <c r="H624" s="12"/>
      <c r="I624" s="12"/>
      <c r="J624" s="12"/>
      <c r="K624" s="12"/>
      <c r="L624" s="12"/>
      <c r="M624" s="13"/>
      <c r="N624" s="14"/>
      <c r="O624" s="3"/>
      <c r="P624" s="3"/>
      <c r="Q624" s="2"/>
      <c r="R624" s="3"/>
      <c r="S624" s="13"/>
      <c r="T624" s="13"/>
      <c r="U624" s="3"/>
      <c r="V624" s="3"/>
      <c r="W624" s="3"/>
      <c r="X624" s="3"/>
      <c r="Y624" s="3"/>
      <c r="Z624" s="3"/>
      <c r="AA624" s="3"/>
      <c r="AB624" s="3"/>
      <c r="AC624" s="3"/>
      <c r="AD624" s="3"/>
    </row>
    <row r="625" spans="1:30" ht="13.5" customHeight="1">
      <c r="A625" s="11"/>
      <c r="B625" s="11"/>
      <c r="C625" s="11"/>
      <c r="D625" s="11"/>
      <c r="E625" s="11"/>
      <c r="F625" s="12"/>
      <c r="G625" s="12"/>
      <c r="H625" s="12"/>
      <c r="I625" s="12"/>
      <c r="J625" s="12"/>
      <c r="K625" s="12"/>
      <c r="L625" s="12"/>
      <c r="M625" s="13"/>
      <c r="N625" s="14"/>
      <c r="O625" s="3"/>
      <c r="P625" s="3"/>
      <c r="Q625" s="2"/>
      <c r="R625" s="3"/>
      <c r="S625" s="13"/>
      <c r="T625" s="13"/>
      <c r="U625" s="3"/>
      <c r="V625" s="3"/>
      <c r="W625" s="3"/>
      <c r="X625" s="3"/>
      <c r="Y625" s="3"/>
      <c r="Z625" s="3"/>
      <c r="AA625" s="3"/>
      <c r="AB625" s="3"/>
      <c r="AC625" s="3"/>
      <c r="AD625" s="3"/>
    </row>
    <row r="626" spans="1:30" ht="13.5" customHeight="1">
      <c r="A626" s="11"/>
      <c r="B626" s="11"/>
      <c r="C626" s="11"/>
      <c r="D626" s="11"/>
      <c r="E626" s="11"/>
      <c r="F626" s="12"/>
      <c r="G626" s="12"/>
      <c r="H626" s="12"/>
      <c r="I626" s="12"/>
      <c r="J626" s="12"/>
      <c r="K626" s="12"/>
      <c r="L626" s="12"/>
      <c r="M626" s="13"/>
      <c r="N626" s="14"/>
      <c r="O626" s="3"/>
      <c r="P626" s="3"/>
      <c r="Q626" s="2"/>
      <c r="R626" s="3"/>
      <c r="S626" s="13"/>
      <c r="T626" s="13"/>
      <c r="U626" s="3"/>
      <c r="V626" s="3"/>
      <c r="W626" s="3"/>
      <c r="X626" s="3"/>
      <c r="Y626" s="3"/>
      <c r="Z626" s="3"/>
      <c r="AA626" s="3"/>
      <c r="AB626" s="3"/>
      <c r="AC626" s="3"/>
      <c r="AD626" s="3"/>
    </row>
    <row r="627" spans="1:30" ht="13.5" customHeight="1">
      <c r="A627" s="11"/>
      <c r="B627" s="11"/>
      <c r="C627" s="11"/>
      <c r="D627" s="11"/>
      <c r="E627" s="11"/>
      <c r="F627" s="12"/>
      <c r="G627" s="12"/>
      <c r="H627" s="12"/>
      <c r="I627" s="12"/>
      <c r="J627" s="12"/>
      <c r="K627" s="12"/>
      <c r="L627" s="12"/>
      <c r="M627" s="13"/>
      <c r="N627" s="14"/>
      <c r="O627" s="3"/>
      <c r="P627" s="3"/>
      <c r="Q627" s="2"/>
      <c r="R627" s="3"/>
      <c r="S627" s="13"/>
      <c r="T627" s="13"/>
      <c r="U627" s="3"/>
      <c r="V627" s="3"/>
      <c r="W627" s="3"/>
      <c r="X627" s="3"/>
      <c r="Y627" s="3"/>
      <c r="Z627" s="3"/>
      <c r="AA627" s="3"/>
      <c r="AB627" s="3"/>
      <c r="AC627" s="3"/>
      <c r="AD627" s="3"/>
    </row>
    <row r="628" spans="1:30" ht="13.5" customHeight="1">
      <c r="A628" s="11"/>
      <c r="B628" s="11"/>
      <c r="C628" s="11"/>
      <c r="D628" s="11"/>
      <c r="E628" s="11"/>
      <c r="F628" s="12"/>
      <c r="G628" s="12"/>
      <c r="H628" s="12"/>
      <c r="I628" s="12"/>
      <c r="J628" s="12"/>
      <c r="K628" s="12"/>
      <c r="L628" s="12"/>
      <c r="M628" s="13"/>
      <c r="N628" s="14"/>
      <c r="O628" s="3"/>
      <c r="P628" s="3"/>
      <c r="Q628" s="2"/>
      <c r="R628" s="3"/>
      <c r="S628" s="13"/>
      <c r="T628" s="13"/>
      <c r="U628" s="3"/>
      <c r="V628" s="3"/>
      <c r="W628" s="3"/>
      <c r="X628" s="3"/>
      <c r="Y628" s="3"/>
      <c r="Z628" s="3"/>
      <c r="AA628" s="3"/>
      <c r="AB628" s="3"/>
      <c r="AC628" s="3"/>
      <c r="AD628" s="3"/>
    </row>
    <row r="629" spans="1:30" ht="13.5" customHeight="1">
      <c r="A629" s="11"/>
      <c r="B629" s="11"/>
      <c r="C629" s="11"/>
      <c r="D629" s="11"/>
      <c r="E629" s="11"/>
      <c r="F629" s="12"/>
      <c r="G629" s="12"/>
      <c r="H629" s="12"/>
      <c r="I629" s="12"/>
      <c r="J629" s="12"/>
      <c r="K629" s="12"/>
      <c r="L629" s="12"/>
      <c r="M629" s="13"/>
      <c r="N629" s="14"/>
      <c r="O629" s="3"/>
      <c r="P629" s="3"/>
      <c r="Q629" s="2"/>
      <c r="R629" s="3"/>
      <c r="S629" s="13"/>
      <c r="T629" s="13"/>
      <c r="U629" s="3"/>
      <c r="V629" s="3"/>
      <c r="W629" s="3"/>
      <c r="X629" s="3"/>
      <c r="Y629" s="3"/>
      <c r="Z629" s="3"/>
      <c r="AA629" s="3"/>
      <c r="AB629" s="3"/>
      <c r="AC629" s="3"/>
      <c r="AD629" s="3"/>
    </row>
    <row r="630" spans="1:30" ht="13.5" customHeight="1">
      <c r="A630" s="11"/>
      <c r="B630" s="11"/>
      <c r="C630" s="11"/>
      <c r="D630" s="11"/>
      <c r="E630" s="11"/>
      <c r="F630" s="12"/>
      <c r="G630" s="12"/>
      <c r="H630" s="12"/>
      <c r="I630" s="12"/>
      <c r="J630" s="12"/>
      <c r="K630" s="12"/>
      <c r="L630" s="12"/>
      <c r="M630" s="13"/>
      <c r="N630" s="14"/>
      <c r="O630" s="3"/>
      <c r="P630" s="3"/>
      <c r="Q630" s="2"/>
      <c r="R630" s="3"/>
      <c r="S630" s="13"/>
      <c r="T630" s="13"/>
      <c r="U630" s="3"/>
      <c r="V630" s="3"/>
      <c r="W630" s="3"/>
      <c r="X630" s="3"/>
      <c r="Y630" s="3"/>
      <c r="Z630" s="3"/>
      <c r="AA630" s="3"/>
      <c r="AB630" s="3"/>
      <c r="AC630" s="3"/>
      <c r="AD630" s="3"/>
    </row>
    <row r="631" spans="1:30" ht="13.5" customHeight="1">
      <c r="A631" s="11"/>
      <c r="B631" s="11"/>
      <c r="C631" s="11"/>
      <c r="D631" s="11"/>
      <c r="E631" s="11"/>
      <c r="F631" s="12"/>
      <c r="G631" s="12"/>
      <c r="H631" s="12"/>
      <c r="I631" s="12"/>
      <c r="J631" s="12"/>
      <c r="K631" s="12"/>
      <c r="L631" s="12"/>
      <c r="M631" s="13"/>
      <c r="N631" s="14"/>
      <c r="O631" s="3"/>
      <c r="P631" s="3"/>
      <c r="Q631" s="2"/>
      <c r="R631" s="3"/>
      <c r="S631" s="13"/>
      <c r="T631" s="13"/>
      <c r="U631" s="3"/>
      <c r="V631" s="3"/>
      <c r="W631" s="3"/>
      <c r="X631" s="3"/>
      <c r="Y631" s="3"/>
      <c r="Z631" s="3"/>
      <c r="AA631" s="3"/>
      <c r="AB631" s="3"/>
      <c r="AC631" s="3"/>
      <c r="AD631" s="3"/>
    </row>
    <row r="632" spans="1:30" ht="13.5" customHeight="1">
      <c r="A632" s="11"/>
      <c r="B632" s="11"/>
      <c r="C632" s="11"/>
      <c r="D632" s="11"/>
      <c r="E632" s="11"/>
      <c r="F632" s="12"/>
      <c r="G632" s="12"/>
      <c r="H632" s="12"/>
      <c r="I632" s="12"/>
      <c r="J632" s="12"/>
      <c r="K632" s="12"/>
      <c r="L632" s="12"/>
      <c r="M632" s="13"/>
      <c r="N632" s="14"/>
      <c r="O632" s="3"/>
      <c r="P632" s="3"/>
      <c r="Q632" s="2"/>
      <c r="R632" s="3"/>
      <c r="S632" s="13"/>
      <c r="T632" s="13"/>
      <c r="U632" s="3"/>
      <c r="V632" s="3"/>
      <c r="W632" s="3"/>
      <c r="X632" s="3"/>
      <c r="Y632" s="3"/>
      <c r="Z632" s="3"/>
      <c r="AA632" s="3"/>
      <c r="AB632" s="3"/>
      <c r="AC632" s="3"/>
      <c r="AD632" s="3"/>
    </row>
    <row r="633" spans="1:30" ht="13.5" customHeight="1">
      <c r="A633" s="11"/>
      <c r="B633" s="11"/>
      <c r="C633" s="11"/>
      <c r="D633" s="11"/>
      <c r="E633" s="11"/>
      <c r="F633" s="12"/>
      <c r="G633" s="12"/>
      <c r="H633" s="12"/>
      <c r="I633" s="12"/>
      <c r="J633" s="12"/>
      <c r="K633" s="12"/>
      <c r="L633" s="12"/>
      <c r="M633" s="13"/>
      <c r="N633" s="14"/>
      <c r="O633" s="3"/>
      <c r="P633" s="3"/>
      <c r="Q633" s="2"/>
      <c r="R633" s="3"/>
      <c r="S633" s="13"/>
      <c r="T633" s="13"/>
      <c r="U633" s="3"/>
      <c r="V633" s="3"/>
      <c r="W633" s="3"/>
      <c r="X633" s="3"/>
      <c r="Y633" s="3"/>
      <c r="Z633" s="3"/>
      <c r="AA633" s="3"/>
      <c r="AB633" s="3"/>
      <c r="AC633" s="3"/>
      <c r="AD633" s="3"/>
    </row>
    <row r="634" spans="1:30" ht="13.5" customHeight="1">
      <c r="A634" s="11"/>
      <c r="B634" s="11"/>
      <c r="C634" s="11"/>
      <c r="D634" s="11"/>
      <c r="E634" s="11"/>
      <c r="F634" s="12"/>
      <c r="G634" s="12"/>
      <c r="H634" s="12"/>
      <c r="I634" s="12"/>
      <c r="J634" s="12"/>
      <c r="K634" s="12"/>
      <c r="L634" s="12"/>
      <c r="M634" s="13"/>
      <c r="N634" s="14"/>
      <c r="O634" s="3"/>
      <c r="P634" s="3"/>
      <c r="Q634" s="2"/>
      <c r="R634" s="3"/>
      <c r="S634" s="13"/>
      <c r="T634" s="13"/>
      <c r="U634" s="3"/>
      <c r="V634" s="3"/>
      <c r="W634" s="3"/>
      <c r="X634" s="3"/>
      <c r="Y634" s="3"/>
      <c r="Z634" s="3"/>
      <c r="AA634" s="3"/>
      <c r="AB634" s="3"/>
      <c r="AC634" s="3"/>
      <c r="AD634" s="3"/>
    </row>
    <row r="635" spans="1:30" ht="13.5" customHeight="1">
      <c r="A635" s="11"/>
      <c r="B635" s="11"/>
      <c r="C635" s="11"/>
      <c r="D635" s="11"/>
      <c r="E635" s="11"/>
      <c r="F635" s="12"/>
      <c r="G635" s="12"/>
      <c r="H635" s="12"/>
      <c r="I635" s="12"/>
      <c r="J635" s="12"/>
      <c r="K635" s="12"/>
      <c r="L635" s="12"/>
      <c r="M635" s="13"/>
      <c r="N635" s="14"/>
      <c r="O635" s="3"/>
      <c r="P635" s="3"/>
      <c r="Q635" s="2"/>
      <c r="R635" s="3"/>
      <c r="S635" s="13"/>
      <c r="T635" s="13"/>
      <c r="U635" s="3"/>
      <c r="V635" s="3"/>
      <c r="W635" s="3"/>
      <c r="X635" s="3"/>
      <c r="Y635" s="3"/>
      <c r="Z635" s="3"/>
      <c r="AA635" s="3"/>
      <c r="AB635" s="3"/>
      <c r="AC635" s="3"/>
      <c r="AD635" s="3"/>
    </row>
    <row r="636" spans="1:30" ht="13.5" customHeight="1">
      <c r="A636" s="11"/>
      <c r="B636" s="11"/>
      <c r="C636" s="11"/>
      <c r="D636" s="11"/>
      <c r="E636" s="11"/>
      <c r="F636" s="12"/>
      <c r="G636" s="12"/>
      <c r="H636" s="12"/>
      <c r="I636" s="12"/>
      <c r="J636" s="12"/>
      <c r="K636" s="12"/>
      <c r="L636" s="12"/>
      <c r="M636" s="13"/>
      <c r="N636" s="14"/>
      <c r="O636" s="3"/>
      <c r="P636" s="3"/>
      <c r="Q636" s="2"/>
      <c r="R636" s="3"/>
      <c r="S636" s="13"/>
      <c r="T636" s="13"/>
      <c r="U636" s="3"/>
      <c r="V636" s="3"/>
      <c r="W636" s="3"/>
      <c r="X636" s="3"/>
      <c r="Y636" s="3"/>
      <c r="Z636" s="3"/>
      <c r="AA636" s="3"/>
      <c r="AB636" s="3"/>
      <c r="AC636" s="3"/>
      <c r="AD636" s="3"/>
    </row>
    <row r="637" spans="1:30" ht="13.5" customHeight="1">
      <c r="A637" s="11"/>
      <c r="B637" s="11"/>
      <c r="C637" s="11"/>
      <c r="D637" s="11"/>
      <c r="E637" s="11"/>
      <c r="F637" s="12"/>
      <c r="G637" s="12"/>
      <c r="H637" s="12"/>
      <c r="I637" s="12"/>
      <c r="J637" s="12"/>
      <c r="K637" s="12"/>
      <c r="L637" s="12"/>
      <c r="M637" s="13"/>
      <c r="N637" s="14"/>
      <c r="O637" s="3"/>
      <c r="P637" s="3"/>
      <c r="Q637" s="2"/>
      <c r="R637" s="3"/>
      <c r="S637" s="13"/>
      <c r="T637" s="13"/>
      <c r="U637" s="3"/>
      <c r="V637" s="3"/>
      <c r="W637" s="3"/>
      <c r="X637" s="3"/>
      <c r="Y637" s="3"/>
      <c r="Z637" s="3"/>
      <c r="AA637" s="3"/>
      <c r="AB637" s="3"/>
      <c r="AC637" s="3"/>
      <c r="AD637" s="3"/>
    </row>
    <row r="638" spans="1:30" ht="13.5" customHeight="1">
      <c r="A638" s="11"/>
      <c r="B638" s="11"/>
      <c r="C638" s="11"/>
      <c r="D638" s="11"/>
      <c r="E638" s="11"/>
      <c r="F638" s="12"/>
      <c r="G638" s="12"/>
      <c r="H638" s="12"/>
      <c r="I638" s="12"/>
      <c r="J638" s="12"/>
      <c r="K638" s="12"/>
      <c r="L638" s="12"/>
      <c r="M638" s="13"/>
      <c r="N638" s="14"/>
      <c r="O638" s="3"/>
      <c r="P638" s="3"/>
      <c r="Q638" s="2"/>
      <c r="R638" s="3"/>
      <c r="S638" s="13"/>
      <c r="T638" s="13"/>
      <c r="U638" s="3"/>
      <c r="V638" s="3"/>
      <c r="W638" s="3"/>
      <c r="X638" s="3"/>
      <c r="Y638" s="3"/>
      <c r="Z638" s="3"/>
      <c r="AA638" s="3"/>
      <c r="AB638" s="3"/>
      <c r="AC638" s="3"/>
      <c r="AD638" s="3"/>
    </row>
    <row r="639" spans="1:30" ht="13.5" customHeight="1">
      <c r="A639" s="11"/>
      <c r="B639" s="11"/>
      <c r="C639" s="11"/>
      <c r="D639" s="11"/>
      <c r="E639" s="11"/>
      <c r="F639" s="12"/>
      <c r="G639" s="12"/>
      <c r="H639" s="12"/>
      <c r="I639" s="12"/>
      <c r="J639" s="12"/>
      <c r="K639" s="12"/>
      <c r="L639" s="12"/>
      <c r="M639" s="13"/>
      <c r="N639" s="14"/>
      <c r="O639" s="3"/>
      <c r="P639" s="3"/>
      <c r="Q639" s="2"/>
      <c r="R639" s="3"/>
      <c r="S639" s="13"/>
      <c r="T639" s="13"/>
      <c r="U639" s="3"/>
      <c r="V639" s="3"/>
      <c r="W639" s="3"/>
      <c r="X639" s="3"/>
      <c r="Y639" s="3"/>
      <c r="Z639" s="3"/>
      <c r="AA639" s="3"/>
      <c r="AB639" s="3"/>
      <c r="AC639" s="3"/>
      <c r="AD639" s="3"/>
    </row>
    <row r="640" spans="1:30" ht="13.5" customHeight="1">
      <c r="A640" s="11"/>
      <c r="B640" s="11"/>
      <c r="C640" s="11"/>
      <c r="D640" s="11"/>
      <c r="E640" s="11"/>
      <c r="F640" s="12"/>
      <c r="G640" s="12"/>
      <c r="H640" s="12"/>
      <c r="I640" s="12"/>
      <c r="J640" s="12"/>
      <c r="K640" s="12"/>
      <c r="L640" s="12"/>
      <c r="M640" s="13"/>
      <c r="N640" s="14"/>
      <c r="O640" s="3"/>
      <c r="P640" s="3"/>
      <c r="Q640" s="2"/>
      <c r="R640" s="3"/>
      <c r="S640" s="13"/>
      <c r="T640" s="13"/>
      <c r="U640" s="3"/>
      <c r="V640" s="3"/>
      <c r="W640" s="3"/>
      <c r="X640" s="3"/>
      <c r="Y640" s="3"/>
      <c r="Z640" s="3"/>
      <c r="AA640" s="3"/>
      <c r="AB640" s="3"/>
      <c r="AC640" s="3"/>
      <c r="AD640" s="3"/>
    </row>
    <row r="641" spans="1:30" ht="13.5" customHeight="1">
      <c r="A641" s="11"/>
      <c r="B641" s="11"/>
      <c r="C641" s="11"/>
      <c r="D641" s="11"/>
      <c r="E641" s="11"/>
      <c r="F641" s="12"/>
      <c r="G641" s="12"/>
      <c r="H641" s="12"/>
      <c r="I641" s="12"/>
      <c r="J641" s="12"/>
      <c r="K641" s="12"/>
      <c r="L641" s="12"/>
      <c r="M641" s="13"/>
      <c r="N641" s="14"/>
      <c r="O641" s="3"/>
      <c r="P641" s="3"/>
      <c r="Q641" s="2"/>
      <c r="R641" s="3"/>
      <c r="S641" s="13"/>
      <c r="T641" s="13"/>
      <c r="U641" s="3"/>
      <c r="V641" s="3"/>
      <c r="W641" s="3"/>
      <c r="X641" s="3"/>
      <c r="Y641" s="3"/>
      <c r="Z641" s="3"/>
      <c r="AA641" s="3"/>
      <c r="AB641" s="3"/>
      <c r="AC641" s="3"/>
      <c r="AD641" s="3"/>
    </row>
    <row r="642" spans="1:30" ht="13.5" customHeight="1">
      <c r="A642" s="11"/>
      <c r="B642" s="11"/>
      <c r="C642" s="11"/>
      <c r="D642" s="11"/>
      <c r="E642" s="11"/>
      <c r="F642" s="12"/>
      <c r="G642" s="12"/>
      <c r="H642" s="12"/>
      <c r="I642" s="12"/>
      <c r="J642" s="12"/>
      <c r="K642" s="12"/>
      <c r="L642" s="12"/>
      <c r="M642" s="13"/>
      <c r="N642" s="14"/>
      <c r="O642" s="3"/>
      <c r="P642" s="3"/>
      <c r="Q642" s="2"/>
      <c r="R642" s="3"/>
      <c r="S642" s="13"/>
      <c r="T642" s="13"/>
      <c r="U642" s="3"/>
      <c r="V642" s="3"/>
      <c r="W642" s="3"/>
      <c r="X642" s="3"/>
      <c r="Y642" s="3"/>
      <c r="Z642" s="3"/>
      <c r="AA642" s="3"/>
      <c r="AB642" s="3"/>
      <c r="AC642" s="3"/>
      <c r="AD642" s="3"/>
    </row>
    <row r="643" spans="1:30" ht="13.5" customHeight="1">
      <c r="A643" s="11"/>
      <c r="B643" s="11"/>
      <c r="C643" s="11"/>
      <c r="D643" s="11"/>
      <c r="E643" s="11"/>
      <c r="F643" s="12"/>
      <c r="G643" s="12"/>
      <c r="H643" s="12"/>
      <c r="I643" s="12"/>
      <c r="J643" s="12"/>
      <c r="K643" s="12"/>
      <c r="L643" s="12"/>
      <c r="M643" s="13"/>
      <c r="N643" s="14"/>
      <c r="O643" s="3"/>
      <c r="P643" s="3"/>
      <c r="Q643" s="2"/>
      <c r="R643" s="3"/>
      <c r="S643" s="13"/>
      <c r="T643" s="13"/>
      <c r="U643" s="3"/>
      <c r="V643" s="3"/>
      <c r="W643" s="3"/>
      <c r="X643" s="3"/>
      <c r="Y643" s="3"/>
      <c r="Z643" s="3"/>
      <c r="AA643" s="3"/>
      <c r="AB643" s="3"/>
      <c r="AC643" s="3"/>
      <c r="AD643" s="3"/>
    </row>
    <row r="644" spans="1:30" ht="13.5" customHeight="1">
      <c r="A644" s="11"/>
      <c r="B644" s="11"/>
      <c r="C644" s="11"/>
      <c r="D644" s="11"/>
      <c r="E644" s="11"/>
      <c r="F644" s="12"/>
      <c r="G644" s="12"/>
      <c r="H644" s="12"/>
      <c r="I644" s="12"/>
      <c r="J644" s="12"/>
      <c r="K644" s="12"/>
      <c r="L644" s="12"/>
      <c r="M644" s="13"/>
      <c r="N644" s="14"/>
      <c r="O644" s="3"/>
      <c r="P644" s="3"/>
      <c r="Q644" s="2"/>
      <c r="R644" s="3"/>
      <c r="S644" s="13"/>
      <c r="T644" s="13"/>
      <c r="U644" s="3"/>
      <c r="V644" s="3"/>
      <c r="W644" s="3"/>
      <c r="X644" s="3"/>
      <c r="Y644" s="3"/>
      <c r="Z644" s="3"/>
      <c r="AA644" s="3"/>
      <c r="AB644" s="3"/>
      <c r="AC644" s="3"/>
      <c r="AD644" s="3"/>
    </row>
    <row r="645" spans="1:30" ht="13.5" customHeight="1">
      <c r="A645" s="11"/>
      <c r="B645" s="11"/>
      <c r="C645" s="11"/>
      <c r="D645" s="11"/>
      <c r="E645" s="11"/>
      <c r="F645" s="12"/>
      <c r="G645" s="12"/>
      <c r="H645" s="12"/>
      <c r="I645" s="12"/>
      <c r="J645" s="12"/>
      <c r="K645" s="12"/>
      <c r="L645" s="12"/>
      <c r="M645" s="13"/>
      <c r="N645" s="14"/>
      <c r="O645" s="3"/>
      <c r="P645" s="3"/>
      <c r="Q645" s="2"/>
      <c r="R645" s="3"/>
      <c r="S645" s="13"/>
      <c r="T645" s="13"/>
      <c r="U645" s="3"/>
      <c r="V645" s="3"/>
      <c r="W645" s="3"/>
      <c r="X645" s="3"/>
      <c r="Y645" s="3"/>
      <c r="Z645" s="3"/>
      <c r="AA645" s="3"/>
      <c r="AB645" s="3"/>
      <c r="AC645" s="3"/>
      <c r="AD645" s="3"/>
    </row>
    <row r="646" spans="1:30" ht="13.5" customHeight="1">
      <c r="A646" s="11"/>
      <c r="B646" s="11"/>
      <c r="C646" s="11"/>
      <c r="D646" s="11"/>
      <c r="E646" s="11"/>
      <c r="F646" s="12"/>
      <c r="G646" s="12"/>
      <c r="H646" s="12"/>
      <c r="I646" s="12"/>
      <c r="J646" s="12"/>
      <c r="K646" s="12"/>
      <c r="L646" s="12"/>
      <c r="M646" s="13"/>
      <c r="N646" s="14"/>
      <c r="O646" s="3"/>
      <c r="P646" s="3"/>
      <c r="Q646" s="2"/>
      <c r="R646" s="3"/>
      <c r="S646" s="13"/>
      <c r="T646" s="13"/>
      <c r="U646" s="3"/>
      <c r="V646" s="3"/>
      <c r="W646" s="3"/>
      <c r="X646" s="3"/>
      <c r="Y646" s="3"/>
      <c r="Z646" s="3"/>
      <c r="AA646" s="3"/>
      <c r="AB646" s="3"/>
      <c r="AC646" s="3"/>
      <c r="AD646" s="3"/>
    </row>
    <row r="647" spans="1:30" ht="13.5" customHeight="1">
      <c r="A647" s="11"/>
      <c r="B647" s="11"/>
      <c r="C647" s="11"/>
      <c r="D647" s="11"/>
      <c r="E647" s="11"/>
      <c r="F647" s="12"/>
      <c r="G647" s="12"/>
      <c r="H647" s="12"/>
      <c r="I647" s="12"/>
      <c r="J647" s="12"/>
      <c r="K647" s="12"/>
      <c r="L647" s="12"/>
      <c r="M647" s="13"/>
      <c r="N647" s="14"/>
      <c r="O647" s="3"/>
      <c r="P647" s="3"/>
      <c r="Q647" s="2"/>
      <c r="R647" s="3"/>
      <c r="S647" s="13"/>
      <c r="T647" s="13"/>
      <c r="U647" s="3"/>
      <c r="V647" s="3"/>
      <c r="W647" s="3"/>
      <c r="X647" s="3"/>
      <c r="Y647" s="3"/>
      <c r="Z647" s="3"/>
      <c r="AA647" s="3"/>
      <c r="AB647" s="3"/>
      <c r="AC647" s="3"/>
      <c r="AD647" s="3"/>
    </row>
    <row r="648" spans="1:30" ht="13.5" customHeight="1">
      <c r="A648" s="11"/>
      <c r="B648" s="11"/>
      <c r="C648" s="11"/>
      <c r="D648" s="11"/>
      <c r="E648" s="11"/>
      <c r="F648" s="12"/>
      <c r="G648" s="12"/>
      <c r="H648" s="12"/>
      <c r="I648" s="12"/>
      <c r="J648" s="12"/>
      <c r="K648" s="12"/>
      <c r="L648" s="12"/>
      <c r="M648" s="13"/>
      <c r="N648" s="14"/>
      <c r="O648" s="3"/>
      <c r="P648" s="3"/>
      <c r="Q648" s="2"/>
      <c r="R648" s="3"/>
      <c r="S648" s="13"/>
      <c r="T648" s="13"/>
      <c r="U648" s="3"/>
      <c r="V648" s="3"/>
      <c r="W648" s="3"/>
      <c r="X648" s="3"/>
      <c r="Y648" s="3"/>
      <c r="Z648" s="3"/>
      <c r="AA648" s="3"/>
      <c r="AB648" s="3"/>
      <c r="AC648" s="3"/>
      <c r="AD648" s="3"/>
    </row>
    <row r="649" spans="1:30" ht="13.5" customHeight="1">
      <c r="A649" s="11"/>
      <c r="B649" s="11"/>
      <c r="C649" s="11"/>
      <c r="D649" s="11"/>
      <c r="E649" s="11"/>
      <c r="F649" s="12"/>
      <c r="G649" s="12"/>
      <c r="H649" s="12"/>
      <c r="I649" s="12"/>
      <c r="J649" s="12"/>
      <c r="K649" s="12"/>
      <c r="L649" s="12"/>
      <c r="M649" s="13"/>
      <c r="N649" s="14"/>
      <c r="O649" s="3"/>
      <c r="P649" s="3"/>
      <c r="Q649" s="2"/>
      <c r="R649" s="3"/>
      <c r="S649" s="13"/>
      <c r="T649" s="13"/>
      <c r="U649" s="3"/>
      <c r="V649" s="3"/>
      <c r="W649" s="3"/>
      <c r="X649" s="3"/>
      <c r="Y649" s="3"/>
      <c r="Z649" s="3"/>
      <c r="AA649" s="3"/>
      <c r="AB649" s="3"/>
      <c r="AC649" s="3"/>
      <c r="AD649" s="3"/>
    </row>
    <row r="650" spans="1:30" ht="13.5" customHeight="1">
      <c r="A650" s="11"/>
      <c r="B650" s="11"/>
      <c r="C650" s="11"/>
      <c r="D650" s="11"/>
      <c r="E650" s="11"/>
      <c r="F650" s="12"/>
      <c r="G650" s="12"/>
      <c r="H650" s="12"/>
      <c r="I650" s="12"/>
      <c r="J650" s="12"/>
      <c r="K650" s="12"/>
      <c r="L650" s="12"/>
      <c r="M650" s="13"/>
      <c r="N650" s="14"/>
      <c r="O650" s="3"/>
      <c r="P650" s="3"/>
      <c r="Q650" s="2"/>
      <c r="R650" s="3"/>
      <c r="S650" s="13"/>
      <c r="T650" s="13"/>
      <c r="U650" s="3"/>
      <c r="V650" s="3"/>
      <c r="W650" s="3"/>
      <c r="X650" s="3"/>
      <c r="Y650" s="3"/>
      <c r="Z650" s="3"/>
      <c r="AA650" s="3"/>
      <c r="AB650" s="3"/>
      <c r="AC650" s="3"/>
      <c r="AD650" s="3"/>
    </row>
    <row r="651" spans="1:30" ht="13.5" customHeight="1">
      <c r="A651" s="11"/>
      <c r="B651" s="11"/>
      <c r="C651" s="11"/>
      <c r="D651" s="11"/>
      <c r="E651" s="11"/>
      <c r="F651" s="12"/>
      <c r="G651" s="12"/>
      <c r="H651" s="12"/>
      <c r="I651" s="12"/>
      <c r="J651" s="12"/>
      <c r="K651" s="12"/>
      <c r="L651" s="12"/>
      <c r="M651" s="13"/>
      <c r="N651" s="14"/>
      <c r="O651" s="3"/>
      <c r="P651" s="3"/>
      <c r="Q651" s="2"/>
      <c r="R651" s="3"/>
      <c r="S651" s="13"/>
      <c r="T651" s="13"/>
      <c r="U651" s="3"/>
      <c r="V651" s="3"/>
      <c r="W651" s="3"/>
      <c r="X651" s="3"/>
      <c r="Y651" s="3"/>
      <c r="Z651" s="3"/>
      <c r="AA651" s="3"/>
      <c r="AB651" s="3"/>
      <c r="AC651" s="3"/>
      <c r="AD651" s="3"/>
    </row>
    <row r="652" spans="1:30" ht="13.5" customHeight="1">
      <c r="A652" s="11"/>
      <c r="B652" s="11"/>
      <c r="C652" s="11"/>
      <c r="D652" s="11"/>
      <c r="E652" s="11"/>
      <c r="F652" s="12"/>
      <c r="G652" s="12"/>
      <c r="H652" s="12"/>
      <c r="I652" s="12"/>
      <c r="J652" s="12"/>
      <c r="K652" s="12"/>
      <c r="L652" s="12"/>
      <c r="M652" s="13"/>
      <c r="N652" s="14"/>
      <c r="O652" s="3"/>
      <c r="P652" s="3"/>
      <c r="Q652" s="2"/>
      <c r="R652" s="3"/>
      <c r="S652" s="13"/>
      <c r="T652" s="13"/>
      <c r="U652" s="3"/>
      <c r="V652" s="3"/>
      <c r="W652" s="3"/>
      <c r="X652" s="3"/>
      <c r="Y652" s="3"/>
      <c r="Z652" s="3"/>
      <c r="AA652" s="3"/>
      <c r="AB652" s="3"/>
      <c r="AC652" s="3"/>
      <c r="AD652" s="3"/>
    </row>
    <row r="653" spans="1:30" ht="13.5" customHeight="1">
      <c r="A653" s="11"/>
      <c r="B653" s="11"/>
      <c r="C653" s="11"/>
      <c r="D653" s="11"/>
      <c r="E653" s="11"/>
      <c r="F653" s="12"/>
      <c r="G653" s="12"/>
      <c r="H653" s="12"/>
      <c r="I653" s="12"/>
      <c r="J653" s="12"/>
      <c r="K653" s="12"/>
      <c r="L653" s="12"/>
      <c r="M653" s="13"/>
      <c r="N653" s="14"/>
      <c r="O653" s="3"/>
      <c r="P653" s="3"/>
      <c r="Q653" s="2"/>
      <c r="R653" s="3"/>
      <c r="S653" s="13"/>
      <c r="T653" s="13"/>
      <c r="U653" s="3"/>
      <c r="V653" s="3"/>
      <c r="W653" s="3"/>
      <c r="X653" s="3"/>
      <c r="Y653" s="3"/>
      <c r="Z653" s="3"/>
      <c r="AA653" s="3"/>
      <c r="AB653" s="3"/>
      <c r="AC653" s="3"/>
      <c r="AD653" s="3"/>
    </row>
    <row r="654" spans="1:30" ht="13.5" customHeight="1">
      <c r="A654" s="11"/>
      <c r="B654" s="11"/>
      <c r="C654" s="11"/>
      <c r="D654" s="11"/>
      <c r="E654" s="11"/>
      <c r="F654" s="12"/>
      <c r="G654" s="12"/>
      <c r="H654" s="12"/>
      <c r="I654" s="12"/>
      <c r="J654" s="12"/>
      <c r="K654" s="12"/>
      <c r="L654" s="12"/>
      <c r="M654" s="13"/>
      <c r="N654" s="14"/>
      <c r="O654" s="3"/>
      <c r="P654" s="3"/>
      <c r="Q654" s="2"/>
      <c r="R654" s="3"/>
      <c r="S654" s="13"/>
      <c r="T654" s="13"/>
      <c r="U654" s="3"/>
      <c r="V654" s="3"/>
      <c r="W654" s="3"/>
      <c r="X654" s="3"/>
      <c r="Y654" s="3"/>
      <c r="Z654" s="3"/>
      <c r="AA654" s="3"/>
      <c r="AB654" s="3"/>
      <c r="AC654" s="3"/>
      <c r="AD654" s="3"/>
    </row>
    <row r="655" spans="1:30" ht="13.5" customHeight="1">
      <c r="A655" s="11"/>
      <c r="B655" s="11"/>
      <c r="C655" s="11"/>
      <c r="D655" s="11"/>
      <c r="E655" s="11"/>
      <c r="F655" s="12"/>
      <c r="G655" s="12"/>
      <c r="H655" s="12"/>
      <c r="I655" s="12"/>
      <c r="J655" s="12"/>
      <c r="K655" s="12"/>
      <c r="L655" s="12"/>
      <c r="M655" s="13"/>
      <c r="N655" s="14"/>
      <c r="O655" s="3"/>
      <c r="P655" s="3"/>
      <c r="Q655" s="2"/>
      <c r="R655" s="3"/>
      <c r="S655" s="13"/>
      <c r="T655" s="13"/>
      <c r="U655" s="3"/>
      <c r="V655" s="3"/>
      <c r="W655" s="3"/>
      <c r="X655" s="3"/>
      <c r="Y655" s="3"/>
      <c r="Z655" s="3"/>
      <c r="AA655" s="3"/>
      <c r="AB655" s="3"/>
      <c r="AC655" s="3"/>
      <c r="AD655" s="3"/>
    </row>
    <row r="656" spans="1:30" ht="13.5" customHeight="1">
      <c r="A656" s="11"/>
      <c r="B656" s="11"/>
      <c r="C656" s="11"/>
      <c r="D656" s="11"/>
      <c r="E656" s="11"/>
      <c r="F656" s="12"/>
      <c r="G656" s="12"/>
      <c r="H656" s="12"/>
      <c r="I656" s="12"/>
      <c r="J656" s="12"/>
      <c r="K656" s="12"/>
      <c r="L656" s="12"/>
      <c r="M656" s="13"/>
      <c r="N656" s="14"/>
      <c r="O656" s="3"/>
      <c r="P656" s="3"/>
      <c r="Q656" s="2"/>
      <c r="R656" s="3"/>
      <c r="S656" s="13"/>
      <c r="T656" s="13"/>
      <c r="U656" s="3"/>
      <c r="V656" s="3"/>
      <c r="W656" s="3"/>
      <c r="X656" s="3"/>
      <c r="Y656" s="3"/>
      <c r="Z656" s="3"/>
      <c r="AA656" s="3"/>
      <c r="AB656" s="3"/>
      <c r="AC656" s="3"/>
      <c r="AD656" s="3"/>
    </row>
    <row r="657" spans="1:30" ht="13.5" customHeight="1">
      <c r="A657" s="11"/>
      <c r="B657" s="11"/>
      <c r="C657" s="11"/>
      <c r="D657" s="11"/>
      <c r="E657" s="11"/>
      <c r="F657" s="12"/>
      <c r="G657" s="12"/>
      <c r="H657" s="12"/>
      <c r="I657" s="12"/>
      <c r="J657" s="12"/>
      <c r="K657" s="12"/>
      <c r="L657" s="12"/>
      <c r="M657" s="13"/>
      <c r="N657" s="14"/>
      <c r="O657" s="3"/>
      <c r="P657" s="3"/>
      <c r="Q657" s="2"/>
      <c r="R657" s="3"/>
      <c r="S657" s="13"/>
      <c r="T657" s="13"/>
      <c r="U657" s="3"/>
      <c r="V657" s="3"/>
      <c r="W657" s="3"/>
      <c r="X657" s="3"/>
      <c r="Y657" s="3"/>
      <c r="Z657" s="3"/>
      <c r="AA657" s="3"/>
      <c r="AB657" s="3"/>
      <c r="AC657" s="3"/>
      <c r="AD657" s="3"/>
    </row>
    <row r="658" spans="1:30" ht="13.5" customHeight="1">
      <c r="A658" s="11"/>
      <c r="B658" s="11"/>
      <c r="C658" s="11"/>
      <c r="D658" s="11"/>
      <c r="E658" s="11"/>
      <c r="F658" s="12"/>
      <c r="G658" s="12"/>
      <c r="H658" s="12"/>
      <c r="I658" s="12"/>
      <c r="J658" s="12"/>
      <c r="K658" s="12"/>
      <c r="L658" s="12"/>
      <c r="M658" s="13"/>
      <c r="N658" s="14"/>
      <c r="O658" s="3"/>
      <c r="P658" s="3"/>
      <c r="Q658" s="2"/>
      <c r="R658" s="3"/>
      <c r="S658" s="13"/>
      <c r="T658" s="13"/>
      <c r="U658" s="3"/>
      <c r="V658" s="3"/>
      <c r="W658" s="3"/>
      <c r="X658" s="3"/>
      <c r="Y658" s="3"/>
      <c r="Z658" s="3"/>
      <c r="AA658" s="3"/>
      <c r="AB658" s="3"/>
      <c r="AC658" s="3"/>
      <c r="AD658" s="3"/>
    </row>
    <row r="659" spans="1:30" ht="13.5" customHeight="1">
      <c r="A659" s="11"/>
      <c r="B659" s="11"/>
      <c r="C659" s="11"/>
      <c r="D659" s="11"/>
      <c r="E659" s="11"/>
      <c r="F659" s="12"/>
      <c r="G659" s="12"/>
      <c r="H659" s="12"/>
      <c r="I659" s="12"/>
      <c r="J659" s="12"/>
      <c r="K659" s="12"/>
      <c r="L659" s="12"/>
      <c r="M659" s="13"/>
      <c r="N659" s="14"/>
      <c r="O659" s="3"/>
      <c r="P659" s="3"/>
      <c r="Q659" s="2"/>
      <c r="R659" s="3"/>
      <c r="S659" s="13"/>
      <c r="T659" s="13"/>
      <c r="U659" s="3"/>
      <c r="V659" s="3"/>
      <c r="W659" s="3"/>
      <c r="X659" s="3"/>
      <c r="Y659" s="3"/>
      <c r="Z659" s="3"/>
      <c r="AA659" s="3"/>
      <c r="AB659" s="3"/>
      <c r="AC659" s="3"/>
      <c r="AD659" s="3"/>
    </row>
    <row r="660" spans="1:30" ht="13.5" customHeight="1">
      <c r="A660" s="11"/>
      <c r="B660" s="11"/>
      <c r="C660" s="11"/>
      <c r="D660" s="11"/>
      <c r="E660" s="11"/>
      <c r="F660" s="12"/>
      <c r="G660" s="12"/>
      <c r="H660" s="12"/>
      <c r="I660" s="12"/>
      <c r="J660" s="12"/>
      <c r="K660" s="12"/>
      <c r="L660" s="12"/>
      <c r="M660" s="13"/>
      <c r="N660" s="14"/>
      <c r="O660" s="3"/>
      <c r="P660" s="3"/>
      <c r="Q660" s="2"/>
      <c r="R660" s="3"/>
      <c r="S660" s="13"/>
      <c r="T660" s="13"/>
      <c r="U660" s="3"/>
      <c r="V660" s="3"/>
      <c r="W660" s="3"/>
      <c r="X660" s="3"/>
      <c r="Y660" s="3"/>
      <c r="Z660" s="3"/>
      <c r="AA660" s="3"/>
      <c r="AB660" s="3"/>
      <c r="AC660" s="3"/>
      <c r="AD660" s="3"/>
    </row>
    <row r="661" spans="1:30" ht="13.5" customHeight="1">
      <c r="A661" s="11"/>
      <c r="B661" s="11"/>
      <c r="C661" s="11"/>
      <c r="D661" s="11"/>
      <c r="E661" s="11"/>
      <c r="F661" s="12"/>
      <c r="G661" s="12"/>
      <c r="H661" s="12"/>
      <c r="I661" s="12"/>
      <c r="J661" s="12"/>
      <c r="K661" s="12"/>
      <c r="L661" s="12"/>
      <c r="M661" s="13"/>
      <c r="N661" s="14"/>
      <c r="O661" s="3"/>
      <c r="P661" s="3"/>
      <c r="Q661" s="2"/>
      <c r="R661" s="3"/>
      <c r="S661" s="13"/>
      <c r="T661" s="13"/>
      <c r="U661" s="3"/>
      <c r="V661" s="3"/>
      <c r="W661" s="3"/>
      <c r="X661" s="3"/>
      <c r="Y661" s="3"/>
      <c r="Z661" s="3"/>
      <c r="AA661" s="3"/>
      <c r="AB661" s="3"/>
      <c r="AC661" s="3"/>
      <c r="AD661" s="3"/>
    </row>
    <row r="662" spans="1:30" ht="13.5" customHeight="1">
      <c r="A662" s="11"/>
      <c r="B662" s="11"/>
      <c r="C662" s="11"/>
      <c r="D662" s="11"/>
      <c r="E662" s="11"/>
      <c r="F662" s="12"/>
      <c r="G662" s="12"/>
      <c r="H662" s="12"/>
      <c r="I662" s="12"/>
      <c r="J662" s="12"/>
      <c r="K662" s="12"/>
      <c r="L662" s="12"/>
      <c r="M662" s="13"/>
      <c r="N662" s="14"/>
      <c r="O662" s="3"/>
      <c r="P662" s="3"/>
      <c r="Q662" s="2"/>
      <c r="R662" s="3"/>
      <c r="S662" s="13"/>
      <c r="T662" s="13"/>
      <c r="U662" s="3"/>
      <c r="V662" s="3"/>
      <c r="W662" s="3"/>
      <c r="X662" s="3"/>
      <c r="Y662" s="3"/>
      <c r="Z662" s="3"/>
      <c r="AA662" s="3"/>
      <c r="AB662" s="3"/>
      <c r="AC662" s="3"/>
      <c r="AD662" s="3"/>
    </row>
    <row r="663" spans="1:30" ht="13.5" customHeight="1">
      <c r="A663" s="11"/>
      <c r="B663" s="11"/>
      <c r="C663" s="11"/>
      <c r="D663" s="11"/>
      <c r="E663" s="11"/>
      <c r="F663" s="12"/>
      <c r="G663" s="12"/>
      <c r="H663" s="12"/>
      <c r="I663" s="12"/>
      <c r="J663" s="12"/>
      <c r="K663" s="12"/>
      <c r="L663" s="12"/>
      <c r="M663" s="13"/>
      <c r="N663" s="14"/>
      <c r="O663" s="3"/>
      <c r="P663" s="3"/>
      <c r="Q663" s="2"/>
      <c r="R663" s="3"/>
      <c r="S663" s="13"/>
      <c r="T663" s="13"/>
      <c r="U663" s="3"/>
      <c r="V663" s="3"/>
      <c r="W663" s="3"/>
      <c r="X663" s="3"/>
      <c r="Y663" s="3"/>
      <c r="Z663" s="3"/>
      <c r="AA663" s="3"/>
      <c r="AB663" s="3"/>
      <c r="AC663" s="3"/>
      <c r="AD663" s="3"/>
    </row>
    <row r="664" spans="1:30" ht="13.5" customHeight="1">
      <c r="A664" s="11"/>
      <c r="B664" s="11"/>
      <c r="C664" s="11"/>
      <c r="D664" s="11"/>
      <c r="E664" s="11"/>
      <c r="F664" s="12"/>
      <c r="G664" s="12"/>
      <c r="H664" s="12"/>
      <c r="I664" s="12"/>
      <c r="J664" s="12"/>
      <c r="K664" s="12"/>
      <c r="L664" s="12"/>
      <c r="M664" s="13"/>
      <c r="N664" s="14"/>
      <c r="O664" s="3"/>
      <c r="P664" s="3"/>
      <c r="Q664" s="2"/>
      <c r="R664" s="3"/>
      <c r="S664" s="13"/>
      <c r="T664" s="13"/>
      <c r="U664" s="3"/>
      <c r="V664" s="3"/>
      <c r="W664" s="3"/>
      <c r="X664" s="3"/>
      <c r="Y664" s="3"/>
      <c r="Z664" s="3"/>
      <c r="AA664" s="3"/>
      <c r="AB664" s="3"/>
      <c r="AC664" s="3"/>
      <c r="AD664" s="3"/>
    </row>
    <row r="665" spans="1:30" ht="13.5" customHeight="1">
      <c r="A665" s="11"/>
      <c r="B665" s="11"/>
      <c r="C665" s="11"/>
      <c r="D665" s="11"/>
      <c r="E665" s="11"/>
      <c r="F665" s="12"/>
      <c r="G665" s="12"/>
      <c r="H665" s="12"/>
      <c r="I665" s="12"/>
      <c r="J665" s="12"/>
      <c r="K665" s="12"/>
      <c r="L665" s="12"/>
      <c r="M665" s="13"/>
      <c r="N665" s="14"/>
      <c r="O665" s="3"/>
      <c r="P665" s="3"/>
      <c r="Q665" s="2"/>
      <c r="R665" s="3"/>
      <c r="S665" s="13"/>
      <c r="T665" s="13"/>
      <c r="U665" s="3"/>
      <c r="V665" s="3"/>
      <c r="W665" s="3"/>
      <c r="X665" s="3"/>
      <c r="Y665" s="3"/>
      <c r="Z665" s="3"/>
      <c r="AA665" s="3"/>
      <c r="AB665" s="3"/>
      <c r="AC665" s="3"/>
      <c r="AD665" s="3"/>
    </row>
    <row r="666" spans="1:30" ht="13.5" customHeight="1">
      <c r="A666" s="11"/>
      <c r="B666" s="11"/>
      <c r="C666" s="11"/>
      <c r="D666" s="11"/>
      <c r="E666" s="11"/>
      <c r="F666" s="12"/>
      <c r="G666" s="12"/>
      <c r="H666" s="12"/>
      <c r="I666" s="12"/>
      <c r="J666" s="12"/>
      <c r="K666" s="12"/>
      <c r="L666" s="12"/>
      <c r="M666" s="13"/>
      <c r="N666" s="14"/>
      <c r="O666" s="3"/>
      <c r="P666" s="3"/>
      <c r="Q666" s="2"/>
      <c r="R666" s="3"/>
      <c r="S666" s="13"/>
      <c r="T666" s="13"/>
      <c r="U666" s="3"/>
      <c r="V666" s="3"/>
      <c r="W666" s="3"/>
      <c r="X666" s="3"/>
      <c r="Y666" s="3"/>
      <c r="Z666" s="3"/>
      <c r="AA666" s="3"/>
      <c r="AB666" s="3"/>
      <c r="AC666" s="3"/>
      <c r="AD666" s="3"/>
    </row>
    <row r="667" spans="1:30" ht="13.5" customHeight="1">
      <c r="A667" s="11"/>
      <c r="B667" s="11"/>
      <c r="C667" s="11"/>
      <c r="D667" s="11"/>
      <c r="E667" s="11"/>
      <c r="F667" s="12"/>
      <c r="G667" s="12"/>
      <c r="H667" s="12"/>
      <c r="I667" s="12"/>
      <c r="J667" s="12"/>
      <c r="K667" s="12"/>
      <c r="L667" s="12"/>
      <c r="M667" s="13"/>
      <c r="N667" s="14"/>
      <c r="O667" s="3"/>
      <c r="P667" s="3"/>
      <c r="Q667" s="2"/>
      <c r="R667" s="3"/>
      <c r="S667" s="13"/>
      <c r="T667" s="13"/>
      <c r="U667" s="3"/>
      <c r="V667" s="3"/>
      <c r="W667" s="3"/>
      <c r="X667" s="3"/>
      <c r="Y667" s="3"/>
      <c r="Z667" s="3"/>
      <c r="AA667" s="3"/>
      <c r="AB667" s="3"/>
      <c r="AC667" s="3"/>
      <c r="AD667" s="3"/>
    </row>
    <row r="668" spans="1:30" ht="13.5" customHeight="1">
      <c r="A668" s="11"/>
      <c r="B668" s="11"/>
      <c r="C668" s="11"/>
      <c r="D668" s="11"/>
      <c r="E668" s="11"/>
      <c r="F668" s="12"/>
      <c r="G668" s="12"/>
      <c r="H668" s="12"/>
      <c r="I668" s="12"/>
      <c r="J668" s="12"/>
      <c r="K668" s="12"/>
      <c r="L668" s="12"/>
      <c r="M668" s="13"/>
      <c r="N668" s="14"/>
      <c r="O668" s="3"/>
      <c r="P668" s="3"/>
      <c r="Q668" s="2"/>
      <c r="R668" s="3"/>
      <c r="S668" s="13"/>
      <c r="T668" s="13"/>
      <c r="U668" s="3"/>
      <c r="V668" s="3"/>
      <c r="W668" s="3"/>
      <c r="X668" s="3"/>
      <c r="Y668" s="3"/>
      <c r="Z668" s="3"/>
      <c r="AA668" s="3"/>
      <c r="AB668" s="3"/>
      <c r="AC668" s="3"/>
      <c r="AD668" s="3"/>
    </row>
    <row r="669" spans="1:30" ht="13.5" customHeight="1">
      <c r="A669" s="11"/>
      <c r="B669" s="11"/>
      <c r="C669" s="11"/>
      <c r="D669" s="11"/>
      <c r="E669" s="11"/>
      <c r="F669" s="12"/>
      <c r="G669" s="12"/>
      <c r="H669" s="12"/>
      <c r="I669" s="12"/>
      <c r="J669" s="12"/>
      <c r="K669" s="12"/>
      <c r="L669" s="12"/>
      <c r="M669" s="13"/>
      <c r="N669" s="14"/>
      <c r="O669" s="3"/>
      <c r="P669" s="3"/>
      <c r="Q669" s="2"/>
      <c r="R669" s="3"/>
      <c r="S669" s="13"/>
      <c r="T669" s="13"/>
      <c r="U669" s="3"/>
      <c r="V669" s="3"/>
      <c r="W669" s="3"/>
      <c r="X669" s="3"/>
      <c r="Y669" s="3"/>
      <c r="Z669" s="3"/>
      <c r="AA669" s="3"/>
      <c r="AB669" s="3"/>
      <c r="AC669" s="3"/>
      <c r="AD669" s="3"/>
    </row>
    <row r="670" spans="1:30" ht="13.5" customHeight="1">
      <c r="A670" s="11"/>
      <c r="B670" s="11"/>
      <c r="C670" s="11"/>
      <c r="D670" s="11"/>
      <c r="E670" s="11"/>
      <c r="F670" s="12"/>
      <c r="G670" s="12"/>
      <c r="H670" s="12"/>
      <c r="I670" s="12"/>
      <c r="J670" s="12"/>
      <c r="K670" s="12"/>
      <c r="L670" s="12"/>
      <c r="M670" s="13"/>
      <c r="N670" s="14"/>
      <c r="O670" s="3"/>
      <c r="P670" s="3"/>
      <c r="Q670" s="2"/>
      <c r="R670" s="3"/>
      <c r="S670" s="13"/>
      <c r="T670" s="13"/>
      <c r="U670" s="3"/>
      <c r="V670" s="3"/>
      <c r="W670" s="3"/>
      <c r="X670" s="3"/>
      <c r="Y670" s="3"/>
      <c r="Z670" s="3"/>
      <c r="AA670" s="3"/>
      <c r="AB670" s="3"/>
      <c r="AC670" s="3"/>
      <c r="AD670" s="3"/>
    </row>
    <row r="671" spans="1:30" ht="13.5" customHeight="1">
      <c r="A671" s="11"/>
      <c r="B671" s="11"/>
      <c r="C671" s="11"/>
      <c r="D671" s="11"/>
      <c r="E671" s="11"/>
      <c r="F671" s="12"/>
      <c r="G671" s="12"/>
      <c r="H671" s="12"/>
      <c r="I671" s="12"/>
      <c r="J671" s="12"/>
      <c r="K671" s="12"/>
      <c r="L671" s="12"/>
      <c r="M671" s="13"/>
      <c r="N671" s="14"/>
      <c r="O671" s="3"/>
      <c r="P671" s="3"/>
      <c r="Q671" s="2"/>
      <c r="R671" s="3"/>
      <c r="S671" s="13"/>
      <c r="T671" s="13"/>
      <c r="U671" s="3"/>
      <c r="V671" s="3"/>
      <c r="W671" s="3"/>
      <c r="X671" s="3"/>
      <c r="Y671" s="3"/>
      <c r="Z671" s="3"/>
      <c r="AA671" s="3"/>
      <c r="AB671" s="3"/>
      <c r="AC671" s="3"/>
      <c r="AD671" s="3"/>
    </row>
    <row r="672" spans="1:30" ht="13.5" customHeight="1">
      <c r="A672" s="11"/>
      <c r="B672" s="11"/>
      <c r="C672" s="11"/>
      <c r="D672" s="11"/>
      <c r="E672" s="11"/>
      <c r="F672" s="12"/>
      <c r="G672" s="12"/>
      <c r="H672" s="12"/>
      <c r="I672" s="12"/>
      <c r="J672" s="12"/>
      <c r="K672" s="12"/>
      <c r="L672" s="12"/>
      <c r="M672" s="13"/>
      <c r="N672" s="14"/>
      <c r="O672" s="3"/>
      <c r="P672" s="3"/>
      <c r="Q672" s="2"/>
      <c r="R672" s="3"/>
      <c r="S672" s="13"/>
      <c r="T672" s="13"/>
      <c r="U672" s="3"/>
      <c r="V672" s="3"/>
      <c r="W672" s="3"/>
      <c r="X672" s="3"/>
      <c r="Y672" s="3"/>
      <c r="Z672" s="3"/>
      <c r="AA672" s="3"/>
      <c r="AB672" s="3"/>
      <c r="AC672" s="3"/>
      <c r="AD672" s="3"/>
    </row>
    <row r="673" spans="1:30" ht="13.5" customHeight="1">
      <c r="A673" s="11"/>
      <c r="B673" s="11"/>
      <c r="C673" s="11"/>
      <c r="D673" s="11"/>
      <c r="E673" s="11"/>
      <c r="F673" s="12"/>
      <c r="G673" s="12"/>
      <c r="H673" s="12"/>
      <c r="I673" s="12"/>
      <c r="J673" s="12"/>
      <c r="K673" s="12"/>
      <c r="L673" s="12"/>
      <c r="M673" s="13"/>
      <c r="N673" s="14"/>
      <c r="O673" s="3"/>
      <c r="P673" s="3"/>
      <c r="Q673" s="2"/>
      <c r="R673" s="3"/>
      <c r="S673" s="13"/>
      <c r="T673" s="13"/>
      <c r="U673" s="3"/>
      <c r="V673" s="3"/>
      <c r="W673" s="3"/>
      <c r="X673" s="3"/>
      <c r="Y673" s="3"/>
      <c r="Z673" s="3"/>
      <c r="AA673" s="3"/>
      <c r="AB673" s="3"/>
      <c r="AC673" s="3"/>
      <c r="AD673" s="3"/>
    </row>
    <row r="674" spans="1:30" ht="13.5" customHeight="1">
      <c r="A674" s="11"/>
      <c r="B674" s="11"/>
      <c r="C674" s="11"/>
      <c r="D674" s="11"/>
      <c r="E674" s="11"/>
      <c r="F674" s="12"/>
      <c r="G674" s="12"/>
      <c r="H674" s="12"/>
      <c r="I674" s="12"/>
      <c r="J674" s="12"/>
      <c r="K674" s="12"/>
      <c r="L674" s="12"/>
      <c r="M674" s="13"/>
      <c r="N674" s="14"/>
      <c r="O674" s="3"/>
      <c r="P674" s="3"/>
      <c r="Q674" s="2"/>
      <c r="R674" s="3"/>
      <c r="S674" s="13"/>
      <c r="T674" s="13"/>
      <c r="U674" s="3"/>
      <c r="V674" s="3"/>
      <c r="W674" s="3"/>
      <c r="X674" s="3"/>
      <c r="Y674" s="3"/>
      <c r="Z674" s="3"/>
      <c r="AA674" s="3"/>
      <c r="AB674" s="3"/>
      <c r="AC674" s="3"/>
      <c r="AD674" s="3"/>
    </row>
    <row r="675" spans="1:30" ht="13.5" customHeight="1">
      <c r="A675" s="11"/>
      <c r="B675" s="11"/>
      <c r="C675" s="11"/>
      <c r="D675" s="11"/>
      <c r="E675" s="11"/>
      <c r="F675" s="12"/>
      <c r="G675" s="12"/>
      <c r="H675" s="12"/>
      <c r="I675" s="12"/>
      <c r="J675" s="12"/>
      <c r="K675" s="12"/>
      <c r="L675" s="12"/>
      <c r="M675" s="13"/>
      <c r="N675" s="14"/>
      <c r="O675" s="3"/>
      <c r="P675" s="3"/>
      <c r="Q675" s="2"/>
      <c r="R675" s="3"/>
      <c r="S675" s="13"/>
      <c r="T675" s="13"/>
      <c r="U675" s="3"/>
      <c r="V675" s="3"/>
      <c r="W675" s="3"/>
      <c r="X675" s="3"/>
      <c r="Y675" s="3"/>
      <c r="Z675" s="3"/>
      <c r="AA675" s="3"/>
      <c r="AB675" s="3"/>
      <c r="AC675" s="3"/>
      <c r="AD675" s="3"/>
    </row>
    <row r="676" spans="1:30" ht="13.5" customHeight="1">
      <c r="A676" s="11"/>
      <c r="B676" s="11"/>
      <c r="C676" s="11"/>
      <c r="D676" s="11"/>
      <c r="E676" s="11"/>
      <c r="F676" s="12"/>
      <c r="G676" s="12"/>
      <c r="H676" s="12"/>
      <c r="I676" s="12"/>
      <c r="J676" s="12"/>
      <c r="K676" s="12"/>
      <c r="L676" s="12"/>
      <c r="M676" s="13"/>
      <c r="N676" s="14"/>
      <c r="O676" s="3"/>
      <c r="P676" s="3"/>
      <c r="Q676" s="2"/>
      <c r="R676" s="3"/>
      <c r="S676" s="13"/>
      <c r="T676" s="13"/>
      <c r="U676" s="3"/>
      <c r="V676" s="3"/>
      <c r="W676" s="3"/>
      <c r="X676" s="3"/>
      <c r="Y676" s="3"/>
      <c r="Z676" s="3"/>
      <c r="AA676" s="3"/>
      <c r="AB676" s="3"/>
      <c r="AC676" s="3"/>
      <c r="AD676" s="3"/>
    </row>
    <row r="677" spans="1:30" ht="13.5" customHeight="1">
      <c r="A677" s="11"/>
      <c r="B677" s="11"/>
      <c r="C677" s="11"/>
      <c r="D677" s="11"/>
      <c r="E677" s="11"/>
      <c r="F677" s="12"/>
      <c r="G677" s="12"/>
      <c r="H677" s="12"/>
      <c r="I677" s="12"/>
      <c r="J677" s="12"/>
      <c r="K677" s="12"/>
      <c r="L677" s="12"/>
      <c r="M677" s="13"/>
      <c r="N677" s="14"/>
      <c r="O677" s="3"/>
      <c r="P677" s="3"/>
      <c r="Q677" s="2"/>
      <c r="R677" s="3"/>
      <c r="S677" s="13"/>
      <c r="T677" s="13"/>
      <c r="U677" s="3"/>
      <c r="V677" s="3"/>
      <c r="W677" s="3"/>
      <c r="X677" s="3"/>
      <c r="Y677" s="3"/>
      <c r="Z677" s="3"/>
      <c r="AA677" s="3"/>
      <c r="AB677" s="3"/>
      <c r="AC677" s="3"/>
      <c r="AD677" s="3"/>
    </row>
    <row r="678" spans="1:30" ht="13.5" customHeight="1">
      <c r="A678" s="11"/>
      <c r="B678" s="11"/>
      <c r="C678" s="11"/>
      <c r="D678" s="11"/>
      <c r="E678" s="11"/>
      <c r="F678" s="12"/>
      <c r="G678" s="12"/>
      <c r="H678" s="12"/>
      <c r="I678" s="12"/>
      <c r="J678" s="12"/>
      <c r="K678" s="12"/>
      <c r="L678" s="12"/>
      <c r="M678" s="13"/>
      <c r="N678" s="14"/>
      <c r="O678" s="3"/>
      <c r="P678" s="3"/>
      <c r="Q678" s="2"/>
      <c r="R678" s="3"/>
      <c r="S678" s="13"/>
      <c r="T678" s="13"/>
      <c r="U678" s="3"/>
      <c r="V678" s="3"/>
      <c r="W678" s="3"/>
      <c r="X678" s="3"/>
      <c r="Y678" s="3"/>
      <c r="Z678" s="3"/>
      <c r="AA678" s="3"/>
      <c r="AB678" s="3"/>
      <c r="AC678" s="3"/>
      <c r="AD678" s="3"/>
    </row>
    <row r="679" spans="1:30" ht="13.5" customHeight="1">
      <c r="A679" s="11"/>
      <c r="B679" s="11"/>
      <c r="C679" s="11"/>
      <c r="D679" s="11"/>
      <c r="E679" s="11"/>
      <c r="F679" s="12"/>
      <c r="G679" s="12"/>
      <c r="H679" s="12"/>
      <c r="I679" s="12"/>
      <c r="J679" s="12"/>
      <c r="K679" s="12"/>
      <c r="L679" s="12"/>
      <c r="M679" s="13"/>
      <c r="N679" s="14"/>
      <c r="O679" s="3"/>
      <c r="P679" s="3"/>
      <c r="Q679" s="2"/>
      <c r="R679" s="3"/>
      <c r="S679" s="13"/>
      <c r="T679" s="13"/>
      <c r="U679" s="3"/>
      <c r="V679" s="3"/>
      <c r="W679" s="3"/>
      <c r="X679" s="3"/>
      <c r="Y679" s="3"/>
      <c r="Z679" s="3"/>
      <c r="AA679" s="3"/>
      <c r="AB679" s="3"/>
      <c r="AC679" s="3"/>
      <c r="AD679" s="3"/>
    </row>
    <row r="680" spans="1:30" ht="13.5" customHeight="1">
      <c r="A680" s="11"/>
      <c r="B680" s="11"/>
      <c r="C680" s="11"/>
      <c r="D680" s="11"/>
      <c r="E680" s="11"/>
      <c r="F680" s="12"/>
      <c r="G680" s="12"/>
      <c r="H680" s="12"/>
      <c r="I680" s="12"/>
      <c r="J680" s="12"/>
      <c r="K680" s="12"/>
      <c r="L680" s="12"/>
      <c r="M680" s="13"/>
      <c r="N680" s="14"/>
      <c r="O680" s="3"/>
      <c r="P680" s="3"/>
      <c r="Q680" s="2"/>
      <c r="R680" s="3"/>
      <c r="S680" s="13"/>
      <c r="T680" s="13"/>
      <c r="U680" s="3"/>
      <c r="V680" s="3"/>
      <c r="W680" s="3"/>
      <c r="X680" s="3"/>
      <c r="Y680" s="3"/>
      <c r="Z680" s="3"/>
      <c r="AA680" s="3"/>
      <c r="AB680" s="3"/>
      <c r="AC680" s="3"/>
      <c r="AD680" s="3"/>
    </row>
    <row r="681" spans="1:30" ht="13.5" customHeight="1">
      <c r="A681" s="11"/>
      <c r="B681" s="11"/>
      <c r="C681" s="11"/>
      <c r="D681" s="11"/>
      <c r="E681" s="11"/>
      <c r="F681" s="12"/>
      <c r="G681" s="12"/>
      <c r="H681" s="12"/>
      <c r="I681" s="12"/>
      <c r="J681" s="12"/>
      <c r="K681" s="12"/>
      <c r="L681" s="12"/>
      <c r="M681" s="13"/>
      <c r="N681" s="14"/>
      <c r="O681" s="3"/>
      <c r="P681" s="3"/>
      <c r="Q681" s="2"/>
      <c r="R681" s="3"/>
      <c r="S681" s="13"/>
      <c r="T681" s="13"/>
      <c r="U681" s="3"/>
      <c r="V681" s="3"/>
      <c r="W681" s="3"/>
      <c r="X681" s="3"/>
      <c r="Y681" s="3"/>
      <c r="Z681" s="3"/>
      <c r="AA681" s="3"/>
      <c r="AB681" s="3"/>
      <c r="AC681" s="3"/>
      <c r="AD681" s="3"/>
    </row>
    <row r="682" spans="1:30" ht="13.5" customHeight="1">
      <c r="A682" s="11"/>
      <c r="B682" s="11"/>
      <c r="C682" s="11"/>
      <c r="D682" s="11"/>
      <c r="E682" s="11"/>
      <c r="F682" s="12"/>
      <c r="G682" s="12"/>
      <c r="H682" s="12"/>
      <c r="I682" s="12"/>
      <c r="J682" s="12"/>
      <c r="K682" s="12"/>
      <c r="L682" s="12"/>
      <c r="M682" s="13"/>
      <c r="N682" s="14"/>
      <c r="O682" s="3"/>
      <c r="P682" s="3"/>
      <c r="Q682" s="2"/>
      <c r="R682" s="3"/>
      <c r="S682" s="13"/>
      <c r="T682" s="13"/>
      <c r="U682" s="3"/>
      <c r="V682" s="3"/>
      <c r="W682" s="3"/>
      <c r="X682" s="3"/>
      <c r="Y682" s="3"/>
      <c r="Z682" s="3"/>
      <c r="AA682" s="3"/>
      <c r="AB682" s="3"/>
      <c r="AC682" s="3"/>
      <c r="AD682" s="3"/>
    </row>
    <row r="683" spans="1:30" ht="13.5" customHeight="1">
      <c r="A683" s="11"/>
      <c r="B683" s="11"/>
      <c r="C683" s="11"/>
      <c r="D683" s="11"/>
      <c r="E683" s="11"/>
      <c r="F683" s="12"/>
      <c r="G683" s="12"/>
      <c r="H683" s="12"/>
      <c r="I683" s="12"/>
      <c r="J683" s="12"/>
      <c r="K683" s="12"/>
      <c r="L683" s="12"/>
      <c r="M683" s="13"/>
      <c r="N683" s="14"/>
      <c r="O683" s="3"/>
      <c r="P683" s="3"/>
      <c r="Q683" s="2"/>
      <c r="R683" s="3"/>
      <c r="S683" s="13"/>
      <c r="T683" s="13"/>
      <c r="U683" s="3"/>
      <c r="V683" s="3"/>
      <c r="W683" s="3"/>
      <c r="X683" s="3"/>
      <c r="Y683" s="3"/>
      <c r="Z683" s="3"/>
      <c r="AA683" s="3"/>
      <c r="AB683" s="3"/>
      <c r="AC683" s="3"/>
      <c r="AD683" s="3"/>
    </row>
    <row r="684" spans="1:30" ht="13.5" customHeight="1">
      <c r="A684" s="11"/>
      <c r="B684" s="11"/>
      <c r="C684" s="11"/>
      <c r="D684" s="11"/>
      <c r="E684" s="11"/>
      <c r="F684" s="12"/>
      <c r="G684" s="12"/>
      <c r="H684" s="12"/>
      <c r="I684" s="12"/>
      <c r="J684" s="12"/>
      <c r="K684" s="12"/>
      <c r="L684" s="12"/>
      <c r="M684" s="13"/>
      <c r="N684" s="14"/>
      <c r="O684" s="3"/>
      <c r="P684" s="3"/>
      <c r="Q684" s="2"/>
      <c r="R684" s="3"/>
      <c r="S684" s="13"/>
      <c r="T684" s="13"/>
      <c r="U684" s="3"/>
      <c r="V684" s="3"/>
      <c r="W684" s="3"/>
      <c r="X684" s="3"/>
      <c r="Y684" s="3"/>
      <c r="Z684" s="3"/>
      <c r="AA684" s="3"/>
      <c r="AB684" s="3"/>
      <c r="AC684" s="3"/>
      <c r="AD684" s="3"/>
    </row>
    <row r="685" spans="1:30" ht="13.5" customHeight="1">
      <c r="A685" s="11"/>
      <c r="B685" s="11"/>
      <c r="C685" s="11"/>
      <c r="D685" s="11"/>
      <c r="E685" s="11"/>
      <c r="F685" s="12"/>
      <c r="G685" s="12"/>
      <c r="H685" s="12"/>
      <c r="I685" s="12"/>
      <c r="J685" s="12"/>
      <c r="K685" s="12"/>
      <c r="L685" s="12"/>
      <c r="M685" s="13"/>
      <c r="N685" s="14"/>
      <c r="O685" s="3"/>
      <c r="P685" s="3"/>
      <c r="Q685" s="2"/>
      <c r="R685" s="3"/>
      <c r="S685" s="13"/>
      <c r="T685" s="13"/>
      <c r="U685" s="3"/>
      <c r="V685" s="3"/>
      <c r="W685" s="3"/>
      <c r="X685" s="3"/>
      <c r="Y685" s="3"/>
      <c r="Z685" s="3"/>
      <c r="AA685" s="3"/>
      <c r="AB685" s="3"/>
      <c r="AC685" s="3"/>
      <c r="AD685" s="3"/>
    </row>
    <row r="686" spans="1:30" ht="13.5" customHeight="1">
      <c r="A686" s="11"/>
      <c r="B686" s="11"/>
      <c r="C686" s="11"/>
      <c r="D686" s="11"/>
      <c r="E686" s="11"/>
      <c r="F686" s="12"/>
      <c r="G686" s="12"/>
      <c r="H686" s="12"/>
      <c r="I686" s="12"/>
      <c r="J686" s="12"/>
      <c r="K686" s="12"/>
      <c r="L686" s="12"/>
      <c r="M686" s="13"/>
      <c r="N686" s="14"/>
      <c r="O686" s="3"/>
      <c r="P686" s="3"/>
      <c r="Q686" s="2"/>
      <c r="R686" s="3"/>
      <c r="S686" s="13"/>
      <c r="T686" s="13"/>
      <c r="U686" s="3"/>
      <c r="V686" s="3"/>
      <c r="W686" s="3"/>
      <c r="X686" s="3"/>
      <c r="Y686" s="3"/>
      <c r="Z686" s="3"/>
      <c r="AA686" s="3"/>
      <c r="AB686" s="3"/>
      <c r="AC686" s="3"/>
      <c r="AD686" s="3"/>
    </row>
    <row r="687" spans="1:30" ht="13.5" customHeight="1">
      <c r="A687" s="11"/>
      <c r="B687" s="11"/>
      <c r="C687" s="11"/>
      <c r="D687" s="11"/>
      <c r="E687" s="11"/>
      <c r="F687" s="12"/>
      <c r="G687" s="12"/>
      <c r="H687" s="12"/>
      <c r="I687" s="12"/>
      <c r="J687" s="12"/>
      <c r="K687" s="12"/>
      <c r="L687" s="12"/>
      <c r="M687" s="13"/>
      <c r="N687" s="14"/>
      <c r="O687" s="3"/>
      <c r="P687" s="3"/>
      <c r="Q687" s="2"/>
      <c r="R687" s="3"/>
      <c r="S687" s="13"/>
      <c r="T687" s="13"/>
      <c r="U687" s="3"/>
      <c r="V687" s="3"/>
      <c r="W687" s="3"/>
      <c r="X687" s="3"/>
      <c r="Y687" s="3"/>
      <c r="Z687" s="3"/>
      <c r="AA687" s="3"/>
      <c r="AB687" s="3"/>
      <c r="AC687" s="3"/>
      <c r="AD687" s="3"/>
    </row>
    <row r="688" spans="1:30" ht="13.5" customHeight="1">
      <c r="A688" s="11"/>
      <c r="B688" s="11"/>
      <c r="C688" s="11"/>
      <c r="D688" s="11"/>
      <c r="E688" s="11"/>
      <c r="F688" s="12"/>
      <c r="G688" s="12"/>
      <c r="H688" s="12"/>
      <c r="I688" s="12"/>
      <c r="J688" s="12"/>
      <c r="K688" s="12"/>
      <c r="L688" s="12"/>
      <c r="M688" s="13"/>
      <c r="N688" s="14"/>
      <c r="O688" s="3"/>
      <c r="P688" s="3"/>
      <c r="Q688" s="2"/>
      <c r="R688" s="3"/>
      <c r="S688" s="13"/>
      <c r="T688" s="13"/>
      <c r="U688" s="3"/>
      <c r="V688" s="3"/>
      <c r="W688" s="3"/>
      <c r="X688" s="3"/>
      <c r="Y688" s="3"/>
      <c r="Z688" s="3"/>
      <c r="AA688" s="3"/>
      <c r="AB688" s="3"/>
      <c r="AC688" s="3"/>
      <c r="AD688" s="3"/>
    </row>
    <row r="689" spans="1:30" ht="13.5" customHeight="1">
      <c r="A689" s="11"/>
      <c r="B689" s="11"/>
      <c r="C689" s="11"/>
      <c r="D689" s="11"/>
      <c r="E689" s="11"/>
      <c r="F689" s="12"/>
      <c r="G689" s="12"/>
      <c r="H689" s="12"/>
      <c r="I689" s="12"/>
      <c r="J689" s="12"/>
      <c r="K689" s="12"/>
      <c r="L689" s="12"/>
      <c r="M689" s="13"/>
      <c r="N689" s="14"/>
      <c r="O689" s="3"/>
      <c r="P689" s="3"/>
      <c r="Q689" s="2"/>
      <c r="R689" s="3"/>
      <c r="S689" s="13"/>
      <c r="T689" s="13"/>
      <c r="U689" s="3"/>
      <c r="V689" s="3"/>
      <c r="W689" s="3"/>
      <c r="X689" s="3"/>
      <c r="Y689" s="3"/>
      <c r="Z689" s="3"/>
      <c r="AA689" s="3"/>
      <c r="AB689" s="3"/>
      <c r="AC689" s="3"/>
      <c r="AD689" s="3"/>
    </row>
    <row r="690" spans="1:30" ht="13.5" customHeight="1">
      <c r="A690" s="11"/>
      <c r="B690" s="11"/>
      <c r="C690" s="11"/>
      <c r="D690" s="11"/>
      <c r="E690" s="11"/>
      <c r="F690" s="12"/>
      <c r="G690" s="12"/>
      <c r="H690" s="12"/>
      <c r="I690" s="12"/>
      <c r="J690" s="12"/>
      <c r="K690" s="12"/>
      <c r="L690" s="12"/>
      <c r="M690" s="13"/>
      <c r="N690" s="14"/>
      <c r="O690" s="3"/>
      <c r="P690" s="3"/>
      <c r="Q690" s="2"/>
      <c r="R690" s="3"/>
      <c r="S690" s="13"/>
      <c r="T690" s="13"/>
      <c r="U690" s="3"/>
      <c r="V690" s="3"/>
      <c r="W690" s="3"/>
      <c r="X690" s="3"/>
      <c r="Y690" s="3"/>
      <c r="Z690" s="3"/>
      <c r="AA690" s="3"/>
      <c r="AB690" s="3"/>
      <c r="AC690" s="3"/>
      <c r="AD690" s="3"/>
    </row>
    <row r="691" spans="1:30" ht="13.5" customHeight="1">
      <c r="A691" s="11"/>
      <c r="B691" s="11"/>
      <c r="C691" s="11"/>
      <c r="D691" s="11"/>
      <c r="E691" s="11"/>
      <c r="F691" s="12"/>
      <c r="G691" s="12"/>
      <c r="H691" s="12"/>
      <c r="I691" s="12"/>
      <c r="J691" s="12"/>
      <c r="K691" s="12"/>
      <c r="L691" s="12"/>
      <c r="M691" s="13"/>
      <c r="N691" s="14"/>
      <c r="O691" s="3"/>
      <c r="P691" s="3"/>
      <c r="Q691" s="2"/>
      <c r="R691" s="3"/>
      <c r="S691" s="13"/>
      <c r="T691" s="13"/>
      <c r="U691" s="3"/>
      <c r="V691" s="3"/>
      <c r="W691" s="3"/>
      <c r="X691" s="3"/>
      <c r="Y691" s="3"/>
      <c r="Z691" s="3"/>
      <c r="AA691" s="3"/>
      <c r="AB691" s="3"/>
      <c r="AC691" s="3"/>
      <c r="AD691" s="3"/>
    </row>
    <row r="692" spans="1:30" ht="13.5" customHeight="1">
      <c r="A692" s="11"/>
      <c r="B692" s="11"/>
      <c r="C692" s="11"/>
      <c r="D692" s="11"/>
      <c r="E692" s="11"/>
      <c r="F692" s="12"/>
      <c r="G692" s="12"/>
      <c r="H692" s="12"/>
      <c r="I692" s="12"/>
      <c r="J692" s="12"/>
      <c r="K692" s="12"/>
      <c r="L692" s="12"/>
      <c r="M692" s="13"/>
      <c r="N692" s="14"/>
      <c r="O692" s="3"/>
      <c r="P692" s="3"/>
      <c r="Q692" s="2"/>
      <c r="R692" s="3"/>
      <c r="S692" s="13"/>
      <c r="T692" s="13"/>
      <c r="U692" s="3"/>
      <c r="V692" s="3"/>
      <c r="W692" s="3"/>
      <c r="X692" s="3"/>
      <c r="Y692" s="3"/>
      <c r="Z692" s="3"/>
      <c r="AA692" s="3"/>
      <c r="AB692" s="3"/>
      <c r="AC692" s="3"/>
      <c r="AD692" s="3"/>
    </row>
    <row r="693" spans="1:30" ht="13.5" customHeight="1">
      <c r="A693" s="11"/>
      <c r="B693" s="11"/>
      <c r="C693" s="11"/>
      <c r="D693" s="11"/>
      <c r="E693" s="11"/>
      <c r="F693" s="12"/>
      <c r="G693" s="12"/>
      <c r="H693" s="12"/>
      <c r="I693" s="12"/>
      <c r="J693" s="12"/>
      <c r="K693" s="12"/>
      <c r="L693" s="12"/>
      <c r="M693" s="13"/>
      <c r="N693" s="14"/>
      <c r="O693" s="3"/>
      <c r="P693" s="3"/>
      <c r="Q693" s="2"/>
      <c r="R693" s="3"/>
      <c r="S693" s="13"/>
      <c r="T693" s="13"/>
      <c r="U693" s="3"/>
      <c r="V693" s="3"/>
      <c r="W693" s="3"/>
      <c r="X693" s="3"/>
      <c r="Y693" s="3"/>
      <c r="Z693" s="3"/>
      <c r="AA693" s="3"/>
      <c r="AB693" s="3"/>
      <c r="AC693" s="3"/>
      <c r="AD693" s="3"/>
    </row>
    <row r="694" spans="1:30" ht="13.5" customHeight="1">
      <c r="A694" s="11"/>
      <c r="B694" s="11"/>
      <c r="C694" s="11"/>
      <c r="D694" s="11"/>
      <c r="E694" s="11"/>
      <c r="F694" s="12"/>
      <c r="G694" s="12"/>
      <c r="H694" s="12"/>
      <c r="I694" s="12"/>
      <c r="J694" s="12"/>
      <c r="K694" s="12"/>
      <c r="L694" s="12"/>
      <c r="M694" s="13"/>
      <c r="N694" s="14"/>
      <c r="O694" s="3"/>
      <c r="P694" s="3"/>
      <c r="Q694" s="2"/>
      <c r="R694" s="3"/>
      <c r="S694" s="13"/>
      <c r="T694" s="13"/>
      <c r="U694" s="3"/>
      <c r="V694" s="3"/>
      <c r="W694" s="3"/>
      <c r="X694" s="3"/>
      <c r="Y694" s="3"/>
      <c r="Z694" s="3"/>
      <c r="AA694" s="3"/>
      <c r="AB694" s="3"/>
      <c r="AC694" s="3"/>
      <c r="AD694" s="3"/>
    </row>
    <row r="695" spans="1:30" ht="13.5" customHeight="1">
      <c r="A695" s="11"/>
      <c r="B695" s="11"/>
      <c r="C695" s="11"/>
      <c r="D695" s="11"/>
      <c r="E695" s="11"/>
      <c r="F695" s="12"/>
      <c r="G695" s="12"/>
      <c r="H695" s="12"/>
      <c r="I695" s="12"/>
      <c r="J695" s="12"/>
      <c r="K695" s="12"/>
      <c r="L695" s="12"/>
      <c r="M695" s="13"/>
      <c r="N695" s="14"/>
      <c r="O695" s="3"/>
      <c r="P695" s="3"/>
      <c r="Q695" s="2"/>
      <c r="R695" s="3"/>
      <c r="S695" s="13"/>
      <c r="T695" s="13"/>
      <c r="U695" s="3"/>
      <c r="V695" s="3"/>
      <c r="W695" s="3"/>
      <c r="X695" s="3"/>
      <c r="Y695" s="3"/>
      <c r="Z695" s="3"/>
      <c r="AA695" s="3"/>
      <c r="AB695" s="3"/>
      <c r="AC695" s="3"/>
      <c r="AD695" s="3"/>
    </row>
    <row r="696" spans="1:30" ht="13.5" customHeight="1">
      <c r="A696" s="11"/>
      <c r="B696" s="11"/>
      <c r="C696" s="11"/>
      <c r="D696" s="11"/>
      <c r="E696" s="11"/>
      <c r="F696" s="12"/>
      <c r="G696" s="12"/>
      <c r="H696" s="12"/>
      <c r="I696" s="12"/>
      <c r="J696" s="12"/>
      <c r="K696" s="12"/>
      <c r="L696" s="12"/>
      <c r="M696" s="13"/>
      <c r="N696" s="14"/>
      <c r="O696" s="3"/>
      <c r="P696" s="3"/>
      <c r="Q696" s="2"/>
      <c r="R696" s="3"/>
      <c r="S696" s="13"/>
      <c r="T696" s="13"/>
      <c r="U696" s="3"/>
      <c r="V696" s="3"/>
      <c r="W696" s="3"/>
      <c r="X696" s="3"/>
      <c r="Y696" s="3"/>
      <c r="Z696" s="3"/>
      <c r="AA696" s="3"/>
      <c r="AB696" s="3"/>
      <c r="AC696" s="3"/>
      <c r="AD696" s="3"/>
    </row>
    <row r="697" spans="1:30" ht="13.5" customHeight="1">
      <c r="A697" s="11"/>
      <c r="B697" s="11"/>
      <c r="C697" s="11"/>
      <c r="D697" s="11"/>
      <c r="E697" s="11"/>
      <c r="F697" s="12"/>
      <c r="G697" s="12"/>
      <c r="H697" s="12"/>
      <c r="I697" s="12"/>
      <c r="J697" s="12"/>
      <c r="K697" s="12"/>
      <c r="L697" s="12"/>
      <c r="M697" s="13"/>
      <c r="N697" s="14"/>
      <c r="O697" s="3"/>
      <c r="P697" s="3"/>
      <c r="Q697" s="2"/>
      <c r="R697" s="3"/>
      <c r="S697" s="13"/>
      <c r="T697" s="13"/>
      <c r="U697" s="3"/>
      <c r="V697" s="3"/>
      <c r="W697" s="3"/>
      <c r="X697" s="3"/>
      <c r="Y697" s="3"/>
      <c r="Z697" s="3"/>
      <c r="AA697" s="3"/>
      <c r="AB697" s="3"/>
      <c r="AC697" s="3"/>
      <c r="AD697" s="3"/>
    </row>
    <row r="698" spans="1:30" ht="13.5" customHeight="1">
      <c r="A698" s="11"/>
      <c r="B698" s="11"/>
      <c r="C698" s="11"/>
      <c r="D698" s="11"/>
      <c r="E698" s="11"/>
      <c r="F698" s="12"/>
      <c r="G698" s="12"/>
      <c r="H698" s="12"/>
      <c r="I698" s="12"/>
      <c r="J698" s="12"/>
      <c r="K698" s="12"/>
      <c r="L698" s="12"/>
      <c r="M698" s="13"/>
      <c r="N698" s="14"/>
      <c r="O698" s="3"/>
      <c r="P698" s="3"/>
      <c r="Q698" s="2"/>
      <c r="R698" s="3"/>
      <c r="S698" s="13"/>
      <c r="T698" s="13"/>
      <c r="U698" s="3"/>
      <c r="V698" s="3"/>
      <c r="W698" s="3"/>
      <c r="X698" s="3"/>
      <c r="Y698" s="3"/>
      <c r="Z698" s="3"/>
      <c r="AA698" s="3"/>
      <c r="AB698" s="3"/>
      <c r="AC698" s="3"/>
      <c r="AD698" s="3"/>
    </row>
    <row r="699" spans="1:30" ht="13.5" customHeight="1">
      <c r="A699" s="11"/>
      <c r="B699" s="11"/>
      <c r="C699" s="11"/>
      <c r="D699" s="11"/>
      <c r="E699" s="11"/>
      <c r="F699" s="12"/>
      <c r="G699" s="12"/>
      <c r="H699" s="12"/>
      <c r="I699" s="12"/>
      <c r="J699" s="12"/>
      <c r="K699" s="12"/>
      <c r="L699" s="12"/>
      <c r="M699" s="13"/>
      <c r="N699" s="14"/>
      <c r="O699" s="3"/>
      <c r="P699" s="3"/>
      <c r="Q699" s="2"/>
      <c r="R699" s="3"/>
      <c r="S699" s="13"/>
      <c r="T699" s="13"/>
      <c r="U699" s="3"/>
      <c r="V699" s="3"/>
      <c r="W699" s="3"/>
      <c r="X699" s="3"/>
      <c r="Y699" s="3"/>
      <c r="Z699" s="3"/>
      <c r="AA699" s="3"/>
      <c r="AB699" s="3"/>
      <c r="AC699" s="3"/>
      <c r="AD699" s="3"/>
    </row>
    <row r="700" spans="1:30" ht="13.5" customHeight="1">
      <c r="A700" s="11"/>
      <c r="B700" s="11"/>
      <c r="C700" s="11"/>
      <c r="D700" s="11"/>
      <c r="E700" s="11"/>
      <c r="F700" s="12"/>
      <c r="G700" s="12"/>
      <c r="H700" s="12"/>
      <c r="I700" s="12"/>
      <c r="J700" s="12"/>
      <c r="K700" s="12"/>
      <c r="L700" s="12"/>
      <c r="M700" s="13"/>
      <c r="N700" s="14"/>
      <c r="O700" s="3"/>
      <c r="P700" s="3"/>
      <c r="Q700" s="2"/>
      <c r="R700" s="3"/>
      <c r="S700" s="13"/>
      <c r="T700" s="13"/>
      <c r="U700" s="3"/>
      <c r="V700" s="3"/>
      <c r="W700" s="3"/>
      <c r="X700" s="3"/>
      <c r="Y700" s="3"/>
      <c r="Z700" s="3"/>
      <c r="AA700" s="3"/>
      <c r="AB700" s="3"/>
      <c r="AC700" s="3"/>
      <c r="AD700" s="3"/>
    </row>
    <row r="701" spans="1:30" ht="13.5" customHeight="1">
      <c r="A701" s="11"/>
      <c r="B701" s="11"/>
      <c r="C701" s="11"/>
      <c r="D701" s="11"/>
      <c r="E701" s="11"/>
      <c r="F701" s="12"/>
      <c r="G701" s="12"/>
      <c r="H701" s="12"/>
      <c r="I701" s="12"/>
      <c r="J701" s="12"/>
      <c r="K701" s="12"/>
      <c r="L701" s="12"/>
      <c r="M701" s="13"/>
      <c r="N701" s="14"/>
      <c r="O701" s="3"/>
      <c r="P701" s="3"/>
      <c r="Q701" s="2"/>
      <c r="R701" s="3"/>
      <c r="S701" s="13"/>
      <c r="T701" s="13"/>
      <c r="U701" s="3"/>
      <c r="V701" s="3"/>
      <c r="W701" s="3"/>
      <c r="X701" s="3"/>
      <c r="Y701" s="3"/>
      <c r="Z701" s="3"/>
      <c r="AA701" s="3"/>
      <c r="AB701" s="3"/>
      <c r="AC701" s="3"/>
      <c r="AD701" s="3"/>
    </row>
    <row r="702" spans="1:30" ht="13.5" customHeight="1">
      <c r="A702" s="11"/>
      <c r="B702" s="11"/>
      <c r="C702" s="11"/>
      <c r="D702" s="11"/>
      <c r="E702" s="11"/>
      <c r="F702" s="12"/>
      <c r="G702" s="12"/>
      <c r="H702" s="12"/>
      <c r="I702" s="12"/>
      <c r="J702" s="12"/>
      <c r="K702" s="12"/>
      <c r="L702" s="12"/>
      <c r="M702" s="13"/>
      <c r="N702" s="14"/>
      <c r="O702" s="3"/>
      <c r="P702" s="3"/>
      <c r="Q702" s="2"/>
      <c r="R702" s="3"/>
      <c r="S702" s="13"/>
      <c r="T702" s="13"/>
      <c r="U702" s="3"/>
      <c r="V702" s="3"/>
      <c r="W702" s="3"/>
      <c r="X702" s="3"/>
      <c r="Y702" s="3"/>
      <c r="Z702" s="3"/>
      <c r="AA702" s="3"/>
      <c r="AB702" s="3"/>
      <c r="AC702" s="3"/>
      <c r="AD702" s="3"/>
    </row>
    <row r="703" spans="1:30" ht="13.5" customHeight="1">
      <c r="A703" s="11"/>
      <c r="B703" s="11"/>
      <c r="C703" s="11"/>
      <c r="D703" s="11"/>
      <c r="E703" s="11"/>
      <c r="F703" s="12"/>
      <c r="G703" s="12"/>
      <c r="H703" s="12"/>
      <c r="I703" s="12"/>
      <c r="J703" s="12"/>
      <c r="K703" s="12"/>
      <c r="L703" s="12"/>
      <c r="M703" s="13"/>
      <c r="N703" s="14"/>
      <c r="O703" s="3"/>
      <c r="P703" s="3"/>
      <c r="Q703" s="2"/>
      <c r="R703" s="3"/>
      <c r="S703" s="13"/>
      <c r="T703" s="13"/>
      <c r="U703" s="3"/>
      <c r="V703" s="3"/>
      <c r="W703" s="3"/>
      <c r="X703" s="3"/>
      <c r="Y703" s="3"/>
      <c r="Z703" s="3"/>
      <c r="AA703" s="3"/>
      <c r="AB703" s="3"/>
      <c r="AC703" s="3"/>
      <c r="AD703" s="3"/>
    </row>
    <row r="704" spans="1:30" ht="13.5" customHeight="1">
      <c r="A704" s="11"/>
      <c r="B704" s="11"/>
      <c r="C704" s="11"/>
      <c r="D704" s="11"/>
      <c r="E704" s="11"/>
      <c r="F704" s="12"/>
      <c r="G704" s="12"/>
      <c r="H704" s="12"/>
      <c r="I704" s="12"/>
      <c r="J704" s="12"/>
      <c r="K704" s="12"/>
      <c r="L704" s="12"/>
      <c r="M704" s="13"/>
      <c r="N704" s="14"/>
      <c r="O704" s="3"/>
      <c r="P704" s="3"/>
      <c r="Q704" s="2"/>
      <c r="R704" s="3"/>
      <c r="S704" s="13"/>
      <c r="T704" s="13"/>
      <c r="U704" s="3"/>
      <c r="V704" s="3"/>
      <c r="W704" s="3"/>
      <c r="X704" s="3"/>
      <c r="Y704" s="3"/>
      <c r="Z704" s="3"/>
      <c r="AA704" s="3"/>
      <c r="AB704" s="3"/>
      <c r="AC704" s="3"/>
      <c r="AD704" s="3"/>
    </row>
    <row r="705" spans="1:30" ht="13.5" customHeight="1">
      <c r="A705" s="11"/>
      <c r="B705" s="11"/>
      <c r="C705" s="11"/>
      <c r="D705" s="11"/>
      <c r="E705" s="11"/>
      <c r="F705" s="12"/>
      <c r="G705" s="12"/>
      <c r="H705" s="12"/>
      <c r="I705" s="12"/>
      <c r="J705" s="12"/>
      <c r="K705" s="12"/>
      <c r="L705" s="12"/>
      <c r="M705" s="13"/>
      <c r="N705" s="14"/>
      <c r="O705" s="3"/>
      <c r="P705" s="3"/>
      <c r="Q705" s="2"/>
      <c r="R705" s="3"/>
      <c r="S705" s="13"/>
      <c r="T705" s="13"/>
      <c r="U705" s="3"/>
      <c r="V705" s="3"/>
      <c r="W705" s="3"/>
      <c r="X705" s="3"/>
      <c r="Y705" s="3"/>
      <c r="Z705" s="3"/>
      <c r="AA705" s="3"/>
      <c r="AB705" s="3"/>
      <c r="AC705" s="3"/>
      <c r="AD705" s="3"/>
    </row>
    <row r="706" spans="1:30" ht="13.5" customHeight="1">
      <c r="A706" s="11"/>
      <c r="B706" s="11"/>
      <c r="C706" s="11"/>
      <c r="D706" s="11"/>
      <c r="E706" s="11"/>
      <c r="F706" s="12"/>
      <c r="G706" s="12"/>
      <c r="H706" s="12"/>
      <c r="I706" s="12"/>
      <c r="J706" s="12"/>
      <c r="K706" s="12"/>
      <c r="L706" s="12"/>
      <c r="M706" s="13"/>
      <c r="N706" s="14"/>
      <c r="O706" s="3"/>
      <c r="P706" s="3"/>
      <c r="Q706" s="2"/>
      <c r="R706" s="3"/>
      <c r="S706" s="13"/>
      <c r="T706" s="13"/>
      <c r="U706" s="3"/>
      <c r="V706" s="3"/>
      <c r="W706" s="3"/>
      <c r="X706" s="3"/>
      <c r="Y706" s="3"/>
      <c r="Z706" s="3"/>
      <c r="AA706" s="3"/>
      <c r="AB706" s="3"/>
      <c r="AC706" s="3"/>
      <c r="AD706" s="3"/>
    </row>
    <row r="707" spans="1:30" ht="13.5" customHeight="1">
      <c r="A707" s="11"/>
      <c r="B707" s="11"/>
      <c r="C707" s="11"/>
      <c r="D707" s="11"/>
      <c r="E707" s="11"/>
      <c r="F707" s="12"/>
      <c r="G707" s="12"/>
      <c r="H707" s="12"/>
      <c r="I707" s="12"/>
      <c r="J707" s="12"/>
      <c r="K707" s="12"/>
      <c r="L707" s="12"/>
      <c r="M707" s="13"/>
      <c r="N707" s="14"/>
      <c r="O707" s="3"/>
      <c r="P707" s="3"/>
      <c r="Q707" s="2"/>
      <c r="R707" s="3"/>
      <c r="S707" s="13"/>
      <c r="T707" s="13"/>
      <c r="U707" s="3"/>
      <c r="V707" s="3"/>
      <c r="W707" s="3"/>
      <c r="X707" s="3"/>
      <c r="Y707" s="3"/>
      <c r="Z707" s="3"/>
      <c r="AA707" s="3"/>
      <c r="AB707" s="3"/>
      <c r="AC707" s="3"/>
      <c r="AD707" s="3"/>
    </row>
    <row r="708" spans="1:30" ht="13.5" customHeight="1">
      <c r="A708" s="11"/>
      <c r="B708" s="11"/>
      <c r="C708" s="11"/>
      <c r="D708" s="11"/>
      <c r="E708" s="11"/>
      <c r="F708" s="12"/>
      <c r="G708" s="12"/>
      <c r="H708" s="12"/>
      <c r="I708" s="12"/>
      <c r="J708" s="12"/>
      <c r="K708" s="12"/>
      <c r="L708" s="12"/>
      <c r="M708" s="13"/>
      <c r="N708" s="14"/>
      <c r="O708" s="3"/>
      <c r="P708" s="3"/>
      <c r="Q708" s="2"/>
      <c r="R708" s="3"/>
      <c r="S708" s="13"/>
      <c r="T708" s="13"/>
      <c r="U708" s="3"/>
      <c r="V708" s="3"/>
      <c r="W708" s="3"/>
      <c r="X708" s="3"/>
      <c r="Y708" s="3"/>
      <c r="Z708" s="3"/>
      <c r="AA708" s="3"/>
      <c r="AB708" s="3"/>
      <c r="AC708" s="3"/>
      <c r="AD708" s="3"/>
    </row>
    <row r="709" spans="1:30" ht="13.5" customHeight="1">
      <c r="A709" s="11"/>
      <c r="B709" s="11"/>
      <c r="C709" s="11"/>
      <c r="D709" s="11"/>
      <c r="E709" s="11"/>
      <c r="F709" s="12"/>
      <c r="G709" s="12"/>
      <c r="H709" s="12"/>
      <c r="I709" s="12"/>
      <c r="J709" s="12"/>
      <c r="K709" s="12"/>
      <c r="L709" s="12"/>
      <c r="M709" s="13"/>
      <c r="N709" s="14"/>
      <c r="O709" s="3"/>
      <c r="P709" s="3"/>
      <c r="Q709" s="2"/>
      <c r="R709" s="3"/>
      <c r="S709" s="13"/>
      <c r="T709" s="13"/>
      <c r="U709" s="3"/>
      <c r="V709" s="3"/>
      <c r="W709" s="3"/>
      <c r="X709" s="3"/>
      <c r="Y709" s="3"/>
      <c r="Z709" s="3"/>
      <c r="AA709" s="3"/>
      <c r="AB709" s="3"/>
      <c r="AC709" s="3"/>
      <c r="AD709" s="3"/>
    </row>
    <row r="710" spans="1:30" ht="13.5" customHeight="1">
      <c r="A710" s="11"/>
      <c r="B710" s="11"/>
      <c r="C710" s="11"/>
      <c r="D710" s="11"/>
      <c r="E710" s="11"/>
      <c r="F710" s="12"/>
      <c r="G710" s="12"/>
      <c r="H710" s="12"/>
      <c r="I710" s="12"/>
      <c r="J710" s="12"/>
      <c r="K710" s="12"/>
      <c r="L710" s="12"/>
      <c r="M710" s="13"/>
      <c r="N710" s="14"/>
      <c r="O710" s="3"/>
      <c r="P710" s="3"/>
      <c r="Q710" s="2"/>
      <c r="R710" s="3"/>
      <c r="S710" s="13"/>
      <c r="T710" s="13"/>
      <c r="U710" s="3"/>
      <c r="V710" s="3"/>
      <c r="W710" s="3"/>
      <c r="X710" s="3"/>
      <c r="Y710" s="3"/>
      <c r="Z710" s="3"/>
      <c r="AA710" s="3"/>
      <c r="AB710" s="3"/>
      <c r="AC710" s="3"/>
      <c r="AD710" s="3"/>
    </row>
    <row r="711" spans="1:30" ht="13.5" customHeight="1">
      <c r="A711" s="11"/>
      <c r="B711" s="11"/>
      <c r="C711" s="11"/>
      <c r="D711" s="11"/>
      <c r="E711" s="11"/>
      <c r="F711" s="12"/>
      <c r="G711" s="12"/>
      <c r="H711" s="12"/>
      <c r="I711" s="12"/>
      <c r="J711" s="12"/>
      <c r="K711" s="12"/>
      <c r="L711" s="12"/>
      <c r="M711" s="13"/>
      <c r="N711" s="14"/>
      <c r="O711" s="3"/>
      <c r="P711" s="3"/>
      <c r="Q711" s="2"/>
      <c r="R711" s="3"/>
      <c r="S711" s="13"/>
      <c r="T711" s="13"/>
      <c r="U711" s="3"/>
      <c r="V711" s="3"/>
      <c r="W711" s="3"/>
      <c r="X711" s="3"/>
      <c r="Y711" s="3"/>
      <c r="Z711" s="3"/>
      <c r="AA711" s="3"/>
      <c r="AB711" s="3"/>
      <c r="AC711" s="3"/>
      <c r="AD711" s="3"/>
    </row>
    <row r="712" spans="1:30" ht="13.5" customHeight="1">
      <c r="A712" s="11"/>
      <c r="B712" s="11"/>
      <c r="C712" s="11"/>
      <c r="D712" s="11"/>
      <c r="E712" s="11"/>
      <c r="F712" s="12"/>
      <c r="G712" s="12"/>
      <c r="H712" s="12"/>
      <c r="I712" s="12"/>
      <c r="J712" s="12"/>
      <c r="K712" s="12"/>
      <c r="L712" s="12"/>
      <c r="M712" s="13"/>
      <c r="N712" s="14"/>
      <c r="O712" s="3"/>
      <c r="P712" s="3"/>
      <c r="Q712" s="2"/>
      <c r="R712" s="3"/>
      <c r="S712" s="13"/>
      <c r="T712" s="13"/>
      <c r="U712" s="3"/>
      <c r="V712" s="3"/>
      <c r="W712" s="3"/>
      <c r="X712" s="3"/>
      <c r="Y712" s="3"/>
      <c r="Z712" s="3"/>
      <c r="AA712" s="3"/>
      <c r="AB712" s="3"/>
      <c r="AC712" s="3"/>
      <c r="AD712" s="3"/>
    </row>
    <row r="713" spans="1:30" ht="13.5" customHeight="1">
      <c r="A713" s="11"/>
      <c r="B713" s="11"/>
      <c r="C713" s="11"/>
      <c r="D713" s="11"/>
      <c r="E713" s="11"/>
      <c r="F713" s="12"/>
      <c r="G713" s="12"/>
      <c r="H713" s="12"/>
      <c r="I713" s="12"/>
      <c r="J713" s="12"/>
      <c r="K713" s="12"/>
      <c r="L713" s="12"/>
      <c r="M713" s="13"/>
      <c r="N713" s="14"/>
      <c r="O713" s="3"/>
      <c r="P713" s="3"/>
      <c r="Q713" s="2"/>
      <c r="R713" s="3"/>
      <c r="S713" s="13"/>
      <c r="T713" s="13"/>
      <c r="U713" s="3"/>
      <c r="V713" s="3"/>
      <c r="W713" s="3"/>
      <c r="X713" s="3"/>
      <c r="Y713" s="3"/>
      <c r="Z713" s="3"/>
      <c r="AA713" s="3"/>
      <c r="AB713" s="3"/>
      <c r="AC713" s="3"/>
      <c r="AD713" s="3"/>
    </row>
    <row r="714" spans="1:30" ht="13.5" customHeight="1">
      <c r="A714" s="11"/>
      <c r="B714" s="11"/>
      <c r="C714" s="11"/>
      <c r="D714" s="11"/>
      <c r="E714" s="11"/>
      <c r="F714" s="12"/>
      <c r="G714" s="12"/>
      <c r="H714" s="12"/>
      <c r="I714" s="12"/>
      <c r="J714" s="12"/>
      <c r="K714" s="12"/>
      <c r="L714" s="12"/>
      <c r="M714" s="13"/>
      <c r="N714" s="14"/>
      <c r="O714" s="3"/>
      <c r="P714" s="3"/>
      <c r="Q714" s="2"/>
      <c r="R714" s="3"/>
      <c r="S714" s="13"/>
      <c r="T714" s="13"/>
      <c r="U714" s="3"/>
      <c r="V714" s="3"/>
      <c r="W714" s="3"/>
      <c r="X714" s="3"/>
      <c r="Y714" s="3"/>
      <c r="Z714" s="3"/>
      <c r="AA714" s="3"/>
      <c r="AB714" s="3"/>
      <c r="AC714" s="3"/>
      <c r="AD714" s="3"/>
    </row>
    <row r="715" spans="1:30" ht="13.5" customHeight="1">
      <c r="A715" s="11"/>
      <c r="B715" s="11"/>
      <c r="C715" s="11"/>
      <c r="D715" s="11"/>
      <c r="E715" s="11"/>
      <c r="F715" s="12"/>
      <c r="G715" s="12"/>
      <c r="H715" s="12"/>
      <c r="I715" s="12"/>
      <c r="J715" s="12"/>
      <c r="K715" s="12"/>
      <c r="L715" s="12"/>
      <c r="M715" s="13"/>
      <c r="N715" s="14"/>
      <c r="O715" s="3"/>
      <c r="P715" s="3"/>
      <c r="Q715" s="2"/>
      <c r="R715" s="3"/>
      <c r="S715" s="13"/>
      <c r="T715" s="13"/>
      <c r="U715" s="3"/>
      <c r="V715" s="3"/>
      <c r="W715" s="3"/>
      <c r="X715" s="3"/>
      <c r="Y715" s="3"/>
      <c r="Z715" s="3"/>
      <c r="AA715" s="3"/>
      <c r="AB715" s="3"/>
      <c r="AC715" s="3"/>
      <c r="AD715" s="3"/>
    </row>
    <row r="716" spans="1:30" ht="13.5" customHeight="1">
      <c r="A716" s="11"/>
      <c r="B716" s="11"/>
      <c r="C716" s="11"/>
      <c r="D716" s="11"/>
      <c r="E716" s="11"/>
      <c r="F716" s="12"/>
      <c r="G716" s="12"/>
      <c r="H716" s="12"/>
      <c r="I716" s="12"/>
      <c r="J716" s="12"/>
      <c r="K716" s="12"/>
      <c r="L716" s="12"/>
      <c r="M716" s="13"/>
      <c r="N716" s="14"/>
      <c r="O716" s="3"/>
      <c r="P716" s="3"/>
      <c r="Q716" s="2"/>
      <c r="R716" s="3"/>
      <c r="S716" s="13"/>
      <c r="T716" s="13"/>
      <c r="U716" s="3"/>
      <c r="V716" s="3"/>
      <c r="W716" s="3"/>
      <c r="X716" s="3"/>
      <c r="Y716" s="3"/>
      <c r="Z716" s="3"/>
      <c r="AA716" s="3"/>
      <c r="AB716" s="3"/>
      <c r="AC716" s="3"/>
      <c r="AD716" s="3"/>
    </row>
    <row r="717" spans="1:30" ht="13.5" customHeight="1">
      <c r="A717" s="11"/>
      <c r="B717" s="11"/>
      <c r="C717" s="11"/>
      <c r="D717" s="11"/>
      <c r="E717" s="11"/>
      <c r="F717" s="12"/>
      <c r="G717" s="12"/>
      <c r="H717" s="12"/>
      <c r="I717" s="12"/>
      <c r="J717" s="12"/>
      <c r="K717" s="12"/>
      <c r="L717" s="12"/>
      <c r="M717" s="13"/>
      <c r="N717" s="14"/>
      <c r="O717" s="3"/>
      <c r="P717" s="3"/>
      <c r="Q717" s="2"/>
      <c r="R717" s="3"/>
      <c r="S717" s="13"/>
      <c r="T717" s="13"/>
      <c r="U717" s="3"/>
      <c r="V717" s="3"/>
      <c r="W717" s="3"/>
      <c r="X717" s="3"/>
      <c r="Y717" s="3"/>
      <c r="Z717" s="3"/>
      <c r="AA717" s="3"/>
      <c r="AB717" s="3"/>
      <c r="AC717" s="3"/>
      <c r="AD717" s="3"/>
    </row>
    <row r="718" spans="1:30" ht="13.5" customHeight="1">
      <c r="A718" s="11"/>
      <c r="B718" s="11"/>
      <c r="C718" s="11"/>
      <c r="D718" s="11"/>
      <c r="E718" s="11"/>
      <c r="F718" s="12"/>
      <c r="G718" s="12"/>
      <c r="H718" s="12"/>
      <c r="I718" s="12"/>
      <c r="J718" s="12"/>
      <c r="K718" s="12"/>
      <c r="L718" s="12"/>
      <c r="M718" s="13"/>
      <c r="N718" s="14"/>
      <c r="O718" s="3"/>
      <c r="P718" s="3"/>
      <c r="Q718" s="2"/>
      <c r="R718" s="3"/>
      <c r="S718" s="13"/>
      <c r="T718" s="13"/>
      <c r="U718" s="3"/>
      <c r="V718" s="3"/>
      <c r="W718" s="3"/>
      <c r="X718" s="3"/>
      <c r="Y718" s="3"/>
      <c r="Z718" s="3"/>
      <c r="AA718" s="3"/>
      <c r="AB718" s="3"/>
      <c r="AC718" s="3"/>
      <c r="AD718" s="3"/>
    </row>
    <row r="719" spans="1:30" ht="13.5" customHeight="1">
      <c r="A719" s="11"/>
      <c r="B719" s="11"/>
      <c r="C719" s="11"/>
      <c r="D719" s="11"/>
      <c r="E719" s="11"/>
      <c r="F719" s="12"/>
      <c r="G719" s="12"/>
      <c r="H719" s="12"/>
      <c r="I719" s="12"/>
      <c r="J719" s="12"/>
      <c r="K719" s="12"/>
      <c r="L719" s="12"/>
      <c r="M719" s="13"/>
      <c r="N719" s="14"/>
      <c r="O719" s="3"/>
      <c r="P719" s="3"/>
      <c r="Q719" s="2"/>
      <c r="R719" s="3"/>
      <c r="S719" s="13"/>
      <c r="T719" s="13"/>
      <c r="U719" s="3"/>
      <c r="V719" s="3"/>
      <c r="W719" s="3"/>
      <c r="X719" s="3"/>
      <c r="Y719" s="3"/>
      <c r="Z719" s="3"/>
      <c r="AA719" s="3"/>
      <c r="AB719" s="3"/>
      <c r="AC719" s="3"/>
      <c r="AD719" s="3"/>
    </row>
    <row r="720" spans="1:30" ht="13.5" customHeight="1">
      <c r="A720" s="11"/>
      <c r="B720" s="11"/>
      <c r="C720" s="11"/>
      <c r="D720" s="11"/>
      <c r="E720" s="11"/>
      <c r="F720" s="12"/>
      <c r="G720" s="12"/>
      <c r="H720" s="12"/>
      <c r="I720" s="12"/>
      <c r="J720" s="12"/>
      <c r="K720" s="12"/>
      <c r="L720" s="12"/>
      <c r="M720" s="13"/>
      <c r="N720" s="14"/>
      <c r="O720" s="3"/>
      <c r="P720" s="3"/>
      <c r="Q720" s="2"/>
      <c r="R720" s="3"/>
      <c r="S720" s="13"/>
      <c r="T720" s="13"/>
      <c r="U720" s="3"/>
      <c r="V720" s="3"/>
      <c r="W720" s="3"/>
      <c r="X720" s="3"/>
      <c r="Y720" s="3"/>
      <c r="Z720" s="3"/>
      <c r="AA720" s="3"/>
      <c r="AB720" s="3"/>
      <c r="AC720" s="3"/>
      <c r="AD720" s="3"/>
    </row>
    <row r="721" spans="1:30" ht="13.5" customHeight="1">
      <c r="A721" s="11"/>
      <c r="B721" s="11"/>
      <c r="C721" s="11"/>
      <c r="D721" s="11"/>
      <c r="E721" s="11"/>
      <c r="F721" s="12"/>
      <c r="G721" s="12"/>
      <c r="H721" s="12"/>
      <c r="I721" s="12"/>
      <c r="J721" s="12"/>
      <c r="K721" s="12"/>
      <c r="L721" s="12"/>
      <c r="M721" s="13"/>
      <c r="N721" s="14"/>
      <c r="O721" s="3"/>
      <c r="P721" s="3"/>
      <c r="Q721" s="2"/>
      <c r="R721" s="3"/>
      <c r="S721" s="13"/>
      <c r="T721" s="13"/>
      <c r="U721" s="3"/>
      <c r="V721" s="3"/>
      <c r="W721" s="3"/>
      <c r="X721" s="3"/>
      <c r="Y721" s="3"/>
      <c r="Z721" s="3"/>
      <c r="AA721" s="3"/>
      <c r="AB721" s="3"/>
      <c r="AC721" s="3"/>
      <c r="AD721" s="3"/>
    </row>
    <row r="722" spans="1:30" ht="13.5" customHeight="1">
      <c r="A722" s="11"/>
      <c r="B722" s="11"/>
      <c r="C722" s="11"/>
      <c r="D722" s="11"/>
      <c r="E722" s="11"/>
      <c r="F722" s="12"/>
      <c r="G722" s="12"/>
      <c r="H722" s="12"/>
      <c r="I722" s="12"/>
      <c r="J722" s="12"/>
      <c r="K722" s="12"/>
      <c r="L722" s="12"/>
      <c r="M722" s="13"/>
      <c r="N722" s="14"/>
      <c r="O722" s="3"/>
      <c r="P722" s="3"/>
      <c r="Q722" s="2"/>
      <c r="R722" s="3"/>
      <c r="S722" s="13"/>
      <c r="T722" s="13"/>
      <c r="U722" s="3"/>
      <c r="V722" s="3"/>
      <c r="W722" s="3"/>
      <c r="X722" s="3"/>
      <c r="Y722" s="3"/>
      <c r="Z722" s="3"/>
      <c r="AA722" s="3"/>
      <c r="AB722" s="3"/>
      <c r="AC722" s="3"/>
      <c r="AD722" s="3"/>
    </row>
    <row r="723" spans="1:30" ht="13.5" customHeight="1">
      <c r="A723" s="11"/>
      <c r="B723" s="11"/>
      <c r="C723" s="11"/>
      <c r="D723" s="11"/>
      <c r="E723" s="11"/>
      <c r="F723" s="12"/>
      <c r="G723" s="12"/>
      <c r="H723" s="12"/>
      <c r="I723" s="12"/>
      <c r="J723" s="12"/>
      <c r="K723" s="12"/>
      <c r="L723" s="12"/>
      <c r="M723" s="13"/>
      <c r="N723" s="14"/>
      <c r="O723" s="3"/>
      <c r="P723" s="3"/>
      <c r="Q723" s="2"/>
      <c r="R723" s="3"/>
      <c r="S723" s="13"/>
      <c r="T723" s="13"/>
      <c r="U723" s="3"/>
      <c r="V723" s="3"/>
      <c r="W723" s="3"/>
      <c r="X723" s="3"/>
      <c r="Y723" s="3"/>
      <c r="Z723" s="3"/>
      <c r="AA723" s="3"/>
      <c r="AB723" s="3"/>
      <c r="AC723" s="3"/>
      <c r="AD723" s="3"/>
    </row>
    <row r="724" spans="1:30" ht="13.5" customHeight="1">
      <c r="A724" s="11"/>
      <c r="B724" s="11"/>
      <c r="C724" s="11"/>
      <c r="D724" s="11"/>
      <c r="E724" s="11"/>
      <c r="F724" s="12"/>
      <c r="G724" s="12"/>
      <c r="H724" s="12"/>
      <c r="I724" s="12"/>
      <c r="J724" s="12"/>
      <c r="K724" s="12"/>
      <c r="L724" s="12"/>
      <c r="M724" s="13"/>
      <c r="N724" s="14"/>
      <c r="O724" s="3"/>
      <c r="P724" s="3"/>
      <c r="Q724" s="2"/>
      <c r="R724" s="3"/>
      <c r="S724" s="13"/>
      <c r="T724" s="13"/>
      <c r="U724" s="3"/>
      <c r="V724" s="3"/>
      <c r="W724" s="3"/>
      <c r="X724" s="3"/>
      <c r="Y724" s="3"/>
      <c r="Z724" s="3"/>
      <c r="AA724" s="3"/>
      <c r="AB724" s="3"/>
      <c r="AC724" s="3"/>
      <c r="AD724" s="3"/>
    </row>
    <row r="725" spans="1:30" ht="13.5" customHeight="1">
      <c r="A725" s="11"/>
      <c r="B725" s="11"/>
      <c r="C725" s="11"/>
      <c r="D725" s="11"/>
      <c r="E725" s="11"/>
      <c r="F725" s="12"/>
      <c r="G725" s="12"/>
      <c r="H725" s="12"/>
      <c r="I725" s="12"/>
      <c r="J725" s="12"/>
      <c r="K725" s="12"/>
      <c r="L725" s="12"/>
      <c r="M725" s="13"/>
      <c r="N725" s="14"/>
      <c r="O725" s="3"/>
      <c r="P725" s="3"/>
      <c r="Q725" s="2"/>
      <c r="R725" s="3"/>
      <c r="S725" s="13"/>
      <c r="T725" s="13"/>
      <c r="U725" s="3"/>
      <c r="V725" s="3"/>
      <c r="W725" s="3"/>
      <c r="X725" s="3"/>
      <c r="Y725" s="3"/>
      <c r="Z725" s="3"/>
      <c r="AA725" s="3"/>
      <c r="AB725" s="3"/>
      <c r="AC725" s="3"/>
      <c r="AD725" s="3"/>
    </row>
    <row r="726" spans="1:30" ht="13.5" customHeight="1">
      <c r="A726" s="11"/>
      <c r="B726" s="11"/>
      <c r="C726" s="11"/>
      <c r="D726" s="11"/>
      <c r="E726" s="11"/>
      <c r="F726" s="12"/>
      <c r="G726" s="12"/>
      <c r="H726" s="12"/>
      <c r="I726" s="12"/>
      <c r="J726" s="12"/>
      <c r="K726" s="12"/>
      <c r="L726" s="12"/>
      <c r="M726" s="13"/>
      <c r="N726" s="14"/>
      <c r="O726" s="3"/>
      <c r="P726" s="3"/>
      <c r="Q726" s="2"/>
      <c r="R726" s="3"/>
      <c r="S726" s="13"/>
      <c r="T726" s="13"/>
      <c r="U726" s="3"/>
      <c r="V726" s="3"/>
      <c r="W726" s="3"/>
      <c r="X726" s="3"/>
      <c r="Y726" s="3"/>
      <c r="Z726" s="3"/>
      <c r="AA726" s="3"/>
      <c r="AB726" s="3"/>
      <c r="AC726" s="3"/>
      <c r="AD726" s="3"/>
    </row>
    <row r="727" spans="1:30" ht="13.5" customHeight="1">
      <c r="A727" s="11"/>
      <c r="B727" s="11"/>
      <c r="C727" s="11"/>
      <c r="D727" s="11"/>
      <c r="E727" s="11"/>
      <c r="F727" s="12"/>
      <c r="G727" s="12"/>
      <c r="H727" s="12"/>
      <c r="I727" s="12"/>
      <c r="J727" s="12"/>
      <c r="K727" s="12"/>
      <c r="L727" s="12"/>
      <c r="M727" s="13"/>
      <c r="N727" s="14"/>
      <c r="O727" s="3"/>
      <c r="P727" s="3"/>
      <c r="Q727" s="2"/>
      <c r="R727" s="3"/>
      <c r="S727" s="13"/>
      <c r="T727" s="13"/>
      <c r="U727" s="3"/>
      <c r="V727" s="3"/>
      <c r="W727" s="3"/>
      <c r="X727" s="3"/>
      <c r="Y727" s="3"/>
      <c r="Z727" s="3"/>
      <c r="AA727" s="3"/>
      <c r="AB727" s="3"/>
      <c r="AC727" s="3"/>
      <c r="AD727" s="3"/>
    </row>
    <row r="728" spans="1:30" ht="13.5" customHeight="1">
      <c r="A728" s="11"/>
      <c r="B728" s="11"/>
      <c r="C728" s="11"/>
      <c r="D728" s="11"/>
      <c r="E728" s="11"/>
      <c r="F728" s="12"/>
      <c r="G728" s="12"/>
      <c r="H728" s="12"/>
      <c r="I728" s="12"/>
      <c r="J728" s="12"/>
      <c r="K728" s="12"/>
      <c r="L728" s="12"/>
      <c r="M728" s="13"/>
      <c r="N728" s="14"/>
      <c r="O728" s="3"/>
      <c r="P728" s="3"/>
      <c r="Q728" s="2"/>
      <c r="R728" s="3"/>
      <c r="S728" s="13"/>
      <c r="T728" s="13"/>
      <c r="U728" s="3"/>
      <c r="V728" s="3"/>
      <c r="W728" s="3"/>
      <c r="X728" s="3"/>
      <c r="Y728" s="3"/>
      <c r="Z728" s="3"/>
      <c r="AA728" s="3"/>
      <c r="AB728" s="3"/>
      <c r="AC728" s="3"/>
      <c r="AD728" s="3"/>
    </row>
    <row r="729" spans="1:30" ht="13.5" customHeight="1">
      <c r="A729" s="11"/>
      <c r="B729" s="11"/>
      <c r="C729" s="11"/>
      <c r="D729" s="11"/>
      <c r="E729" s="11"/>
      <c r="F729" s="12"/>
      <c r="G729" s="12"/>
      <c r="H729" s="12"/>
      <c r="I729" s="12"/>
      <c r="J729" s="12"/>
      <c r="K729" s="12"/>
      <c r="L729" s="12"/>
      <c r="M729" s="13"/>
      <c r="N729" s="14"/>
      <c r="O729" s="3"/>
      <c r="P729" s="3"/>
      <c r="Q729" s="2"/>
      <c r="R729" s="3"/>
      <c r="S729" s="13"/>
      <c r="T729" s="13"/>
      <c r="U729" s="3"/>
      <c r="V729" s="3"/>
      <c r="W729" s="3"/>
      <c r="X729" s="3"/>
      <c r="Y729" s="3"/>
      <c r="Z729" s="3"/>
      <c r="AA729" s="3"/>
      <c r="AB729" s="3"/>
      <c r="AC729" s="3"/>
      <c r="AD729" s="3"/>
    </row>
    <row r="730" spans="1:30" ht="13.5" customHeight="1">
      <c r="A730" s="11"/>
      <c r="B730" s="11"/>
      <c r="C730" s="11"/>
      <c r="D730" s="11"/>
      <c r="E730" s="11"/>
      <c r="F730" s="12"/>
      <c r="G730" s="12"/>
      <c r="H730" s="12"/>
      <c r="I730" s="12"/>
      <c r="J730" s="12"/>
      <c r="K730" s="12"/>
      <c r="L730" s="12"/>
      <c r="M730" s="13"/>
      <c r="N730" s="14"/>
      <c r="O730" s="3"/>
      <c r="P730" s="3"/>
      <c r="Q730" s="2"/>
      <c r="R730" s="3"/>
      <c r="S730" s="13"/>
      <c r="T730" s="13"/>
      <c r="U730" s="3"/>
      <c r="V730" s="3"/>
      <c r="W730" s="3"/>
      <c r="X730" s="3"/>
      <c r="Y730" s="3"/>
      <c r="Z730" s="3"/>
      <c r="AA730" s="3"/>
      <c r="AB730" s="3"/>
      <c r="AC730" s="3"/>
      <c r="AD730" s="3"/>
    </row>
    <row r="731" spans="1:30" ht="13.5" customHeight="1">
      <c r="A731" s="11"/>
      <c r="B731" s="11"/>
      <c r="C731" s="11"/>
      <c r="D731" s="11"/>
      <c r="E731" s="11"/>
      <c r="F731" s="12"/>
      <c r="G731" s="12"/>
      <c r="H731" s="12"/>
      <c r="I731" s="12"/>
      <c r="J731" s="12"/>
      <c r="K731" s="12"/>
      <c r="L731" s="12"/>
      <c r="M731" s="13"/>
      <c r="N731" s="14"/>
      <c r="O731" s="3"/>
      <c r="P731" s="3"/>
      <c r="Q731" s="2"/>
      <c r="R731" s="3"/>
      <c r="S731" s="13"/>
      <c r="T731" s="13"/>
      <c r="U731" s="3"/>
      <c r="V731" s="3"/>
      <c r="W731" s="3"/>
      <c r="X731" s="3"/>
      <c r="Y731" s="3"/>
      <c r="Z731" s="3"/>
      <c r="AA731" s="3"/>
      <c r="AB731" s="3"/>
      <c r="AC731" s="3"/>
      <c r="AD731" s="3"/>
    </row>
    <row r="732" spans="1:30" ht="13.5" customHeight="1">
      <c r="A732" s="11"/>
      <c r="B732" s="11"/>
      <c r="C732" s="11"/>
      <c r="D732" s="11"/>
      <c r="E732" s="11"/>
      <c r="F732" s="12"/>
      <c r="G732" s="12"/>
      <c r="H732" s="12"/>
      <c r="I732" s="12"/>
      <c r="J732" s="12"/>
      <c r="K732" s="12"/>
      <c r="L732" s="12"/>
      <c r="M732" s="13"/>
      <c r="N732" s="14"/>
      <c r="O732" s="3"/>
      <c r="P732" s="3"/>
      <c r="Q732" s="2"/>
      <c r="R732" s="3"/>
      <c r="S732" s="13"/>
      <c r="T732" s="13"/>
      <c r="U732" s="3"/>
      <c r="V732" s="3"/>
      <c r="W732" s="3"/>
      <c r="X732" s="3"/>
      <c r="Y732" s="3"/>
      <c r="Z732" s="3"/>
      <c r="AA732" s="3"/>
      <c r="AB732" s="3"/>
      <c r="AC732" s="3"/>
      <c r="AD732" s="3"/>
    </row>
    <row r="733" spans="1:30" ht="13.5" customHeight="1">
      <c r="A733" s="11"/>
      <c r="B733" s="11"/>
      <c r="C733" s="11"/>
      <c r="D733" s="11"/>
      <c r="E733" s="11"/>
      <c r="F733" s="12"/>
      <c r="G733" s="12"/>
      <c r="H733" s="12"/>
      <c r="I733" s="12"/>
      <c r="J733" s="12"/>
      <c r="K733" s="12"/>
      <c r="L733" s="12"/>
      <c r="M733" s="13"/>
      <c r="N733" s="14"/>
      <c r="O733" s="3"/>
      <c r="P733" s="3"/>
      <c r="Q733" s="2"/>
      <c r="R733" s="3"/>
      <c r="S733" s="13"/>
      <c r="T733" s="13"/>
      <c r="U733" s="3"/>
      <c r="V733" s="3"/>
      <c r="W733" s="3"/>
      <c r="X733" s="3"/>
      <c r="Y733" s="3"/>
      <c r="Z733" s="3"/>
      <c r="AA733" s="3"/>
      <c r="AB733" s="3"/>
      <c r="AC733" s="3"/>
      <c r="AD733" s="3"/>
    </row>
    <row r="734" spans="1:30" ht="13.5" customHeight="1">
      <c r="A734" s="11"/>
      <c r="B734" s="11"/>
      <c r="C734" s="11"/>
      <c r="D734" s="11"/>
      <c r="E734" s="11"/>
      <c r="F734" s="12"/>
      <c r="G734" s="12"/>
      <c r="H734" s="12"/>
      <c r="I734" s="12"/>
      <c r="J734" s="12"/>
      <c r="K734" s="12"/>
      <c r="L734" s="12"/>
      <c r="M734" s="13"/>
      <c r="N734" s="14"/>
      <c r="O734" s="3"/>
      <c r="P734" s="3"/>
      <c r="Q734" s="2"/>
      <c r="R734" s="3"/>
      <c r="S734" s="13"/>
      <c r="T734" s="13"/>
      <c r="U734" s="3"/>
      <c r="V734" s="3"/>
      <c r="W734" s="3"/>
      <c r="X734" s="3"/>
      <c r="Y734" s="3"/>
      <c r="Z734" s="3"/>
      <c r="AA734" s="3"/>
      <c r="AB734" s="3"/>
      <c r="AC734" s="3"/>
      <c r="AD734" s="3"/>
    </row>
    <row r="735" spans="1:30" ht="13.5" customHeight="1">
      <c r="A735" s="11"/>
      <c r="B735" s="11"/>
      <c r="C735" s="11"/>
      <c r="D735" s="11"/>
      <c r="E735" s="11"/>
      <c r="F735" s="12"/>
      <c r="G735" s="12"/>
      <c r="H735" s="12"/>
      <c r="I735" s="12"/>
      <c r="J735" s="12"/>
      <c r="K735" s="12"/>
      <c r="L735" s="12"/>
      <c r="M735" s="13"/>
      <c r="N735" s="14"/>
      <c r="O735" s="3"/>
      <c r="P735" s="3"/>
      <c r="Q735" s="2"/>
      <c r="R735" s="3"/>
      <c r="S735" s="13"/>
      <c r="T735" s="13"/>
      <c r="U735" s="3"/>
      <c r="V735" s="3"/>
      <c r="W735" s="3"/>
      <c r="X735" s="3"/>
      <c r="Y735" s="3"/>
      <c r="Z735" s="3"/>
      <c r="AA735" s="3"/>
      <c r="AB735" s="3"/>
      <c r="AC735" s="3"/>
      <c r="AD735" s="3"/>
    </row>
    <row r="736" spans="1:30" ht="13.5" customHeight="1">
      <c r="A736" s="11"/>
      <c r="B736" s="11"/>
      <c r="C736" s="11"/>
      <c r="D736" s="11"/>
      <c r="E736" s="11"/>
      <c r="F736" s="12"/>
      <c r="G736" s="12"/>
      <c r="H736" s="12"/>
      <c r="I736" s="12"/>
      <c r="J736" s="12"/>
      <c r="K736" s="12"/>
      <c r="L736" s="12"/>
      <c r="M736" s="13"/>
      <c r="N736" s="14"/>
      <c r="O736" s="3"/>
      <c r="P736" s="3"/>
      <c r="Q736" s="2"/>
      <c r="R736" s="3"/>
      <c r="S736" s="13"/>
      <c r="T736" s="13"/>
      <c r="U736" s="3"/>
      <c r="V736" s="3"/>
      <c r="W736" s="3"/>
      <c r="X736" s="3"/>
      <c r="Y736" s="3"/>
      <c r="Z736" s="3"/>
      <c r="AA736" s="3"/>
      <c r="AB736" s="3"/>
      <c r="AC736" s="3"/>
      <c r="AD736" s="3"/>
    </row>
    <row r="737" spans="1:30" ht="13.5" customHeight="1">
      <c r="A737" s="11"/>
      <c r="B737" s="11"/>
      <c r="C737" s="11"/>
      <c r="D737" s="11"/>
      <c r="E737" s="11"/>
      <c r="F737" s="12"/>
      <c r="G737" s="12"/>
      <c r="H737" s="12"/>
      <c r="I737" s="12"/>
      <c r="J737" s="12"/>
      <c r="K737" s="12"/>
      <c r="L737" s="12"/>
      <c r="M737" s="13"/>
      <c r="N737" s="14"/>
      <c r="O737" s="3"/>
      <c r="P737" s="3"/>
      <c r="Q737" s="2"/>
      <c r="R737" s="3"/>
      <c r="S737" s="13"/>
      <c r="T737" s="13"/>
      <c r="U737" s="3"/>
      <c r="V737" s="3"/>
      <c r="W737" s="3"/>
      <c r="X737" s="3"/>
      <c r="Y737" s="3"/>
      <c r="Z737" s="3"/>
      <c r="AA737" s="3"/>
      <c r="AB737" s="3"/>
      <c r="AC737" s="3"/>
      <c r="AD737" s="3"/>
    </row>
    <row r="738" spans="1:30" ht="13.5" customHeight="1">
      <c r="A738" s="11"/>
      <c r="B738" s="11"/>
      <c r="C738" s="11"/>
      <c r="D738" s="11"/>
      <c r="E738" s="11"/>
      <c r="F738" s="12"/>
      <c r="G738" s="12"/>
      <c r="H738" s="12"/>
      <c r="I738" s="12"/>
      <c r="J738" s="12"/>
      <c r="K738" s="12"/>
      <c r="L738" s="12"/>
      <c r="M738" s="13"/>
      <c r="N738" s="14"/>
      <c r="O738" s="3"/>
      <c r="P738" s="3"/>
      <c r="Q738" s="2"/>
      <c r="R738" s="3"/>
      <c r="S738" s="13"/>
      <c r="T738" s="13"/>
      <c r="U738" s="3"/>
      <c r="V738" s="3"/>
      <c r="W738" s="3"/>
      <c r="X738" s="3"/>
      <c r="Y738" s="3"/>
      <c r="Z738" s="3"/>
      <c r="AA738" s="3"/>
      <c r="AB738" s="3"/>
      <c r="AC738" s="3"/>
      <c r="AD738" s="3"/>
    </row>
    <row r="739" spans="1:30" ht="13.5" customHeight="1">
      <c r="A739" s="11"/>
      <c r="B739" s="11"/>
      <c r="C739" s="11"/>
      <c r="D739" s="11"/>
      <c r="E739" s="11"/>
      <c r="F739" s="12"/>
      <c r="G739" s="12"/>
      <c r="H739" s="12"/>
      <c r="I739" s="12"/>
      <c r="J739" s="12"/>
      <c r="K739" s="12"/>
      <c r="L739" s="12"/>
      <c r="M739" s="13"/>
      <c r="N739" s="14"/>
      <c r="O739" s="3"/>
      <c r="P739" s="3"/>
      <c r="Q739" s="2"/>
      <c r="R739" s="3"/>
      <c r="S739" s="13"/>
      <c r="T739" s="13"/>
      <c r="U739" s="3"/>
      <c r="V739" s="3"/>
      <c r="W739" s="3"/>
      <c r="X739" s="3"/>
      <c r="Y739" s="3"/>
      <c r="Z739" s="3"/>
      <c r="AA739" s="3"/>
      <c r="AB739" s="3"/>
      <c r="AC739" s="3"/>
      <c r="AD739" s="3"/>
    </row>
    <row r="740" spans="1:30" ht="13.5" customHeight="1">
      <c r="A740" s="11"/>
      <c r="B740" s="11"/>
      <c r="C740" s="11"/>
      <c r="D740" s="11"/>
      <c r="E740" s="11"/>
      <c r="F740" s="12"/>
      <c r="G740" s="12"/>
      <c r="H740" s="12"/>
      <c r="I740" s="12"/>
      <c r="J740" s="12"/>
      <c r="K740" s="12"/>
      <c r="L740" s="12"/>
      <c r="M740" s="13"/>
      <c r="N740" s="14"/>
      <c r="O740" s="3"/>
      <c r="P740" s="3"/>
      <c r="Q740" s="2"/>
      <c r="R740" s="3"/>
      <c r="S740" s="13"/>
      <c r="T740" s="13"/>
      <c r="U740" s="3"/>
      <c r="V740" s="3"/>
      <c r="W740" s="3"/>
      <c r="X740" s="3"/>
      <c r="Y740" s="3"/>
      <c r="Z740" s="3"/>
      <c r="AA740" s="3"/>
      <c r="AB740" s="3"/>
      <c r="AC740" s="3"/>
      <c r="AD740" s="3"/>
    </row>
    <row r="741" spans="1:30" ht="13.5" customHeight="1">
      <c r="A741" s="11"/>
      <c r="B741" s="11"/>
      <c r="C741" s="11"/>
      <c r="D741" s="11"/>
      <c r="E741" s="11"/>
      <c r="F741" s="12"/>
      <c r="G741" s="12"/>
      <c r="H741" s="12"/>
      <c r="I741" s="12"/>
      <c r="J741" s="12"/>
      <c r="K741" s="12"/>
      <c r="L741" s="12"/>
      <c r="M741" s="13"/>
      <c r="N741" s="14"/>
      <c r="O741" s="3"/>
      <c r="P741" s="3"/>
      <c r="Q741" s="2"/>
      <c r="R741" s="3"/>
      <c r="S741" s="13"/>
      <c r="T741" s="13"/>
      <c r="U741" s="3"/>
      <c r="V741" s="3"/>
      <c r="W741" s="3"/>
      <c r="X741" s="3"/>
      <c r="Y741" s="3"/>
      <c r="Z741" s="3"/>
      <c r="AA741" s="3"/>
      <c r="AB741" s="3"/>
      <c r="AC741" s="3"/>
      <c r="AD741" s="3"/>
    </row>
    <row r="742" spans="1:30" ht="13.5" customHeight="1">
      <c r="A742" s="11"/>
      <c r="B742" s="11"/>
      <c r="C742" s="11"/>
      <c r="D742" s="11"/>
      <c r="E742" s="11"/>
      <c r="F742" s="12"/>
      <c r="G742" s="12"/>
      <c r="H742" s="12"/>
      <c r="I742" s="12"/>
      <c r="J742" s="12"/>
      <c r="K742" s="12"/>
      <c r="L742" s="12"/>
      <c r="M742" s="13"/>
      <c r="N742" s="14"/>
      <c r="O742" s="3"/>
      <c r="P742" s="3"/>
      <c r="Q742" s="2"/>
      <c r="R742" s="3"/>
      <c r="S742" s="13"/>
      <c r="T742" s="13"/>
      <c r="U742" s="3"/>
      <c r="V742" s="3"/>
      <c r="W742" s="3"/>
      <c r="X742" s="3"/>
      <c r="Y742" s="3"/>
      <c r="Z742" s="3"/>
      <c r="AA742" s="3"/>
      <c r="AB742" s="3"/>
      <c r="AC742" s="3"/>
      <c r="AD742" s="3"/>
    </row>
    <row r="743" spans="1:30" ht="13.5" customHeight="1">
      <c r="A743" s="11"/>
      <c r="B743" s="11"/>
      <c r="C743" s="11"/>
      <c r="D743" s="11"/>
      <c r="E743" s="11"/>
      <c r="F743" s="12"/>
      <c r="G743" s="12"/>
      <c r="H743" s="12"/>
      <c r="I743" s="12"/>
      <c r="J743" s="12"/>
      <c r="K743" s="12"/>
      <c r="L743" s="12"/>
      <c r="M743" s="13"/>
      <c r="N743" s="14"/>
      <c r="O743" s="3"/>
      <c r="P743" s="3"/>
      <c r="Q743" s="2"/>
      <c r="R743" s="3"/>
      <c r="S743" s="13"/>
      <c r="T743" s="13"/>
      <c r="U743" s="3"/>
      <c r="V743" s="3"/>
      <c r="W743" s="3"/>
      <c r="X743" s="3"/>
      <c r="Y743" s="3"/>
      <c r="Z743" s="3"/>
      <c r="AA743" s="3"/>
      <c r="AB743" s="3"/>
      <c r="AC743" s="3"/>
      <c r="AD743" s="3"/>
    </row>
    <row r="744" spans="1:30" ht="13.5" customHeight="1">
      <c r="A744" s="11"/>
      <c r="B744" s="11"/>
      <c r="C744" s="11"/>
      <c r="D744" s="11"/>
      <c r="E744" s="11"/>
      <c r="F744" s="12"/>
      <c r="G744" s="12"/>
      <c r="H744" s="12"/>
      <c r="I744" s="12"/>
      <c r="J744" s="12"/>
      <c r="K744" s="12"/>
      <c r="L744" s="12"/>
      <c r="M744" s="13"/>
      <c r="N744" s="14"/>
      <c r="O744" s="3"/>
      <c r="P744" s="3"/>
      <c r="Q744" s="2"/>
      <c r="R744" s="3"/>
      <c r="S744" s="13"/>
      <c r="T744" s="13"/>
      <c r="U744" s="3"/>
      <c r="V744" s="3"/>
      <c r="W744" s="3"/>
      <c r="X744" s="3"/>
      <c r="Y744" s="3"/>
      <c r="Z744" s="3"/>
      <c r="AA744" s="3"/>
      <c r="AB744" s="3"/>
      <c r="AC744" s="3"/>
      <c r="AD744" s="3"/>
    </row>
    <row r="745" spans="1:30" ht="13.5" customHeight="1">
      <c r="A745" s="11"/>
      <c r="B745" s="11"/>
      <c r="C745" s="11"/>
      <c r="D745" s="11"/>
      <c r="E745" s="11"/>
      <c r="F745" s="12"/>
      <c r="G745" s="12"/>
      <c r="H745" s="12"/>
      <c r="I745" s="12"/>
      <c r="J745" s="12"/>
      <c r="K745" s="12"/>
      <c r="L745" s="12"/>
      <c r="M745" s="13"/>
      <c r="N745" s="14"/>
      <c r="O745" s="3"/>
      <c r="P745" s="3"/>
      <c r="Q745" s="2"/>
      <c r="R745" s="3"/>
      <c r="S745" s="13"/>
      <c r="T745" s="13"/>
      <c r="U745" s="3"/>
      <c r="V745" s="3"/>
      <c r="W745" s="3"/>
      <c r="X745" s="3"/>
      <c r="Y745" s="3"/>
      <c r="Z745" s="3"/>
      <c r="AA745" s="3"/>
      <c r="AB745" s="3"/>
      <c r="AC745" s="3"/>
      <c r="AD745" s="3"/>
    </row>
    <row r="746" spans="1:30" ht="13.5" customHeight="1">
      <c r="A746" s="11"/>
      <c r="B746" s="11"/>
      <c r="C746" s="11"/>
      <c r="D746" s="11"/>
      <c r="E746" s="11"/>
      <c r="F746" s="12"/>
      <c r="G746" s="12"/>
      <c r="H746" s="12"/>
      <c r="I746" s="12"/>
      <c r="J746" s="12"/>
      <c r="K746" s="12"/>
      <c r="L746" s="12"/>
      <c r="M746" s="13"/>
      <c r="N746" s="14"/>
      <c r="O746" s="3"/>
      <c r="P746" s="3"/>
      <c r="Q746" s="2"/>
      <c r="R746" s="3"/>
      <c r="S746" s="13"/>
      <c r="T746" s="13"/>
      <c r="U746" s="3"/>
      <c r="V746" s="3"/>
      <c r="W746" s="3"/>
      <c r="X746" s="3"/>
      <c r="Y746" s="3"/>
      <c r="Z746" s="3"/>
      <c r="AA746" s="3"/>
      <c r="AB746" s="3"/>
      <c r="AC746" s="3"/>
      <c r="AD746" s="3"/>
    </row>
    <row r="747" spans="1:30" ht="13.5" customHeight="1">
      <c r="A747" s="11"/>
      <c r="B747" s="11"/>
      <c r="C747" s="11"/>
      <c r="D747" s="11"/>
      <c r="E747" s="11"/>
      <c r="F747" s="12"/>
      <c r="G747" s="12"/>
      <c r="H747" s="12"/>
      <c r="I747" s="12"/>
      <c r="J747" s="12"/>
      <c r="K747" s="12"/>
      <c r="L747" s="12"/>
      <c r="M747" s="13"/>
      <c r="N747" s="14"/>
      <c r="O747" s="3"/>
      <c r="P747" s="3"/>
      <c r="Q747" s="2"/>
      <c r="R747" s="3"/>
      <c r="S747" s="13"/>
      <c r="T747" s="13"/>
      <c r="U747" s="3"/>
      <c r="V747" s="3"/>
      <c r="W747" s="3"/>
      <c r="X747" s="3"/>
      <c r="Y747" s="3"/>
      <c r="Z747" s="3"/>
      <c r="AA747" s="3"/>
      <c r="AB747" s="3"/>
      <c r="AC747" s="3"/>
      <c r="AD747" s="3"/>
    </row>
    <row r="748" spans="1:30" ht="13.5" customHeight="1">
      <c r="A748" s="11"/>
      <c r="B748" s="11"/>
      <c r="C748" s="11"/>
      <c r="D748" s="11"/>
      <c r="E748" s="11"/>
      <c r="F748" s="12"/>
      <c r="G748" s="12"/>
      <c r="H748" s="12"/>
      <c r="I748" s="12"/>
      <c r="J748" s="12"/>
      <c r="K748" s="12"/>
      <c r="L748" s="12"/>
      <c r="M748" s="13"/>
      <c r="N748" s="14"/>
      <c r="O748" s="3"/>
      <c r="P748" s="3"/>
      <c r="Q748" s="2"/>
      <c r="R748" s="3"/>
      <c r="S748" s="13"/>
      <c r="T748" s="13"/>
      <c r="U748" s="3"/>
      <c r="V748" s="3"/>
      <c r="W748" s="3"/>
      <c r="X748" s="3"/>
      <c r="Y748" s="3"/>
      <c r="Z748" s="3"/>
      <c r="AA748" s="3"/>
      <c r="AB748" s="3"/>
      <c r="AC748" s="3"/>
      <c r="AD748" s="3"/>
    </row>
    <row r="749" spans="1:30" ht="13.5" customHeight="1">
      <c r="A749" s="11"/>
      <c r="B749" s="11"/>
      <c r="C749" s="11"/>
      <c r="D749" s="11"/>
      <c r="E749" s="11"/>
      <c r="F749" s="12"/>
      <c r="G749" s="12"/>
      <c r="H749" s="12"/>
      <c r="I749" s="12"/>
      <c r="J749" s="12"/>
      <c r="K749" s="12"/>
      <c r="L749" s="12"/>
      <c r="M749" s="13"/>
      <c r="N749" s="14"/>
      <c r="O749" s="3"/>
      <c r="P749" s="3"/>
      <c r="Q749" s="2"/>
      <c r="R749" s="3"/>
      <c r="S749" s="13"/>
      <c r="T749" s="13"/>
      <c r="U749" s="3"/>
      <c r="V749" s="3"/>
      <c r="W749" s="3"/>
      <c r="X749" s="3"/>
      <c r="Y749" s="3"/>
      <c r="Z749" s="3"/>
      <c r="AA749" s="3"/>
      <c r="AB749" s="3"/>
      <c r="AC749" s="3"/>
      <c r="AD749" s="3"/>
    </row>
    <row r="750" spans="1:30" ht="13.5" customHeight="1">
      <c r="A750" s="11"/>
      <c r="B750" s="11"/>
      <c r="C750" s="11"/>
      <c r="D750" s="11"/>
      <c r="E750" s="11"/>
      <c r="F750" s="12"/>
      <c r="G750" s="12"/>
      <c r="H750" s="12"/>
      <c r="I750" s="12"/>
      <c r="J750" s="12"/>
      <c r="K750" s="12"/>
      <c r="L750" s="12"/>
      <c r="M750" s="13"/>
      <c r="N750" s="14"/>
      <c r="O750" s="3"/>
      <c r="P750" s="3"/>
      <c r="Q750" s="2"/>
      <c r="R750" s="3"/>
      <c r="S750" s="13"/>
      <c r="T750" s="13"/>
      <c r="U750" s="3"/>
      <c r="V750" s="3"/>
      <c r="W750" s="3"/>
      <c r="X750" s="3"/>
      <c r="Y750" s="3"/>
      <c r="Z750" s="3"/>
      <c r="AA750" s="3"/>
      <c r="AB750" s="3"/>
      <c r="AC750" s="3"/>
      <c r="AD750" s="3"/>
    </row>
    <row r="751" spans="1:30" ht="13.5" customHeight="1">
      <c r="A751" s="11"/>
      <c r="B751" s="11"/>
      <c r="C751" s="11"/>
      <c r="D751" s="11"/>
      <c r="E751" s="11"/>
      <c r="F751" s="12"/>
      <c r="G751" s="12"/>
      <c r="H751" s="12"/>
      <c r="I751" s="12"/>
      <c r="J751" s="12"/>
      <c r="K751" s="12"/>
      <c r="L751" s="12"/>
      <c r="M751" s="13"/>
      <c r="N751" s="14"/>
      <c r="O751" s="3"/>
      <c r="P751" s="3"/>
      <c r="Q751" s="2"/>
      <c r="R751" s="3"/>
      <c r="S751" s="13"/>
      <c r="T751" s="13"/>
      <c r="U751" s="3"/>
      <c r="V751" s="3"/>
      <c r="W751" s="3"/>
      <c r="X751" s="3"/>
      <c r="Y751" s="3"/>
      <c r="Z751" s="3"/>
      <c r="AA751" s="3"/>
      <c r="AB751" s="3"/>
      <c r="AC751" s="3"/>
      <c r="AD751" s="3"/>
    </row>
    <row r="752" spans="1:30" ht="13.5" customHeight="1">
      <c r="A752" s="11"/>
      <c r="B752" s="11"/>
      <c r="C752" s="11"/>
      <c r="D752" s="11"/>
      <c r="E752" s="11"/>
      <c r="F752" s="12"/>
      <c r="G752" s="12"/>
      <c r="H752" s="12"/>
      <c r="I752" s="12"/>
      <c r="J752" s="12"/>
      <c r="K752" s="12"/>
      <c r="L752" s="12"/>
      <c r="M752" s="13"/>
      <c r="N752" s="14"/>
      <c r="O752" s="3"/>
      <c r="P752" s="3"/>
      <c r="Q752" s="2"/>
      <c r="R752" s="3"/>
      <c r="S752" s="13"/>
      <c r="T752" s="13"/>
      <c r="U752" s="3"/>
      <c r="V752" s="3"/>
      <c r="W752" s="3"/>
      <c r="X752" s="3"/>
      <c r="Y752" s="3"/>
      <c r="Z752" s="3"/>
      <c r="AA752" s="3"/>
      <c r="AB752" s="3"/>
      <c r="AC752" s="3"/>
      <c r="AD752" s="3"/>
    </row>
    <row r="753" spans="1:30" ht="13.5" customHeight="1">
      <c r="A753" s="11"/>
      <c r="B753" s="11"/>
      <c r="C753" s="11"/>
      <c r="D753" s="11"/>
      <c r="E753" s="11"/>
      <c r="F753" s="12"/>
      <c r="G753" s="12"/>
      <c r="H753" s="12"/>
      <c r="I753" s="12"/>
      <c r="J753" s="12"/>
      <c r="K753" s="12"/>
      <c r="L753" s="12"/>
      <c r="M753" s="13"/>
      <c r="N753" s="14"/>
      <c r="O753" s="3"/>
      <c r="P753" s="3"/>
      <c r="Q753" s="2"/>
      <c r="R753" s="3"/>
      <c r="S753" s="13"/>
      <c r="T753" s="13"/>
      <c r="U753" s="3"/>
      <c r="V753" s="3"/>
      <c r="W753" s="3"/>
      <c r="X753" s="3"/>
      <c r="Y753" s="3"/>
      <c r="Z753" s="3"/>
      <c r="AA753" s="3"/>
      <c r="AB753" s="3"/>
      <c r="AC753" s="3"/>
      <c r="AD753" s="3"/>
    </row>
    <row r="754" spans="1:30" ht="13.5" customHeight="1">
      <c r="A754" s="11"/>
      <c r="B754" s="11"/>
      <c r="C754" s="11"/>
      <c r="D754" s="11"/>
      <c r="E754" s="11"/>
      <c r="F754" s="12"/>
      <c r="G754" s="12"/>
      <c r="H754" s="12"/>
      <c r="I754" s="12"/>
      <c r="J754" s="12"/>
      <c r="K754" s="12"/>
      <c r="L754" s="12"/>
      <c r="M754" s="13"/>
      <c r="N754" s="14"/>
      <c r="O754" s="3"/>
      <c r="P754" s="3"/>
      <c r="Q754" s="2"/>
      <c r="R754" s="3"/>
      <c r="S754" s="13"/>
      <c r="T754" s="13"/>
      <c r="U754" s="3"/>
      <c r="V754" s="3"/>
      <c r="W754" s="3"/>
      <c r="X754" s="3"/>
      <c r="Y754" s="3"/>
      <c r="Z754" s="3"/>
      <c r="AA754" s="3"/>
      <c r="AB754" s="3"/>
      <c r="AC754" s="3"/>
      <c r="AD754" s="3"/>
    </row>
    <row r="755" spans="1:30" ht="13.5" customHeight="1">
      <c r="A755" s="11"/>
      <c r="B755" s="11"/>
      <c r="C755" s="11"/>
      <c r="D755" s="11"/>
      <c r="E755" s="11"/>
      <c r="F755" s="12"/>
      <c r="G755" s="12"/>
      <c r="H755" s="12"/>
      <c r="I755" s="12"/>
      <c r="J755" s="12"/>
      <c r="K755" s="12"/>
      <c r="L755" s="12"/>
      <c r="M755" s="13"/>
      <c r="N755" s="14"/>
      <c r="O755" s="3"/>
      <c r="P755" s="3"/>
      <c r="Q755" s="2"/>
      <c r="R755" s="3"/>
      <c r="S755" s="13"/>
      <c r="T755" s="13"/>
      <c r="U755" s="3"/>
      <c r="V755" s="3"/>
      <c r="W755" s="3"/>
      <c r="X755" s="3"/>
      <c r="Y755" s="3"/>
      <c r="Z755" s="3"/>
      <c r="AA755" s="3"/>
      <c r="AB755" s="3"/>
      <c r="AC755" s="3"/>
      <c r="AD755" s="3"/>
    </row>
    <row r="756" spans="1:30" ht="13.5" customHeight="1">
      <c r="A756" s="11"/>
      <c r="B756" s="11"/>
      <c r="C756" s="11"/>
      <c r="D756" s="11"/>
      <c r="E756" s="11"/>
      <c r="F756" s="12"/>
      <c r="G756" s="12"/>
      <c r="H756" s="12"/>
      <c r="I756" s="12"/>
      <c r="J756" s="12"/>
      <c r="K756" s="12"/>
      <c r="L756" s="12"/>
      <c r="M756" s="13"/>
      <c r="N756" s="14"/>
      <c r="O756" s="3"/>
      <c r="P756" s="3"/>
      <c r="Q756" s="2"/>
      <c r="R756" s="3"/>
      <c r="S756" s="13"/>
      <c r="T756" s="13"/>
      <c r="U756" s="3"/>
      <c r="V756" s="3"/>
      <c r="W756" s="3"/>
      <c r="X756" s="3"/>
      <c r="Y756" s="3"/>
      <c r="Z756" s="3"/>
      <c r="AA756" s="3"/>
      <c r="AB756" s="3"/>
      <c r="AC756" s="3"/>
      <c r="AD756" s="3"/>
    </row>
    <row r="757" spans="1:30" ht="13.5" customHeight="1">
      <c r="A757" s="11"/>
      <c r="B757" s="11"/>
      <c r="C757" s="11"/>
      <c r="D757" s="11"/>
      <c r="E757" s="11"/>
      <c r="F757" s="12"/>
      <c r="G757" s="12"/>
      <c r="H757" s="12"/>
      <c r="I757" s="12"/>
      <c r="J757" s="12"/>
      <c r="K757" s="12"/>
      <c r="L757" s="12"/>
      <c r="M757" s="13"/>
      <c r="N757" s="14"/>
      <c r="O757" s="3"/>
      <c r="P757" s="3"/>
      <c r="Q757" s="2"/>
      <c r="R757" s="3"/>
      <c r="S757" s="13"/>
      <c r="T757" s="13"/>
      <c r="U757" s="3"/>
      <c r="V757" s="3"/>
      <c r="W757" s="3"/>
      <c r="X757" s="3"/>
      <c r="Y757" s="3"/>
      <c r="Z757" s="3"/>
      <c r="AA757" s="3"/>
      <c r="AB757" s="3"/>
      <c r="AC757" s="3"/>
      <c r="AD757" s="3"/>
    </row>
    <row r="758" spans="1:30" ht="13.5" customHeight="1">
      <c r="A758" s="11"/>
      <c r="B758" s="11"/>
      <c r="C758" s="11"/>
      <c r="D758" s="11"/>
      <c r="E758" s="11"/>
      <c r="F758" s="12"/>
      <c r="G758" s="12"/>
      <c r="H758" s="12"/>
      <c r="I758" s="12"/>
      <c r="J758" s="12"/>
      <c r="K758" s="12"/>
      <c r="L758" s="12"/>
      <c r="M758" s="13"/>
      <c r="N758" s="14"/>
      <c r="O758" s="3"/>
      <c r="P758" s="3"/>
      <c r="Q758" s="2"/>
      <c r="R758" s="3"/>
      <c r="S758" s="13"/>
      <c r="T758" s="13"/>
      <c r="U758" s="3"/>
      <c r="V758" s="3"/>
      <c r="W758" s="3"/>
      <c r="X758" s="3"/>
      <c r="Y758" s="3"/>
      <c r="Z758" s="3"/>
      <c r="AA758" s="3"/>
      <c r="AB758" s="3"/>
      <c r="AC758" s="3"/>
      <c r="AD758" s="3"/>
    </row>
    <row r="759" spans="1:30" ht="13.5" customHeight="1">
      <c r="A759" s="11"/>
      <c r="B759" s="11"/>
      <c r="C759" s="11"/>
      <c r="D759" s="11"/>
      <c r="E759" s="11"/>
      <c r="F759" s="12"/>
      <c r="G759" s="12"/>
      <c r="H759" s="12"/>
      <c r="I759" s="12"/>
      <c r="J759" s="12"/>
      <c r="K759" s="12"/>
      <c r="L759" s="12"/>
      <c r="M759" s="13"/>
      <c r="N759" s="14"/>
      <c r="O759" s="3"/>
      <c r="P759" s="3"/>
      <c r="Q759" s="2"/>
      <c r="R759" s="3"/>
      <c r="S759" s="13"/>
      <c r="T759" s="13"/>
      <c r="U759" s="3"/>
      <c r="V759" s="3"/>
      <c r="W759" s="3"/>
      <c r="X759" s="3"/>
      <c r="Y759" s="3"/>
      <c r="Z759" s="3"/>
      <c r="AA759" s="3"/>
      <c r="AB759" s="3"/>
      <c r="AC759" s="3"/>
      <c r="AD759" s="3"/>
    </row>
    <row r="760" spans="1:30" ht="13.5" customHeight="1">
      <c r="A760" s="11"/>
      <c r="B760" s="11"/>
      <c r="C760" s="11"/>
      <c r="D760" s="11"/>
      <c r="E760" s="11"/>
      <c r="F760" s="12"/>
      <c r="G760" s="12"/>
      <c r="H760" s="12"/>
      <c r="I760" s="12"/>
      <c r="J760" s="12"/>
      <c r="K760" s="12"/>
      <c r="L760" s="12"/>
      <c r="M760" s="13"/>
      <c r="N760" s="14"/>
      <c r="O760" s="3"/>
      <c r="P760" s="3"/>
      <c r="Q760" s="2"/>
      <c r="R760" s="3"/>
      <c r="S760" s="13"/>
      <c r="T760" s="13"/>
      <c r="U760" s="3"/>
      <c r="V760" s="3"/>
      <c r="W760" s="3"/>
      <c r="X760" s="3"/>
      <c r="Y760" s="3"/>
      <c r="Z760" s="3"/>
      <c r="AA760" s="3"/>
      <c r="AB760" s="3"/>
      <c r="AC760" s="3"/>
      <c r="AD760" s="3"/>
    </row>
    <row r="761" spans="1:30" ht="13.5" customHeight="1">
      <c r="A761" s="11"/>
      <c r="B761" s="11"/>
      <c r="C761" s="11"/>
      <c r="D761" s="11"/>
      <c r="E761" s="11"/>
      <c r="F761" s="12"/>
      <c r="G761" s="12"/>
      <c r="H761" s="12"/>
      <c r="I761" s="12"/>
      <c r="J761" s="12"/>
      <c r="K761" s="12"/>
      <c r="L761" s="12"/>
      <c r="M761" s="13"/>
      <c r="N761" s="14"/>
      <c r="O761" s="3"/>
      <c r="P761" s="3"/>
      <c r="Q761" s="2"/>
      <c r="R761" s="3"/>
      <c r="S761" s="13"/>
      <c r="T761" s="13"/>
      <c r="U761" s="3"/>
      <c r="V761" s="3"/>
      <c r="W761" s="3"/>
      <c r="X761" s="3"/>
      <c r="Y761" s="3"/>
      <c r="Z761" s="3"/>
      <c r="AA761" s="3"/>
      <c r="AB761" s="3"/>
      <c r="AC761" s="3"/>
      <c r="AD761" s="3"/>
    </row>
    <row r="762" spans="1:30" ht="13.5" customHeight="1">
      <c r="A762" s="11"/>
      <c r="B762" s="11"/>
      <c r="C762" s="11"/>
      <c r="D762" s="11"/>
      <c r="E762" s="11"/>
      <c r="F762" s="12"/>
      <c r="G762" s="12"/>
      <c r="H762" s="12"/>
      <c r="I762" s="12"/>
      <c r="J762" s="12"/>
      <c r="K762" s="12"/>
      <c r="L762" s="12"/>
      <c r="M762" s="13"/>
      <c r="N762" s="14"/>
      <c r="O762" s="3"/>
      <c r="P762" s="3"/>
      <c r="Q762" s="2"/>
      <c r="R762" s="3"/>
      <c r="S762" s="13"/>
      <c r="T762" s="13"/>
      <c r="U762" s="3"/>
      <c r="V762" s="3"/>
      <c r="W762" s="3"/>
      <c r="X762" s="3"/>
      <c r="Y762" s="3"/>
      <c r="Z762" s="3"/>
      <c r="AA762" s="3"/>
      <c r="AB762" s="3"/>
      <c r="AC762" s="3"/>
      <c r="AD762" s="3"/>
    </row>
    <row r="763" spans="1:30" ht="13.5" customHeight="1">
      <c r="A763" s="11"/>
      <c r="B763" s="11"/>
      <c r="C763" s="11"/>
      <c r="D763" s="11"/>
      <c r="E763" s="11"/>
      <c r="F763" s="12"/>
      <c r="G763" s="12"/>
      <c r="H763" s="12"/>
      <c r="I763" s="12"/>
      <c r="J763" s="12"/>
      <c r="K763" s="12"/>
      <c r="L763" s="12"/>
      <c r="M763" s="13"/>
      <c r="N763" s="14"/>
      <c r="O763" s="3"/>
      <c r="P763" s="3"/>
      <c r="Q763" s="2"/>
      <c r="R763" s="3"/>
      <c r="S763" s="13"/>
      <c r="T763" s="13"/>
      <c r="U763" s="3"/>
      <c r="V763" s="3"/>
      <c r="W763" s="3"/>
      <c r="X763" s="3"/>
      <c r="Y763" s="3"/>
      <c r="Z763" s="3"/>
      <c r="AA763" s="3"/>
      <c r="AB763" s="3"/>
      <c r="AC763" s="3"/>
      <c r="AD763" s="3"/>
    </row>
    <row r="764" spans="1:30" ht="13.5" customHeight="1">
      <c r="A764" s="11"/>
      <c r="B764" s="11"/>
      <c r="C764" s="11"/>
      <c r="D764" s="11"/>
      <c r="E764" s="11"/>
      <c r="F764" s="12"/>
      <c r="G764" s="12"/>
      <c r="H764" s="12"/>
      <c r="I764" s="12"/>
      <c r="J764" s="12"/>
      <c r="K764" s="12"/>
      <c r="L764" s="12"/>
      <c r="M764" s="13"/>
      <c r="N764" s="14"/>
      <c r="O764" s="3"/>
      <c r="P764" s="3"/>
      <c r="Q764" s="2"/>
      <c r="R764" s="3"/>
      <c r="S764" s="13"/>
      <c r="T764" s="13"/>
      <c r="U764" s="3"/>
      <c r="V764" s="3"/>
      <c r="W764" s="3"/>
      <c r="X764" s="3"/>
      <c r="Y764" s="3"/>
      <c r="Z764" s="3"/>
      <c r="AA764" s="3"/>
      <c r="AB764" s="3"/>
      <c r="AC764" s="3"/>
      <c r="AD764" s="3"/>
    </row>
    <row r="765" spans="1:30" ht="13.5" customHeight="1">
      <c r="A765" s="11"/>
      <c r="B765" s="11"/>
      <c r="C765" s="11"/>
      <c r="D765" s="11"/>
      <c r="E765" s="11"/>
      <c r="F765" s="12"/>
      <c r="G765" s="12"/>
      <c r="H765" s="12"/>
      <c r="I765" s="12"/>
      <c r="J765" s="12"/>
      <c r="K765" s="12"/>
      <c r="L765" s="12"/>
      <c r="M765" s="13"/>
      <c r="N765" s="14"/>
      <c r="O765" s="3"/>
      <c r="P765" s="3"/>
      <c r="Q765" s="2"/>
      <c r="R765" s="3"/>
      <c r="S765" s="13"/>
      <c r="T765" s="13"/>
      <c r="U765" s="3"/>
      <c r="V765" s="3"/>
      <c r="W765" s="3"/>
      <c r="X765" s="3"/>
      <c r="Y765" s="3"/>
      <c r="Z765" s="3"/>
      <c r="AA765" s="3"/>
      <c r="AB765" s="3"/>
      <c r="AC765" s="3"/>
      <c r="AD765" s="3"/>
    </row>
    <row r="766" spans="1:30" ht="13.5" customHeight="1">
      <c r="A766" s="11"/>
      <c r="B766" s="11"/>
      <c r="C766" s="11"/>
      <c r="D766" s="11"/>
      <c r="E766" s="11"/>
      <c r="F766" s="12"/>
      <c r="G766" s="12"/>
      <c r="H766" s="12"/>
      <c r="I766" s="12"/>
      <c r="J766" s="12"/>
      <c r="K766" s="12"/>
      <c r="L766" s="12"/>
      <c r="M766" s="13"/>
      <c r="N766" s="14"/>
      <c r="O766" s="3"/>
      <c r="P766" s="3"/>
      <c r="Q766" s="2"/>
      <c r="R766" s="3"/>
      <c r="S766" s="13"/>
      <c r="T766" s="13"/>
      <c r="U766" s="3"/>
      <c r="V766" s="3"/>
      <c r="W766" s="3"/>
      <c r="X766" s="3"/>
      <c r="Y766" s="3"/>
      <c r="Z766" s="3"/>
      <c r="AA766" s="3"/>
      <c r="AB766" s="3"/>
      <c r="AC766" s="3"/>
      <c r="AD766" s="3"/>
    </row>
    <row r="767" spans="1:30" ht="13.5" customHeight="1">
      <c r="A767" s="11"/>
      <c r="B767" s="11"/>
      <c r="C767" s="11"/>
      <c r="D767" s="11"/>
      <c r="E767" s="11"/>
      <c r="F767" s="12"/>
      <c r="G767" s="12"/>
      <c r="H767" s="12"/>
      <c r="I767" s="12"/>
      <c r="J767" s="12"/>
      <c r="K767" s="12"/>
      <c r="L767" s="12"/>
      <c r="M767" s="13"/>
      <c r="N767" s="14"/>
      <c r="O767" s="3"/>
      <c r="P767" s="3"/>
      <c r="Q767" s="2"/>
      <c r="R767" s="3"/>
      <c r="S767" s="13"/>
      <c r="T767" s="13"/>
      <c r="U767" s="3"/>
      <c r="V767" s="3"/>
      <c r="W767" s="3"/>
      <c r="X767" s="3"/>
      <c r="Y767" s="3"/>
      <c r="Z767" s="3"/>
      <c r="AA767" s="3"/>
      <c r="AB767" s="3"/>
      <c r="AC767" s="3"/>
      <c r="AD767" s="3"/>
    </row>
    <row r="768" spans="1:30" ht="13.5" customHeight="1">
      <c r="A768" s="11"/>
      <c r="B768" s="11"/>
      <c r="C768" s="11"/>
      <c r="D768" s="11"/>
      <c r="E768" s="11"/>
      <c r="F768" s="12"/>
      <c r="G768" s="12"/>
      <c r="H768" s="12"/>
      <c r="I768" s="12"/>
      <c r="J768" s="12"/>
      <c r="K768" s="12"/>
      <c r="L768" s="12"/>
      <c r="M768" s="13"/>
      <c r="N768" s="14"/>
      <c r="O768" s="3"/>
      <c r="P768" s="3"/>
      <c r="Q768" s="2"/>
      <c r="R768" s="3"/>
      <c r="S768" s="13"/>
      <c r="T768" s="13"/>
      <c r="U768" s="3"/>
      <c r="V768" s="3"/>
      <c r="W768" s="3"/>
      <c r="X768" s="3"/>
      <c r="Y768" s="3"/>
      <c r="Z768" s="3"/>
      <c r="AA768" s="3"/>
      <c r="AB768" s="3"/>
      <c r="AC768" s="3"/>
      <c r="AD768" s="3"/>
    </row>
    <row r="769" spans="1:30" ht="13.5" customHeight="1">
      <c r="A769" s="11"/>
      <c r="B769" s="11"/>
      <c r="C769" s="11"/>
      <c r="D769" s="11"/>
      <c r="E769" s="11"/>
      <c r="F769" s="12"/>
      <c r="G769" s="12"/>
      <c r="H769" s="12"/>
      <c r="I769" s="12"/>
      <c r="J769" s="12"/>
      <c r="K769" s="12"/>
      <c r="L769" s="12"/>
      <c r="M769" s="13"/>
      <c r="N769" s="14"/>
      <c r="O769" s="3"/>
      <c r="P769" s="3"/>
      <c r="Q769" s="2"/>
      <c r="R769" s="3"/>
      <c r="S769" s="13"/>
      <c r="T769" s="13"/>
      <c r="U769" s="3"/>
      <c r="V769" s="3"/>
      <c r="W769" s="3"/>
      <c r="X769" s="3"/>
      <c r="Y769" s="3"/>
      <c r="Z769" s="3"/>
      <c r="AA769" s="3"/>
      <c r="AB769" s="3"/>
      <c r="AC769" s="3"/>
      <c r="AD769" s="3"/>
    </row>
    <row r="770" spans="1:30" ht="13.5" customHeight="1">
      <c r="A770" s="11"/>
      <c r="B770" s="11"/>
      <c r="C770" s="11"/>
      <c r="D770" s="11"/>
      <c r="E770" s="11"/>
      <c r="F770" s="12"/>
      <c r="G770" s="12"/>
      <c r="H770" s="12"/>
      <c r="I770" s="12"/>
      <c r="J770" s="12"/>
      <c r="K770" s="12"/>
      <c r="L770" s="12"/>
      <c r="M770" s="13"/>
      <c r="N770" s="14"/>
      <c r="O770" s="3"/>
      <c r="P770" s="3"/>
      <c r="Q770" s="2"/>
      <c r="R770" s="3"/>
      <c r="S770" s="13"/>
      <c r="T770" s="13"/>
      <c r="U770" s="3"/>
      <c r="V770" s="3"/>
      <c r="W770" s="3"/>
      <c r="X770" s="3"/>
      <c r="Y770" s="3"/>
      <c r="Z770" s="3"/>
      <c r="AA770" s="3"/>
      <c r="AB770" s="3"/>
      <c r="AC770" s="3"/>
      <c r="AD770" s="3"/>
    </row>
    <row r="771" spans="1:30" ht="13.5" customHeight="1">
      <c r="A771" s="11"/>
      <c r="B771" s="11"/>
      <c r="C771" s="11"/>
      <c r="D771" s="11"/>
      <c r="E771" s="11"/>
      <c r="F771" s="12"/>
      <c r="G771" s="12"/>
      <c r="H771" s="12"/>
      <c r="I771" s="12"/>
      <c r="J771" s="12"/>
      <c r="K771" s="12"/>
      <c r="L771" s="12"/>
      <c r="M771" s="13"/>
      <c r="N771" s="14"/>
      <c r="O771" s="3"/>
      <c r="P771" s="3"/>
      <c r="Q771" s="2"/>
      <c r="R771" s="3"/>
      <c r="S771" s="13"/>
      <c r="T771" s="13"/>
      <c r="U771" s="3"/>
      <c r="V771" s="3"/>
      <c r="W771" s="3"/>
      <c r="X771" s="3"/>
      <c r="Y771" s="3"/>
      <c r="Z771" s="3"/>
      <c r="AA771" s="3"/>
      <c r="AB771" s="3"/>
      <c r="AC771" s="3"/>
      <c r="AD771" s="3"/>
    </row>
    <row r="772" spans="1:30" ht="13.5" customHeight="1">
      <c r="A772" s="11"/>
      <c r="B772" s="11"/>
      <c r="C772" s="11"/>
      <c r="D772" s="11"/>
      <c r="E772" s="11"/>
      <c r="F772" s="12"/>
      <c r="G772" s="12"/>
      <c r="H772" s="12"/>
      <c r="I772" s="12"/>
      <c r="J772" s="12"/>
      <c r="K772" s="12"/>
      <c r="L772" s="12"/>
      <c r="M772" s="13"/>
      <c r="N772" s="14"/>
      <c r="O772" s="3"/>
      <c r="P772" s="3"/>
      <c r="Q772" s="2"/>
      <c r="R772" s="3"/>
      <c r="S772" s="13"/>
      <c r="T772" s="13"/>
      <c r="U772" s="3"/>
      <c r="V772" s="3"/>
      <c r="W772" s="3"/>
      <c r="X772" s="3"/>
      <c r="Y772" s="3"/>
      <c r="Z772" s="3"/>
      <c r="AA772" s="3"/>
      <c r="AB772" s="3"/>
      <c r="AC772" s="3"/>
      <c r="AD772" s="3"/>
    </row>
    <row r="773" spans="1:30" ht="13.5" customHeight="1">
      <c r="A773" s="11"/>
      <c r="B773" s="11"/>
      <c r="C773" s="11"/>
      <c r="D773" s="11"/>
      <c r="E773" s="11"/>
      <c r="F773" s="12"/>
      <c r="G773" s="12"/>
      <c r="H773" s="12"/>
      <c r="I773" s="12"/>
      <c r="J773" s="12"/>
      <c r="K773" s="12"/>
      <c r="L773" s="12"/>
      <c r="M773" s="13"/>
      <c r="N773" s="14"/>
      <c r="O773" s="3"/>
      <c r="P773" s="3"/>
      <c r="Q773" s="2"/>
      <c r="R773" s="3"/>
      <c r="S773" s="13"/>
      <c r="T773" s="13"/>
      <c r="U773" s="3"/>
      <c r="V773" s="3"/>
      <c r="W773" s="3"/>
      <c r="X773" s="3"/>
      <c r="Y773" s="3"/>
      <c r="Z773" s="3"/>
      <c r="AA773" s="3"/>
      <c r="AB773" s="3"/>
      <c r="AC773" s="3"/>
      <c r="AD773" s="3"/>
    </row>
    <row r="774" spans="1:30" ht="13.5" customHeight="1">
      <c r="A774" s="11"/>
      <c r="B774" s="11"/>
      <c r="C774" s="11"/>
      <c r="D774" s="11"/>
      <c r="E774" s="11"/>
      <c r="F774" s="12"/>
      <c r="G774" s="12"/>
      <c r="H774" s="12"/>
      <c r="I774" s="12"/>
      <c r="J774" s="12"/>
      <c r="K774" s="12"/>
      <c r="L774" s="12"/>
      <c r="M774" s="13"/>
      <c r="N774" s="14"/>
      <c r="O774" s="3"/>
      <c r="P774" s="3"/>
      <c r="Q774" s="2"/>
      <c r="R774" s="3"/>
      <c r="S774" s="13"/>
      <c r="T774" s="13"/>
      <c r="U774" s="3"/>
      <c r="V774" s="3"/>
      <c r="W774" s="3"/>
      <c r="X774" s="3"/>
      <c r="Y774" s="3"/>
      <c r="Z774" s="3"/>
      <c r="AA774" s="3"/>
      <c r="AB774" s="3"/>
      <c r="AC774" s="3"/>
      <c r="AD774" s="3"/>
    </row>
    <row r="775" spans="1:30" ht="13.5" customHeight="1">
      <c r="A775" s="11"/>
      <c r="B775" s="11"/>
      <c r="C775" s="11"/>
      <c r="D775" s="11"/>
      <c r="E775" s="11"/>
      <c r="F775" s="12"/>
      <c r="G775" s="12"/>
      <c r="H775" s="12"/>
      <c r="I775" s="12"/>
      <c r="J775" s="12"/>
      <c r="K775" s="12"/>
      <c r="L775" s="12"/>
      <c r="M775" s="13"/>
      <c r="N775" s="14"/>
      <c r="O775" s="3"/>
      <c r="P775" s="3"/>
      <c r="Q775" s="2"/>
      <c r="R775" s="3"/>
      <c r="S775" s="13"/>
      <c r="T775" s="13"/>
      <c r="U775" s="3"/>
      <c r="V775" s="3"/>
      <c r="W775" s="3"/>
      <c r="X775" s="3"/>
      <c r="Y775" s="3"/>
      <c r="Z775" s="3"/>
      <c r="AA775" s="3"/>
      <c r="AB775" s="3"/>
      <c r="AC775" s="3"/>
      <c r="AD775" s="3"/>
    </row>
    <row r="776" spans="1:30" ht="13.5" customHeight="1">
      <c r="A776" s="11"/>
      <c r="B776" s="11"/>
      <c r="C776" s="11"/>
      <c r="D776" s="11"/>
      <c r="E776" s="11"/>
      <c r="F776" s="12"/>
      <c r="G776" s="12"/>
      <c r="H776" s="12"/>
      <c r="I776" s="12"/>
      <c r="J776" s="12"/>
      <c r="K776" s="12"/>
      <c r="L776" s="12"/>
      <c r="M776" s="13"/>
      <c r="N776" s="14"/>
      <c r="O776" s="3"/>
      <c r="P776" s="3"/>
      <c r="Q776" s="2"/>
      <c r="R776" s="3"/>
      <c r="S776" s="13"/>
      <c r="T776" s="13"/>
      <c r="U776" s="3"/>
      <c r="V776" s="3"/>
      <c r="W776" s="3"/>
      <c r="X776" s="3"/>
      <c r="Y776" s="3"/>
      <c r="Z776" s="3"/>
      <c r="AA776" s="3"/>
      <c r="AB776" s="3"/>
      <c r="AC776" s="3"/>
      <c r="AD776" s="3"/>
    </row>
    <row r="777" spans="1:30" ht="13.5" customHeight="1">
      <c r="A777" s="11"/>
      <c r="B777" s="11"/>
      <c r="C777" s="11"/>
      <c r="D777" s="11"/>
      <c r="E777" s="11"/>
      <c r="F777" s="12"/>
      <c r="G777" s="12"/>
      <c r="H777" s="12"/>
      <c r="I777" s="12"/>
      <c r="J777" s="12"/>
      <c r="K777" s="12"/>
      <c r="L777" s="12"/>
      <c r="M777" s="13"/>
      <c r="N777" s="14"/>
      <c r="O777" s="3"/>
      <c r="P777" s="3"/>
      <c r="Q777" s="2"/>
      <c r="R777" s="3"/>
      <c r="S777" s="13"/>
      <c r="T777" s="13"/>
      <c r="U777" s="3"/>
      <c r="V777" s="3"/>
      <c r="W777" s="3"/>
      <c r="X777" s="3"/>
      <c r="Y777" s="3"/>
      <c r="Z777" s="3"/>
      <c r="AA777" s="3"/>
      <c r="AB777" s="3"/>
      <c r="AC777" s="3"/>
      <c r="AD777" s="3"/>
    </row>
    <row r="778" spans="1:30" ht="13.5" customHeight="1">
      <c r="A778" s="11"/>
      <c r="B778" s="11"/>
      <c r="C778" s="11"/>
      <c r="D778" s="11"/>
      <c r="E778" s="11"/>
      <c r="F778" s="12"/>
      <c r="G778" s="12"/>
      <c r="H778" s="12"/>
      <c r="I778" s="12"/>
      <c r="J778" s="12"/>
      <c r="K778" s="12"/>
      <c r="L778" s="12"/>
      <c r="M778" s="13"/>
      <c r="N778" s="14"/>
      <c r="O778" s="3"/>
      <c r="P778" s="3"/>
      <c r="Q778" s="2"/>
      <c r="R778" s="3"/>
      <c r="S778" s="13"/>
      <c r="T778" s="13"/>
      <c r="U778" s="3"/>
      <c r="V778" s="3"/>
      <c r="W778" s="3"/>
      <c r="X778" s="3"/>
      <c r="Y778" s="3"/>
      <c r="Z778" s="3"/>
      <c r="AA778" s="3"/>
      <c r="AB778" s="3"/>
      <c r="AC778" s="3"/>
      <c r="AD778" s="3"/>
    </row>
    <row r="779" spans="1:30" ht="13.5" customHeight="1">
      <c r="A779" s="11"/>
      <c r="B779" s="11"/>
      <c r="C779" s="11"/>
      <c r="D779" s="11"/>
      <c r="E779" s="11"/>
      <c r="F779" s="12"/>
      <c r="G779" s="12"/>
      <c r="H779" s="12"/>
      <c r="I779" s="12"/>
      <c r="J779" s="12"/>
      <c r="K779" s="12"/>
      <c r="L779" s="12"/>
      <c r="M779" s="13"/>
      <c r="N779" s="14"/>
      <c r="O779" s="3"/>
      <c r="P779" s="3"/>
      <c r="Q779" s="2"/>
      <c r="R779" s="3"/>
      <c r="S779" s="13"/>
      <c r="T779" s="13"/>
      <c r="U779" s="3"/>
      <c r="V779" s="3"/>
      <c r="W779" s="3"/>
      <c r="X779" s="3"/>
      <c r="Y779" s="3"/>
      <c r="Z779" s="3"/>
      <c r="AA779" s="3"/>
      <c r="AB779" s="3"/>
      <c r="AC779" s="3"/>
      <c r="AD779" s="3"/>
    </row>
    <row r="780" spans="1:30" ht="13.5" customHeight="1">
      <c r="A780" s="11"/>
      <c r="B780" s="11"/>
      <c r="C780" s="11"/>
      <c r="D780" s="11"/>
      <c r="E780" s="11"/>
      <c r="F780" s="12"/>
      <c r="G780" s="12"/>
      <c r="H780" s="12"/>
      <c r="I780" s="12"/>
      <c r="J780" s="12"/>
      <c r="K780" s="12"/>
      <c r="L780" s="12"/>
      <c r="M780" s="13"/>
      <c r="N780" s="14"/>
      <c r="O780" s="3"/>
      <c r="P780" s="3"/>
      <c r="Q780" s="2"/>
      <c r="R780" s="3"/>
      <c r="S780" s="13"/>
      <c r="T780" s="13"/>
      <c r="U780" s="3"/>
      <c r="V780" s="3"/>
      <c r="W780" s="3"/>
      <c r="X780" s="3"/>
      <c r="Y780" s="3"/>
      <c r="Z780" s="3"/>
      <c r="AA780" s="3"/>
      <c r="AB780" s="3"/>
      <c r="AC780" s="3"/>
      <c r="AD780" s="3"/>
    </row>
    <row r="781" spans="1:30" ht="13.5" customHeight="1">
      <c r="A781" s="11"/>
      <c r="B781" s="11"/>
      <c r="C781" s="11"/>
      <c r="D781" s="11"/>
      <c r="E781" s="11"/>
      <c r="F781" s="12"/>
      <c r="G781" s="12"/>
      <c r="H781" s="12"/>
      <c r="I781" s="12"/>
      <c r="J781" s="12"/>
      <c r="K781" s="12"/>
      <c r="L781" s="12"/>
      <c r="M781" s="13"/>
      <c r="N781" s="14"/>
      <c r="O781" s="3"/>
      <c r="P781" s="3"/>
      <c r="Q781" s="2"/>
      <c r="R781" s="3"/>
      <c r="S781" s="13"/>
      <c r="T781" s="13"/>
      <c r="U781" s="3"/>
      <c r="V781" s="3"/>
      <c r="W781" s="3"/>
      <c r="X781" s="3"/>
      <c r="Y781" s="3"/>
      <c r="Z781" s="3"/>
      <c r="AA781" s="3"/>
      <c r="AB781" s="3"/>
      <c r="AC781" s="3"/>
      <c r="AD781" s="3"/>
    </row>
    <row r="782" spans="1:30" ht="13.5" customHeight="1">
      <c r="A782" s="11"/>
      <c r="B782" s="11"/>
      <c r="C782" s="11"/>
      <c r="D782" s="11"/>
      <c r="E782" s="11"/>
      <c r="F782" s="12"/>
      <c r="G782" s="12"/>
      <c r="H782" s="12"/>
      <c r="I782" s="12"/>
      <c r="J782" s="12"/>
      <c r="K782" s="12"/>
      <c r="L782" s="12"/>
      <c r="M782" s="13"/>
      <c r="N782" s="14"/>
      <c r="O782" s="3"/>
      <c r="P782" s="3"/>
      <c r="Q782" s="2"/>
      <c r="R782" s="3"/>
      <c r="S782" s="13"/>
      <c r="T782" s="13"/>
      <c r="U782" s="3"/>
      <c r="V782" s="3"/>
      <c r="W782" s="3"/>
      <c r="X782" s="3"/>
      <c r="Y782" s="3"/>
      <c r="Z782" s="3"/>
      <c r="AA782" s="3"/>
      <c r="AB782" s="3"/>
      <c r="AC782" s="3"/>
      <c r="AD782" s="3"/>
    </row>
    <row r="783" spans="1:30" ht="13.5" customHeight="1">
      <c r="A783" s="11"/>
      <c r="B783" s="11"/>
      <c r="C783" s="11"/>
      <c r="D783" s="11"/>
      <c r="E783" s="11"/>
      <c r="F783" s="12"/>
      <c r="G783" s="12"/>
      <c r="H783" s="12"/>
      <c r="I783" s="12"/>
      <c r="J783" s="12"/>
      <c r="K783" s="12"/>
      <c r="L783" s="12"/>
      <c r="M783" s="13"/>
      <c r="N783" s="14"/>
      <c r="O783" s="3"/>
      <c r="P783" s="3"/>
      <c r="Q783" s="2"/>
      <c r="R783" s="3"/>
      <c r="S783" s="13"/>
      <c r="T783" s="13"/>
      <c r="U783" s="3"/>
      <c r="V783" s="3"/>
      <c r="W783" s="3"/>
      <c r="X783" s="3"/>
      <c r="Y783" s="3"/>
      <c r="Z783" s="3"/>
      <c r="AA783" s="3"/>
      <c r="AB783" s="3"/>
      <c r="AC783" s="3"/>
      <c r="AD783" s="3"/>
    </row>
    <row r="784" spans="1:30" ht="13.5" customHeight="1">
      <c r="A784" s="11"/>
      <c r="B784" s="11"/>
      <c r="C784" s="11"/>
      <c r="D784" s="11"/>
      <c r="E784" s="11"/>
      <c r="F784" s="12"/>
      <c r="G784" s="12"/>
      <c r="H784" s="12"/>
      <c r="I784" s="12"/>
      <c r="J784" s="12"/>
      <c r="K784" s="12"/>
      <c r="L784" s="12"/>
      <c r="M784" s="13"/>
      <c r="N784" s="14"/>
      <c r="O784" s="3"/>
      <c r="P784" s="3"/>
      <c r="Q784" s="2"/>
      <c r="R784" s="3"/>
      <c r="S784" s="13"/>
      <c r="T784" s="13"/>
      <c r="U784" s="3"/>
      <c r="V784" s="3"/>
      <c r="W784" s="3"/>
      <c r="X784" s="3"/>
      <c r="Y784" s="3"/>
      <c r="Z784" s="3"/>
      <c r="AA784" s="3"/>
      <c r="AB784" s="3"/>
      <c r="AC784" s="3"/>
      <c r="AD784" s="3"/>
    </row>
    <row r="785" spans="1:30" ht="13.5" customHeight="1">
      <c r="A785" s="11"/>
      <c r="B785" s="11"/>
      <c r="C785" s="11"/>
      <c r="D785" s="11"/>
      <c r="E785" s="11"/>
      <c r="F785" s="12"/>
      <c r="G785" s="12"/>
      <c r="H785" s="12"/>
      <c r="I785" s="12"/>
      <c r="J785" s="12"/>
      <c r="K785" s="12"/>
      <c r="L785" s="12"/>
      <c r="M785" s="13"/>
      <c r="N785" s="14"/>
      <c r="O785" s="3"/>
      <c r="P785" s="3"/>
      <c r="Q785" s="2"/>
      <c r="R785" s="3"/>
      <c r="S785" s="13"/>
      <c r="T785" s="13"/>
      <c r="U785" s="3"/>
      <c r="V785" s="3"/>
      <c r="W785" s="3"/>
      <c r="X785" s="3"/>
      <c r="Y785" s="3"/>
      <c r="Z785" s="3"/>
      <c r="AA785" s="3"/>
      <c r="AB785" s="3"/>
      <c r="AC785" s="3"/>
      <c r="AD785" s="3"/>
    </row>
    <row r="786" spans="1:30" ht="13.5" customHeight="1">
      <c r="A786" s="11"/>
      <c r="B786" s="11"/>
      <c r="C786" s="11"/>
      <c r="D786" s="11"/>
      <c r="E786" s="11"/>
      <c r="F786" s="12"/>
      <c r="G786" s="12"/>
      <c r="H786" s="12"/>
      <c r="I786" s="12"/>
      <c r="J786" s="12"/>
      <c r="K786" s="12"/>
      <c r="L786" s="12"/>
      <c r="M786" s="13"/>
      <c r="N786" s="14"/>
      <c r="O786" s="3"/>
      <c r="P786" s="3"/>
      <c r="Q786" s="2"/>
      <c r="R786" s="3"/>
      <c r="S786" s="13"/>
      <c r="T786" s="13"/>
      <c r="U786" s="3"/>
      <c r="V786" s="3"/>
      <c r="W786" s="3"/>
      <c r="X786" s="3"/>
      <c r="Y786" s="3"/>
      <c r="Z786" s="3"/>
      <c r="AA786" s="3"/>
      <c r="AB786" s="3"/>
      <c r="AC786" s="3"/>
      <c r="AD786" s="3"/>
    </row>
    <row r="787" spans="1:30" ht="13.5" customHeight="1">
      <c r="A787" s="11"/>
      <c r="B787" s="11"/>
      <c r="C787" s="11"/>
      <c r="D787" s="11"/>
      <c r="E787" s="11"/>
      <c r="F787" s="12"/>
      <c r="G787" s="12"/>
      <c r="H787" s="12"/>
      <c r="I787" s="12"/>
      <c r="J787" s="12"/>
      <c r="K787" s="12"/>
      <c r="L787" s="12"/>
      <c r="M787" s="13"/>
      <c r="N787" s="14"/>
      <c r="O787" s="3"/>
      <c r="P787" s="3"/>
      <c r="Q787" s="2"/>
      <c r="R787" s="3"/>
      <c r="S787" s="13"/>
      <c r="T787" s="13"/>
      <c r="U787" s="3"/>
      <c r="V787" s="3"/>
      <c r="W787" s="3"/>
      <c r="X787" s="3"/>
      <c r="Y787" s="3"/>
      <c r="Z787" s="3"/>
      <c r="AA787" s="3"/>
      <c r="AB787" s="3"/>
      <c r="AC787" s="3"/>
      <c r="AD787" s="3"/>
    </row>
    <row r="788" spans="1:30" ht="13.5" customHeight="1">
      <c r="A788" s="11"/>
      <c r="B788" s="11"/>
      <c r="C788" s="11"/>
      <c r="D788" s="11"/>
      <c r="E788" s="11"/>
      <c r="F788" s="12"/>
      <c r="G788" s="12"/>
      <c r="H788" s="12"/>
      <c r="I788" s="12"/>
      <c r="J788" s="12"/>
      <c r="K788" s="12"/>
      <c r="L788" s="12"/>
      <c r="M788" s="13"/>
      <c r="N788" s="14"/>
      <c r="O788" s="3"/>
      <c r="P788" s="3"/>
      <c r="Q788" s="2"/>
      <c r="R788" s="3"/>
      <c r="S788" s="13"/>
      <c r="T788" s="13"/>
      <c r="U788" s="3"/>
      <c r="V788" s="3"/>
      <c r="W788" s="3"/>
      <c r="X788" s="3"/>
      <c r="Y788" s="3"/>
      <c r="Z788" s="3"/>
      <c r="AA788" s="3"/>
      <c r="AB788" s="3"/>
      <c r="AC788" s="3"/>
      <c r="AD788" s="3"/>
    </row>
    <row r="789" spans="1:30" ht="13.5" customHeight="1">
      <c r="A789" s="11"/>
      <c r="B789" s="11"/>
      <c r="C789" s="11"/>
      <c r="D789" s="11"/>
      <c r="E789" s="11"/>
      <c r="F789" s="12"/>
      <c r="G789" s="12"/>
      <c r="H789" s="12"/>
      <c r="I789" s="12"/>
      <c r="J789" s="12"/>
      <c r="K789" s="12"/>
      <c r="L789" s="12"/>
      <c r="M789" s="13"/>
      <c r="N789" s="14"/>
      <c r="O789" s="3"/>
      <c r="P789" s="3"/>
      <c r="Q789" s="2"/>
      <c r="R789" s="3"/>
      <c r="S789" s="13"/>
      <c r="T789" s="13"/>
      <c r="U789" s="3"/>
      <c r="V789" s="3"/>
      <c r="W789" s="3"/>
      <c r="X789" s="3"/>
      <c r="Y789" s="3"/>
      <c r="Z789" s="3"/>
      <c r="AA789" s="3"/>
      <c r="AB789" s="3"/>
      <c r="AC789" s="3"/>
      <c r="AD789" s="3"/>
    </row>
    <row r="790" spans="1:30" ht="13.5" customHeight="1">
      <c r="A790" s="11"/>
      <c r="B790" s="11"/>
      <c r="C790" s="11"/>
      <c r="D790" s="11"/>
      <c r="E790" s="11"/>
      <c r="F790" s="12"/>
      <c r="G790" s="12"/>
      <c r="H790" s="12"/>
      <c r="I790" s="12"/>
      <c r="J790" s="12"/>
      <c r="K790" s="12"/>
      <c r="L790" s="12"/>
      <c r="M790" s="13"/>
      <c r="N790" s="14"/>
      <c r="O790" s="3"/>
      <c r="P790" s="3"/>
      <c r="Q790" s="2"/>
      <c r="R790" s="3"/>
      <c r="S790" s="13"/>
      <c r="T790" s="13"/>
      <c r="U790" s="3"/>
      <c r="V790" s="3"/>
      <c r="W790" s="3"/>
      <c r="X790" s="3"/>
      <c r="Y790" s="3"/>
      <c r="Z790" s="3"/>
      <c r="AA790" s="3"/>
      <c r="AB790" s="3"/>
      <c r="AC790" s="3"/>
      <c r="AD790" s="3"/>
    </row>
    <row r="791" spans="1:30" ht="13.5" customHeight="1">
      <c r="A791" s="11"/>
      <c r="B791" s="11"/>
      <c r="C791" s="11"/>
      <c r="D791" s="11"/>
      <c r="E791" s="11"/>
      <c r="F791" s="12"/>
      <c r="G791" s="12"/>
      <c r="H791" s="12"/>
      <c r="I791" s="12"/>
      <c r="J791" s="12"/>
      <c r="K791" s="12"/>
      <c r="L791" s="12"/>
      <c r="M791" s="13"/>
      <c r="N791" s="14"/>
      <c r="O791" s="3"/>
      <c r="P791" s="3"/>
      <c r="Q791" s="2"/>
      <c r="R791" s="3"/>
      <c r="S791" s="13"/>
      <c r="T791" s="13"/>
      <c r="U791" s="3"/>
      <c r="V791" s="3"/>
      <c r="W791" s="3"/>
      <c r="X791" s="3"/>
      <c r="Y791" s="3"/>
      <c r="Z791" s="3"/>
      <c r="AA791" s="3"/>
      <c r="AB791" s="3"/>
      <c r="AC791" s="3"/>
      <c r="AD791" s="3"/>
    </row>
    <row r="792" spans="1:30" ht="13.5" customHeight="1">
      <c r="A792" s="11"/>
      <c r="B792" s="11"/>
      <c r="C792" s="11"/>
      <c r="D792" s="11"/>
      <c r="E792" s="11"/>
      <c r="F792" s="12"/>
      <c r="G792" s="12"/>
      <c r="H792" s="12"/>
      <c r="I792" s="12"/>
      <c r="J792" s="12"/>
      <c r="K792" s="12"/>
      <c r="L792" s="12"/>
      <c r="M792" s="13"/>
      <c r="N792" s="14"/>
      <c r="O792" s="3"/>
      <c r="P792" s="3"/>
      <c r="Q792" s="2"/>
      <c r="R792" s="3"/>
      <c r="S792" s="13"/>
      <c r="T792" s="13"/>
      <c r="U792" s="3"/>
      <c r="V792" s="3"/>
      <c r="W792" s="3"/>
      <c r="X792" s="3"/>
      <c r="Y792" s="3"/>
      <c r="Z792" s="3"/>
      <c r="AA792" s="3"/>
      <c r="AB792" s="3"/>
      <c r="AC792" s="3"/>
      <c r="AD792" s="3"/>
    </row>
    <row r="793" spans="1:30" ht="13.5" customHeight="1">
      <c r="A793" s="11"/>
      <c r="B793" s="11"/>
      <c r="C793" s="11"/>
      <c r="D793" s="11"/>
      <c r="E793" s="11"/>
      <c r="F793" s="12"/>
      <c r="G793" s="12"/>
      <c r="H793" s="12"/>
      <c r="I793" s="12"/>
      <c r="J793" s="12"/>
      <c r="K793" s="12"/>
      <c r="L793" s="12"/>
      <c r="M793" s="13"/>
      <c r="N793" s="14"/>
      <c r="O793" s="3"/>
      <c r="P793" s="3"/>
      <c r="Q793" s="2"/>
      <c r="R793" s="3"/>
      <c r="S793" s="13"/>
      <c r="T793" s="13"/>
      <c r="U793" s="3"/>
      <c r="V793" s="3"/>
      <c r="W793" s="3"/>
      <c r="X793" s="3"/>
      <c r="Y793" s="3"/>
      <c r="Z793" s="3"/>
      <c r="AA793" s="3"/>
      <c r="AB793" s="3"/>
      <c r="AC793" s="3"/>
      <c r="AD793" s="3"/>
    </row>
    <row r="794" spans="1:30" ht="13.5" customHeight="1">
      <c r="A794" s="11"/>
      <c r="B794" s="11"/>
      <c r="C794" s="11"/>
      <c r="D794" s="11"/>
      <c r="E794" s="11"/>
      <c r="F794" s="12"/>
      <c r="G794" s="12"/>
      <c r="H794" s="12"/>
      <c r="I794" s="12"/>
      <c r="J794" s="12"/>
      <c r="K794" s="12"/>
      <c r="L794" s="12"/>
      <c r="M794" s="13"/>
      <c r="N794" s="14"/>
      <c r="O794" s="3"/>
      <c r="P794" s="3"/>
      <c r="Q794" s="2"/>
      <c r="R794" s="3"/>
      <c r="S794" s="13"/>
      <c r="T794" s="13"/>
      <c r="U794" s="3"/>
      <c r="V794" s="3"/>
      <c r="W794" s="3"/>
      <c r="X794" s="3"/>
      <c r="Y794" s="3"/>
      <c r="Z794" s="3"/>
      <c r="AA794" s="3"/>
      <c r="AB794" s="3"/>
      <c r="AC794" s="3"/>
      <c r="AD794" s="3"/>
    </row>
    <row r="795" spans="1:30" ht="13.5" customHeight="1">
      <c r="A795" s="11"/>
      <c r="B795" s="11"/>
      <c r="C795" s="11"/>
      <c r="D795" s="11"/>
      <c r="E795" s="11"/>
      <c r="F795" s="12"/>
      <c r="G795" s="12"/>
      <c r="H795" s="12"/>
      <c r="I795" s="12"/>
      <c r="J795" s="12"/>
      <c r="K795" s="12"/>
      <c r="L795" s="12"/>
      <c r="M795" s="13"/>
      <c r="N795" s="14"/>
      <c r="O795" s="3"/>
      <c r="P795" s="3"/>
      <c r="Q795" s="2"/>
      <c r="R795" s="3"/>
      <c r="S795" s="13"/>
      <c r="T795" s="13"/>
      <c r="U795" s="3"/>
      <c r="V795" s="3"/>
      <c r="W795" s="3"/>
      <c r="X795" s="3"/>
      <c r="Y795" s="3"/>
      <c r="Z795" s="3"/>
      <c r="AA795" s="3"/>
      <c r="AB795" s="3"/>
      <c r="AC795" s="3"/>
      <c r="AD795" s="3"/>
    </row>
    <row r="796" spans="1:30" ht="13.5" customHeight="1">
      <c r="A796" s="11"/>
      <c r="B796" s="11"/>
      <c r="C796" s="11"/>
      <c r="D796" s="11"/>
      <c r="E796" s="11"/>
      <c r="F796" s="12"/>
      <c r="G796" s="12"/>
      <c r="H796" s="12"/>
      <c r="I796" s="12"/>
      <c r="J796" s="12"/>
      <c r="K796" s="12"/>
      <c r="L796" s="12"/>
      <c r="M796" s="13"/>
      <c r="N796" s="14"/>
      <c r="O796" s="3"/>
      <c r="P796" s="3"/>
      <c r="Q796" s="2"/>
      <c r="R796" s="3"/>
      <c r="S796" s="13"/>
      <c r="T796" s="13"/>
      <c r="U796" s="3"/>
      <c r="V796" s="3"/>
      <c r="W796" s="3"/>
      <c r="X796" s="3"/>
      <c r="Y796" s="3"/>
      <c r="Z796" s="3"/>
      <c r="AA796" s="3"/>
      <c r="AB796" s="3"/>
      <c r="AC796" s="3"/>
      <c r="AD796" s="3"/>
    </row>
    <row r="797" spans="1:30" ht="13.5" customHeight="1">
      <c r="A797" s="11"/>
      <c r="B797" s="11"/>
      <c r="C797" s="11"/>
      <c r="D797" s="11"/>
      <c r="E797" s="11"/>
      <c r="F797" s="12"/>
      <c r="G797" s="12"/>
      <c r="H797" s="12"/>
      <c r="I797" s="12"/>
      <c r="J797" s="12"/>
      <c r="K797" s="12"/>
      <c r="L797" s="12"/>
      <c r="M797" s="13"/>
      <c r="N797" s="14"/>
      <c r="O797" s="3"/>
      <c r="P797" s="3"/>
      <c r="Q797" s="2"/>
      <c r="R797" s="3"/>
      <c r="S797" s="13"/>
      <c r="T797" s="13"/>
      <c r="U797" s="3"/>
      <c r="V797" s="3"/>
      <c r="W797" s="3"/>
      <c r="X797" s="3"/>
      <c r="Y797" s="3"/>
      <c r="Z797" s="3"/>
      <c r="AA797" s="3"/>
      <c r="AB797" s="3"/>
      <c r="AC797" s="3"/>
      <c r="AD797" s="3"/>
    </row>
    <row r="798" spans="1:30" ht="13.5" customHeight="1">
      <c r="A798" s="11"/>
      <c r="B798" s="11"/>
      <c r="C798" s="11"/>
      <c r="D798" s="11"/>
      <c r="E798" s="11"/>
      <c r="F798" s="12"/>
      <c r="G798" s="12"/>
      <c r="H798" s="12"/>
      <c r="I798" s="12"/>
      <c r="J798" s="12"/>
      <c r="K798" s="12"/>
      <c r="L798" s="12"/>
      <c r="M798" s="13"/>
      <c r="N798" s="14"/>
      <c r="O798" s="3"/>
      <c r="P798" s="3"/>
      <c r="Q798" s="2"/>
      <c r="R798" s="3"/>
      <c r="S798" s="13"/>
      <c r="T798" s="13"/>
      <c r="U798" s="3"/>
      <c r="V798" s="3"/>
      <c r="W798" s="3"/>
      <c r="X798" s="3"/>
      <c r="Y798" s="3"/>
      <c r="Z798" s="3"/>
      <c r="AA798" s="3"/>
      <c r="AB798" s="3"/>
      <c r="AC798" s="3"/>
      <c r="AD798" s="3"/>
    </row>
    <row r="799" spans="1:30" ht="13.5" customHeight="1">
      <c r="A799" s="11"/>
      <c r="B799" s="11"/>
      <c r="C799" s="11"/>
      <c r="D799" s="11"/>
      <c r="E799" s="11"/>
      <c r="F799" s="12"/>
      <c r="G799" s="12"/>
      <c r="H799" s="12"/>
      <c r="I799" s="12"/>
      <c r="J799" s="12"/>
      <c r="K799" s="12"/>
      <c r="L799" s="12"/>
      <c r="M799" s="13"/>
      <c r="N799" s="14"/>
      <c r="O799" s="3"/>
      <c r="P799" s="3"/>
      <c r="Q799" s="2"/>
      <c r="R799" s="3"/>
      <c r="S799" s="13"/>
      <c r="T799" s="13"/>
      <c r="U799" s="3"/>
      <c r="V799" s="3"/>
      <c r="W799" s="3"/>
      <c r="X799" s="3"/>
      <c r="Y799" s="3"/>
      <c r="Z799" s="3"/>
      <c r="AA799" s="3"/>
      <c r="AB799" s="3"/>
      <c r="AC799" s="3"/>
      <c r="AD799" s="3"/>
    </row>
    <row r="800" spans="1:30" ht="13.5" customHeight="1">
      <c r="A800" s="11"/>
      <c r="B800" s="11"/>
      <c r="C800" s="11"/>
      <c r="D800" s="11"/>
      <c r="E800" s="11"/>
      <c r="F800" s="12"/>
      <c r="G800" s="12"/>
      <c r="H800" s="12"/>
      <c r="I800" s="12"/>
      <c r="J800" s="12"/>
      <c r="K800" s="12"/>
      <c r="L800" s="12"/>
      <c r="M800" s="13"/>
      <c r="N800" s="14"/>
      <c r="O800" s="3"/>
      <c r="P800" s="3"/>
      <c r="Q800" s="2"/>
      <c r="R800" s="3"/>
      <c r="S800" s="13"/>
      <c r="T800" s="13"/>
      <c r="U800" s="3"/>
      <c r="V800" s="3"/>
      <c r="W800" s="3"/>
      <c r="X800" s="3"/>
      <c r="Y800" s="3"/>
      <c r="Z800" s="3"/>
      <c r="AA800" s="3"/>
      <c r="AB800" s="3"/>
      <c r="AC800" s="3"/>
      <c r="AD800" s="3"/>
    </row>
    <row r="801" spans="1:30" ht="13.5" customHeight="1">
      <c r="A801" s="11"/>
      <c r="B801" s="11"/>
      <c r="C801" s="11"/>
      <c r="D801" s="11"/>
      <c r="E801" s="11"/>
      <c r="F801" s="12"/>
      <c r="G801" s="12"/>
      <c r="H801" s="12"/>
      <c r="I801" s="12"/>
      <c r="J801" s="12"/>
      <c r="K801" s="12"/>
      <c r="L801" s="12"/>
      <c r="M801" s="13"/>
      <c r="N801" s="14"/>
      <c r="O801" s="3"/>
      <c r="P801" s="3"/>
      <c r="Q801" s="2"/>
      <c r="R801" s="3"/>
      <c r="S801" s="13"/>
      <c r="T801" s="13"/>
      <c r="U801" s="3"/>
      <c r="V801" s="3"/>
      <c r="W801" s="3"/>
      <c r="X801" s="3"/>
      <c r="Y801" s="3"/>
      <c r="Z801" s="3"/>
      <c r="AA801" s="3"/>
      <c r="AB801" s="3"/>
      <c r="AC801" s="3"/>
      <c r="AD801" s="3"/>
    </row>
    <row r="802" spans="1:30" ht="13.5" customHeight="1">
      <c r="A802" s="11"/>
      <c r="B802" s="11"/>
      <c r="C802" s="11"/>
      <c r="D802" s="11"/>
      <c r="E802" s="11"/>
      <c r="F802" s="12"/>
      <c r="G802" s="12"/>
      <c r="H802" s="12"/>
      <c r="I802" s="12"/>
      <c r="J802" s="12"/>
      <c r="K802" s="12"/>
      <c r="L802" s="12"/>
      <c r="M802" s="13"/>
      <c r="N802" s="14"/>
      <c r="O802" s="3"/>
      <c r="P802" s="3"/>
      <c r="Q802" s="2"/>
      <c r="R802" s="3"/>
      <c r="S802" s="13"/>
      <c r="T802" s="13"/>
      <c r="U802" s="3"/>
      <c r="V802" s="3"/>
      <c r="W802" s="3"/>
      <c r="X802" s="3"/>
      <c r="Y802" s="3"/>
      <c r="Z802" s="3"/>
      <c r="AA802" s="3"/>
      <c r="AB802" s="3"/>
      <c r="AC802" s="3"/>
      <c r="AD802" s="3"/>
    </row>
    <row r="803" spans="1:30" ht="13.5" customHeight="1">
      <c r="A803" s="11"/>
      <c r="B803" s="11"/>
      <c r="C803" s="11"/>
      <c r="D803" s="11"/>
      <c r="E803" s="11"/>
      <c r="F803" s="12"/>
      <c r="G803" s="12"/>
      <c r="H803" s="12"/>
      <c r="I803" s="12"/>
      <c r="J803" s="12"/>
      <c r="K803" s="12"/>
      <c r="L803" s="12"/>
      <c r="M803" s="13"/>
      <c r="N803" s="14"/>
      <c r="O803" s="3"/>
      <c r="P803" s="3"/>
      <c r="Q803" s="2"/>
      <c r="R803" s="3"/>
      <c r="S803" s="13"/>
      <c r="T803" s="13"/>
      <c r="U803" s="3"/>
      <c r="V803" s="3"/>
      <c r="W803" s="3"/>
      <c r="X803" s="3"/>
      <c r="Y803" s="3"/>
      <c r="Z803" s="3"/>
      <c r="AA803" s="3"/>
      <c r="AB803" s="3"/>
      <c r="AC803" s="3"/>
      <c r="AD803" s="3"/>
    </row>
    <row r="804" spans="1:30" ht="13.5" customHeight="1">
      <c r="A804" s="11"/>
      <c r="B804" s="11"/>
      <c r="C804" s="11"/>
      <c r="D804" s="11"/>
      <c r="E804" s="11"/>
      <c r="F804" s="12"/>
      <c r="G804" s="12"/>
      <c r="H804" s="12"/>
      <c r="I804" s="12"/>
      <c r="J804" s="12"/>
      <c r="K804" s="12"/>
      <c r="L804" s="12"/>
      <c r="M804" s="13"/>
      <c r="N804" s="14"/>
      <c r="O804" s="3"/>
      <c r="P804" s="3"/>
      <c r="Q804" s="2"/>
      <c r="R804" s="3"/>
      <c r="S804" s="13"/>
      <c r="T804" s="13"/>
      <c r="U804" s="3"/>
      <c r="V804" s="3"/>
      <c r="W804" s="3"/>
      <c r="X804" s="3"/>
      <c r="Y804" s="3"/>
      <c r="Z804" s="3"/>
      <c r="AA804" s="3"/>
      <c r="AB804" s="3"/>
      <c r="AC804" s="3"/>
      <c r="AD804" s="3"/>
    </row>
    <row r="805" spans="1:30" ht="13.5" customHeight="1">
      <c r="A805" s="11"/>
      <c r="B805" s="11"/>
      <c r="C805" s="11"/>
      <c r="D805" s="11"/>
      <c r="E805" s="11"/>
      <c r="F805" s="12"/>
      <c r="G805" s="12"/>
      <c r="H805" s="12"/>
      <c r="I805" s="12"/>
      <c r="J805" s="12"/>
      <c r="K805" s="12"/>
      <c r="L805" s="12"/>
      <c r="M805" s="13"/>
      <c r="N805" s="14"/>
      <c r="O805" s="3"/>
      <c r="P805" s="3"/>
      <c r="Q805" s="2"/>
      <c r="R805" s="3"/>
      <c r="S805" s="13"/>
      <c r="T805" s="13"/>
      <c r="U805" s="3"/>
      <c r="V805" s="3"/>
      <c r="W805" s="3"/>
      <c r="X805" s="3"/>
      <c r="Y805" s="3"/>
      <c r="Z805" s="3"/>
      <c r="AA805" s="3"/>
      <c r="AB805" s="3"/>
      <c r="AC805" s="3"/>
      <c r="AD805" s="3"/>
    </row>
    <row r="806" spans="1:30" ht="13.5" customHeight="1">
      <c r="A806" s="11"/>
      <c r="B806" s="11"/>
      <c r="C806" s="11"/>
      <c r="D806" s="11"/>
      <c r="E806" s="11"/>
      <c r="F806" s="12"/>
      <c r="G806" s="12"/>
      <c r="H806" s="12"/>
      <c r="I806" s="12"/>
      <c r="J806" s="12"/>
      <c r="K806" s="12"/>
      <c r="L806" s="12"/>
      <c r="M806" s="13"/>
      <c r="N806" s="14"/>
      <c r="O806" s="3"/>
      <c r="P806" s="3"/>
      <c r="Q806" s="2"/>
      <c r="R806" s="3"/>
      <c r="S806" s="13"/>
      <c r="T806" s="13"/>
      <c r="U806" s="3"/>
      <c r="V806" s="3"/>
      <c r="W806" s="3"/>
      <c r="X806" s="3"/>
      <c r="Y806" s="3"/>
      <c r="Z806" s="3"/>
      <c r="AA806" s="3"/>
      <c r="AB806" s="3"/>
      <c r="AC806" s="3"/>
      <c r="AD806" s="3"/>
    </row>
    <row r="807" spans="1:30" ht="13.5" customHeight="1">
      <c r="A807" s="11"/>
      <c r="B807" s="11"/>
      <c r="C807" s="11"/>
      <c r="D807" s="11"/>
      <c r="E807" s="11"/>
      <c r="F807" s="12"/>
      <c r="G807" s="12"/>
      <c r="H807" s="12"/>
      <c r="I807" s="12"/>
      <c r="J807" s="12"/>
      <c r="K807" s="12"/>
      <c r="L807" s="12"/>
      <c r="M807" s="13"/>
      <c r="N807" s="14"/>
      <c r="O807" s="3"/>
      <c r="P807" s="3"/>
      <c r="Q807" s="2"/>
      <c r="R807" s="3"/>
      <c r="S807" s="13"/>
      <c r="T807" s="13"/>
      <c r="U807" s="3"/>
      <c r="V807" s="3"/>
      <c r="W807" s="3"/>
      <c r="X807" s="3"/>
      <c r="Y807" s="3"/>
      <c r="Z807" s="3"/>
      <c r="AA807" s="3"/>
      <c r="AB807" s="3"/>
      <c r="AC807" s="3"/>
      <c r="AD807" s="3"/>
    </row>
    <row r="808" spans="1:30" ht="13.5" customHeight="1">
      <c r="A808" s="11"/>
      <c r="B808" s="11"/>
      <c r="C808" s="11"/>
      <c r="D808" s="11"/>
      <c r="E808" s="11"/>
      <c r="F808" s="12"/>
      <c r="G808" s="12"/>
      <c r="H808" s="12"/>
      <c r="I808" s="12"/>
      <c r="J808" s="12"/>
      <c r="K808" s="12"/>
      <c r="L808" s="12"/>
      <c r="M808" s="13"/>
      <c r="N808" s="14"/>
      <c r="O808" s="3"/>
      <c r="P808" s="3"/>
      <c r="Q808" s="2"/>
      <c r="R808" s="3"/>
      <c r="S808" s="13"/>
      <c r="T808" s="13"/>
      <c r="U808" s="3"/>
      <c r="V808" s="3"/>
      <c r="W808" s="3"/>
      <c r="X808" s="3"/>
      <c r="Y808" s="3"/>
      <c r="Z808" s="3"/>
      <c r="AA808" s="3"/>
      <c r="AB808" s="3"/>
      <c r="AC808" s="3"/>
      <c r="AD808" s="3"/>
    </row>
    <row r="809" spans="1:30" ht="13.5" customHeight="1">
      <c r="A809" s="11"/>
      <c r="B809" s="11"/>
      <c r="C809" s="11"/>
      <c r="D809" s="11"/>
      <c r="E809" s="11"/>
      <c r="F809" s="12"/>
      <c r="G809" s="12"/>
      <c r="H809" s="12"/>
      <c r="I809" s="12"/>
      <c r="J809" s="12"/>
      <c r="K809" s="12"/>
      <c r="L809" s="12"/>
      <c r="M809" s="13"/>
      <c r="N809" s="14"/>
      <c r="O809" s="3"/>
      <c r="P809" s="3"/>
      <c r="Q809" s="2"/>
      <c r="R809" s="3"/>
      <c r="S809" s="13"/>
      <c r="T809" s="13"/>
      <c r="U809" s="3"/>
      <c r="V809" s="3"/>
      <c r="W809" s="3"/>
      <c r="X809" s="3"/>
      <c r="Y809" s="3"/>
      <c r="Z809" s="3"/>
      <c r="AA809" s="3"/>
      <c r="AB809" s="3"/>
      <c r="AC809" s="3"/>
      <c r="AD809" s="3"/>
    </row>
    <row r="810" spans="1:30" ht="13.5" customHeight="1">
      <c r="A810" s="11"/>
      <c r="B810" s="11"/>
      <c r="C810" s="11"/>
      <c r="D810" s="11"/>
      <c r="E810" s="11"/>
      <c r="F810" s="12"/>
      <c r="G810" s="12"/>
      <c r="H810" s="12"/>
      <c r="I810" s="12"/>
      <c r="J810" s="12"/>
      <c r="K810" s="12"/>
      <c r="L810" s="12"/>
      <c r="M810" s="13"/>
      <c r="N810" s="14"/>
      <c r="O810" s="3"/>
      <c r="P810" s="3"/>
      <c r="Q810" s="2"/>
      <c r="R810" s="3"/>
      <c r="S810" s="13"/>
      <c r="T810" s="13"/>
      <c r="U810" s="3"/>
      <c r="V810" s="3"/>
      <c r="W810" s="3"/>
      <c r="X810" s="3"/>
      <c r="Y810" s="3"/>
      <c r="Z810" s="3"/>
      <c r="AA810" s="3"/>
      <c r="AB810" s="3"/>
      <c r="AC810" s="3"/>
      <c r="AD810" s="3"/>
    </row>
    <row r="811" spans="1:30" ht="13.5" customHeight="1">
      <c r="A811" s="11"/>
      <c r="B811" s="11"/>
      <c r="C811" s="11"/>
      <c r="D811" s="11"/>
      <c r="E811" s="11"/>
      <c r="F811" s="12"/>
      <c r="G811" s="12"/>
      <c r="H811" s="12"/>
      <c r="I811" s="12"/>
      <c r="J811" s="12"/>
      <c r="K811" s="12"/>
      <c r="L811" s="12"/>
      <c r="M811" s="13"/>
      <c r="N811" s="14"/>
      <c r="O811" s="3"/>
      <c r="P811" s="3"/>
      <c r="Q811" s="2"/>
      <c r="R811" s="3"/>
      <c r="S811" s="13"/>
      <c r="T811" s="13"/>
      <c r="U811" s="3"/>
      <c r="V811" s="3"/>
      <c r="W811" s="3"/>
      <c r="X811" s="3"/>
      <c r="Y811" s="3"/>
      <c r="Z811" s="3"/>
      <c r="AA811" s="3"/>
      <c r="AB811" s="3"/>
      <c r="AC811" s="3"/>
      <c r="AD811" s="3"/>
    </row>
    <row r="812" spans="1:30" ht="13.5" customHeight="1">
      <c r="A812" s="11"/>
      <c r="B812" s="11"/>
      <c r="C812" s="11"/>
      <c r="D812" s="11"/>
      <c r="E812" s="11"/>
      <c r="F812" s="12"/>
      <c r="G812" s="12"/>
      <c r="H812" s="12"/>
      <c r="I812" s="12"/>
      <c r="J812" s="12"/>
      <c r="K812" s="12"/>
      <c r="L812" s="12"/>
      <c r="M812" s="13"/>
      <c r="N812" s="14"/>
      <c r="O812" s="3"/>
      <c r="P812" s="3"/>
      <c r="Q812" s="2"/>
      <c r="R812" s="3"/>
      <c r="S812" s="13"/>
      <c r="T812" s="13"/>
      <c r="U812" s="3"/>
      <c r="V812" s="3"/>
      <c r="W812" s="3"/>
      <c r="X812" s="3"/>
      <c r="Y812" s="3"/>
      <c r="Z812" s="3"/>
      <c r="AA812" s="3"/>
      <c r="AB812" s="3"/>
      <c r="AC812" s="3"/>
      <c r="AD812" s="3"/>
    </row>
    <row r="813" spans="1:30" ht="13.5" customHeight="1">
      <c r="A813" s="11"/>
      <c r="B813" s="11"/>
      <c r="C813" s="11"/>
      <c r="D813" s="11"/>
      <c r="E813" s="11"/>
      <c r="F813" s="12"/>
      <c r="G813" s="12"/>
      <c r="H813" s="12"/>
      <c r="I813" s="12"/>
      <c r="J813" s="12"/>
      <c r="K813" s="12"/>
      <c r="L813" s="12"/>
      <c r="M813" s="13"/>
      <c r="N813" s="14"/>
      <c r="O813" s="3"/>
      <c r="P813" s="3"/>
      <c r="Q813" s="2"/>
      <c r="R813" s="3"/>
      <c r="S813" s="13"/>
      <c r="T813" s="13"/>
      <c r="U813" s="3"/>
      <c r="V813" s="3"/>
      <c r="W813" s="3"/>
      <c r="X813" s="3"/>
      <c r="Y813" s="3"/>
      <c r="Z813" s="3"/>
      <c r="AA813" s="3"/>
      <c r="AB813" s="3"/>
      <c r="AC813" s="3"/>
      <c r="AD813" s="3"/>
    </row>
    <row r="814" spans="1:30" ht="13.5" customHeight="1">
      <c r="A814" s="11"/>
      <c r="B814" s="11"/>
      <c r="C814" s="11"/>
      <c r="D814" s="11"/>
      <c r="E814" s="11"/>
      <c r="F814" s="12"/>
      <c r="G814" s="12"/>
      <c r="H814" s="12"/>
      <c r="I814" s="12"/>
      <c r="J814" s="12"/>
      <c r="K814" s="12"/>
      <c r="L814" s="12"/>
      <c r="M814" s="13"/>
      <c r="N814" s="14"/>
      <c r="O814" s="3"/>
      <c r="P814" s="3"/>
      <c r="Q814" s="2"/>
      <c r="R814" s="3"/>
      <c r="S814" s="13"/>
      <c r="T814" s="13"/>
      <c r="U814" s="3"/>
      <c r="V814" s="3"/>
      <c r="W814" s="3"/>
      <c r="X814" s="3"/>
      <c r="Y814" s="3"/>
      <c r="Z814" s="3"/>
      <c r="AA814" s="3"/>
      <c r="AB814" s="3"/>
      <c r="AC814" s="3"/>
      <c r="AD814" s="3"/>
    </row>
    <row r="815" spans="1:30" ht="13.5" customHeight="1">
      <c r="A815" s="11"/>
      <c r="B815" s="11"/>
      <c r="C815" s="11"/>
      <c r="D815" s="11"/>
      <c r="E815" s="11"/>
      <c r="F815" s="12"/>
      <c r="G815" s="12"/>
      <c r="H815" s="12"/>
      <c r="I815" s="12"/>
      <c r="J815" s="12"/>
      <c r="K815" s="12"/>
      <c r="L815" s="12"/>
      <c r="M815" s="13"/>
      <c r="N815" s="14"/>
      <c r="O815" s="3"/>
      <c r="P815" s="3"/>
      <c r="Q815" s="2"/>
      <c r="R815" s="3"/>
      <c r="S815" s="13"/>
      <c r="T815" s="13"/>
      <c r="U815" s="3"/>
      <c r="V815" s="3"/>
      <c r="W815" s="3"/>
      <c r="X815" s="3"/>
      <c r="Y815" s="3"/>
      <c r="Z815" s="3"/>
      <c r="AA815" s="3"/>
      <c r="AB815" s="3"/>
      <c r="AC815" s="3"/>
      <c r="AD815" s="3"/>
    </row>
    <row r="816" spans="1:30" ht="13.5" customHeight="1">
      <c r="A816" s="11"/>
      <c r="B816" s="11"/>
      <c r="C816" s="11"/>
      <c r="D816" s="11"/>
      <c r="E816" s="11"/>
      <c r="F816" s="12"/>
      <c r="G816" s="12"/>
      <c r="H816" s="12"/>
      <c r="I816" s="12"/>
      <c r="J816" s="12"/>
      <c r="K816" s="12"/>
      <c r="L816" s="12"/>
      <c r="M816" s="13"/>
      <c r="N816" s="14"/>
      <c r="O816" s="3"/>
      <c r="P816" s="3"/>
      <c r="Q816" s="2"/>
      <c r="R816" s="3"/>
      <c r="S816" s="13"/>
      <c r="T816" s="13"/>
      <c r="U816" s="3"/>
      <c r="V816" s="3"/>
      <c r="W816" s="3"/>
      <c r="X816" s="3"/>
      <c r="Y816" s="3"/>
      <c r="Z816" s="3"/>
      <c r="AA816" s="3"/>
      <c r="AB816" s="3"/>
      <c r="AC816" s="3"/>
      <c r="AD816" s="3"/>
    </row>
    <row r="817" spans="1:30" ht="13.5" customHeight="1">
      <c r="A817" s="11"/>
      <c r="B817" s="11"/>
      <c r="C817" s="11"/>
      <c r="D817" s="11"/>
      <c r="E817" s="11"/>
      <c r="F817" s="12"/>
      <c r="G817" s="12"/>
      <c r="H817" s="12"/>
      <c r="I817" s="12"/>
      <c r="J817" s="12"/>
      <c r="K817" s="12"/>
      <c r="L817" s="12"/>
      <c r="M817" s="13"/>
      <c r="N817" s="14"/>
      <c r="O817" s="3"/>
      <c r="P817" s="3"/>
      <c r="Q817" s="2"/>
      <c r="R817" s="3"/>
      <c r="S817" s="13"/>
      <c r="T817" s="13"/>
      <c r="U817" s="3"/>
      <c r="V817" s="3"/>
      <c r="W817" s="3"/>
      <c r="X817" s="3"/>
      <c r="Y817" s="3"/>
      <c r="Z817" s="3"/>
      <c r="AA817" s="3"/>
      <c r="AB817" s="3"/>
      <c r="AC817" s="3"/>
      <c r="AD817" s="3"/>
    </row>
    <row r="818" spans="1:30" ht="13.5" customHeight="1">
      <c r="A818" s="11"/>
      <c r="B818" s="11"/>
      <c r="C818" s="11"/>
      <c r="D818" s="11"/>
      <c r="E818" s="11"/>
      <c r="F818" s="12"/>
      <c r="G818" s="12"/>
      <c r="H818" s="12"/>
      <c r="I818" s="12"/>
      <c r="J818" s="12"/>
      <c r="K818" s="12"/>
      <c r="L818" s="12"/>
      <c r="M818" s="13"/>
      <c r="N818" s="14"/>
      <c r="O818" s="3"/>
      <c r="P818" s="3"/>
      <c r="Q818" s="2"/>
      <c r="R818" s="3"/>
      <c r="S818" s="13"/>
      <c r="T818" s="13"/>
      <c r="U818" s="3"/>
      <c r="V818" s="3"/>
      <c r="W818" s="3"/>
      <c r="X818" s="3"/>
      <c r="Y818" s="3"/>
      <c r="Z818" s="3"/>
      <c r="AA818" s="3"/>
      <c r="AB818" s="3"/>
      <c r="AC818" s="3"/>
      <c r="AD818" s="3"/>
    </row>
    <row r="819" spans="1:30" ht="13.5" customHeight="1">
      <c r="A819" s="11"/>
      <c r="B819" s="11"/>
      <c r="C819" s="11"/>
      <c r="D819" s="11"/>
      <c r="E819" s="11"/>
      <c r="F819" s="12"/>
      <c r="G819" s="12"/>
      <c r="H819" s="12"/>
      <c r="I819" s="12"/>
      <c r="J819" s="12"/>
      <c r="K819" s="12"/>
      <c r="L819" s="12"/>
      <c r="M819" s="13"/>
      <c r="N819" s="14"/>
      <c r="O819" s="3"/>
      <c r="P819" s="3"/>
      <c r="Q819" s="2"/>
      <c r="R819" s="3"/>
      <c r="S819" s="13"/>
      <c r="T819" s="13"/>
      <c r="U819" s="3"/>
      <c r="V819" s="3"/>
      <c r="W819" s="3"/>
      <c r="X819" s="3"/>
      <c r="Y819" s="3"/>
      <c r="Z819" s="3"/>
      <c r="AA819" s="3"/>
      <c r="AB819" s="3"/>
      <c r="AC819" s="3"/>
      <c r="AD819" s="3"/>
    </row>
    <row r="820" spans="1:30" ht="13.5" customHeight="1">
      <c r="A820" s="11"/>
      <c r="B820" s="11"/>
      <c r="C820" s="11"/>
      <c r="D820" s="11"/>
      <c r="E820" s="11"/>
      <c r="F820" s="12"/>
      <c r="G820" s="12"/>
      <c r="H820" s="12"/>
      <c r="I820" s="12"/>
      <c r="J820" s="12"/>
      <c r="K820" s="12"/>
      <c r="L820" s="12"/>
      <c r="M820" s="13"/>
      <c r="N820" s="14"/>
      <c r="O820" s="3"/>
      <c r="P820" s="3"/>
      <c r="Q820" s="2"/>
      <c r="R820" s="3"/>
      <c r="S820" s="13"/>
      <c r="T820" s="13"/>
      <c r="U820" s="3"/>
      <c r="V820" s="3"/>
      <c r="W820" s="3"/>
      <c r="X820" s="3"/>
      <c r="Y820" s="3"/>
      <c r="Z820" s="3"/>
      <c r="AA820" s="3"/>
      <c r="AB820" s="3"/>
      <c r="AC820" s="3"/>
      <c r="AD820" s="3"/>
    </row>
    <row r="821" spans="1:30" ht="13.5" customHeight="1">
      <c r="A821" s="11"/>
      <c r="B821" s="11"/>
      <c r="C821" s="11"/>
      <c r="D821" s="11"/>
      <c r="E821" s="11"/>
      <c r="F821" s="12"/>
      <c r="G821" s="12"/>
      <c r="H821" s="12"/>
      <c r="I821" s="12"/>
      <c r="J821" s="12"/>
      <c r="K821" s="12"/>
      <c r="L821" s="12"/>
      <c r="M821" s="13"/>
      <c r="N821" s="14"/>
      <c r="O821" s="3"/>
      <c r="P821" s="3"/>
      <c r="Q821" s="2"/>
      <c r="R821" s="3"/>
      <c r="S821" s="13"/>
      <c r="T821" s="13"/>
      <c r="U821" s="3"/>
      <c r="V821" s="3"/>
      <c r="W821" s="3"/>
      <c r="X821" s="3"/>
      <c r="Y821" s="3"/>
      <c r="Z821" s="3"/>
      <c r="AA821" s="3"/>
      <c r="AB821" s="3"/>
      <c r="AC821" s="3"/>
      <c r="AD821" s="3"/>
    </row>
    <row r="822" spans="1:30" ht="13.5" customHeight="1">
      <c r="A822" s="11"/>
      <c r="B822" s="11"/>
      <c r="C822" s="11"/>
      <c r="D822" s="11"/>
      <c r="E822" s="11"/>
      <c r="F822" s="12"/>
      <c r="G822" s="12"/>
      <c r="H822" s="12"/>
      <c r="I822" s="12"/>
      <c r="J822" s="12"/>
      <c r="K822" s="12"/>
      <c r="L822" s="12"/>
      <c r="M822" s="13"/>
      <c r="N822" s="14"/>
      <c r="O822" s="3"/>
      <c r="P822" s="3"/>
      <c r="Q822" s="2"/>
      <c r="R822" s="3"/>
      <c r="S822" s="13"/>
      <c r="T822" s="13"/>
      <c r="U822" s="3"/>
      <c r="V822" s="3"/>
      <c r="W822" s="3"/>
      <c r="X822" s="3"/>
      <c r="Y822" s="3"/>
      <c r="Z822" s="3"/>
      <c r="AA822" s="3"/>
      <c r="AB822" s="3"/>
      <c r="AC822" s="3"/>
      <c r="AD822" s="3"/>
    </row>
    <row r="823" spans="1:30" ht="13.5" customHeight="1">
      <c r="A823" s="11"/>
      <c r="B823" s="11"/>
      <c r="C823" s="11"/>
      <c r="D823" s="11"/>
      <c r="E823" s="11"/>
      <c r="F823" s="12"/>
      <c r="G823" s="12"/>
      <c r="H823" s="12"/>
      <c r="I823" s="12"/>
      <c r="J823" s="12"/>
      <c r="K823" s="12"/>
      <c r="L823" s="12"/>
      <c r="M823" s="13"/>
      <c r="N823" s="14"/>
      <c r="O823" s="3"/>
      <c r="P823" s="3"/>
      <c r="Q823" s="2"/>
      <c r="R823" s="3"/>
      <c r="S823" s="13"/>
      <c r="T823" s="13"/>
      <c r="U823" s="3"/>
      <c r="V823" s="3"/>
      <c r="W823" s="3"/>
      <c r="X823" s="3"/>
      <c r="Y823" s="3"/>
      <c r="Z823" s="3"/>
      <c r="AA823" s="3"/>
      <c r="AB823" s="3"/>
      <c r="AC823" s="3"/>
      <c r="AD823" s="3"/>
    </row>
    <row r="824" spans="1:30" ht="13.5" customHeight="1">
      <c r="A824" s="11"/>
      <c r="B824" s="11"/>
      <c r="C824" s="11"/>
      <c r="D824" s="11"/>
      <c r="E824" s="11"/>
      <c r="F824" s="12"/>
      <c r="G824" s="12"/>
      <c r="H824" s="12"/>
      <c r="I824" s="12"/>
      <c r="J824" s="12"/>
      <c r="K824" s="12"/>
      <c r="L824" s="12"/>
      <c r="M824" s="13"/>
      <c r="N824" s="14"/>
      <c r="O824" s="3"/>
      <c r="P824" s="3"/>
      <c r="Q824" s="2"/>
      <c r="R824" s="3"/>
      <c r="S824" s="13"/>
      <c r="T824" s="13"/>
      <c r="U824" s="3"/>
      <c r="V824" s="3"/>
      <c r="W824" s="3"/>
      <c r="X824" s="3"/>
      <c r="Y824" s="3"/>
      <c r="Z824" s="3"/>
      <c r="AA824" s="3"/>
      <c r="AB824" s="3"/>
      <c r="AC824" s="3"/>
      <c r="AD824" s="3"/>
    </row>
    <row r="825" spans="1:30" ht="13.5" customHeight="1">
      <c r="A825" s="11"/>
      <c r="B825" s="11"/>
      <c r="C825" s="11"/>
      <c r="D825" s="11"/>
      <c r="E825" s="11"/>
      <c r="F825" s="12"/>
      <c r="G825" s="12"/>
      <c r="H825" s="12"/>
      <c r="I825" s="12"/>
      <c r="J825" s="12"/>
      <c r="K825" s="12"/>
      <c r="L825" s="12"/>
      <c r="M825" s="13"/>
      <c r="N825" s="14"/>
      <c r="O825" s="3"/>
      <c r="P825" s="3"/>
      <c r="Q825" s="2"/>
      <c r="R825" s="3"/>
      <c r="S825" s="13"/>
      <c r="T825" s="13"/>
      <c r="U825" s="3"/>
      <c r="V825" s="3"/>
      <c r="W825" s="3"/>
      <c r="X825" s="3"/>
      <c r="Y825" s="3"/>
      <c r="Z825" s="3"/>
      <c r="AA825" s="3"/>
      <c r="AB825" s="3"/>
      <c r="AC825" s="3"/>
      <c r="AD825" s="3"/>
    </row>
    <row r="826" spans="1:30" ht="13.5" customHeight="1">
      <c r="A826" s="11"/>
      <c r="B826" s="11"/>
      <c r="C826" s="11"/>
      <c r="D826" s="11"/>
      <c r="E826" s="11"/>
      <c r="F826" s="12"/>
      <c r="G826" s="12"/>
      <c r="H826" s="12"/>
      <c r="I826" s="12"/>
      <c r="J826" s="12"/>
      <c r="K826" s="12"/>
      <c r="L826" s="12"/>
      <c r="M826" s="13"/>
      <c r="N826" s="14"/>
      <c r="O826" s="3"/>
      <c r="P826" s="3"/>
      <c r="Q826" s="2"/>
      <c r="R826" s="3"/>
      <c r="S826" s="13"/>
      <c r="T826" s="13"/>
      <c r="U826" s="3"/>
      <c r="V826" s="3"/>
      <c r="W826" s="3"/>
      <c r="X826" s="3"/>
      <c r="Y826" s="3"/>
      <c r="Z826" s="3"/>
      <c r="AA826" s="3"/>
      <c r="AB826" s="3"/>
      <c r="AC826" s="3"/>
      <c r="AD826" s="3"/>
    </row>
    <row r="827" spans="1:30" ht="13.5" customHeight="1">
      <c r="A827" s="11"/>
      <c r="B827" s="11"/>
      <c r="C827" s="11"/>
      <c r="D827" s="11"/>
      <c r="E827" s="11"/>
      <c r="F827" s="12"/>
      <c r="G827" s="12"/>
      <c r="H827" s="12"/>
      <c r="I827" s="12"/>
      <c r="J827" s="12"/>
      <c r="K827" s="12"/>
      <c r="L827" s="12"/>
      <c r="M827" s="13"/>
      <c r="N827" s="14"/>
      <c r="O827" s="3"/>
      <c r="P827" s="3"/>
      <c r="Q827" s="2"/>
      <c r="R827" s="3"/>
      <c r="S827" s="13"/>
      <c r="T827" s="13"/>
      <c r="U827" s="3"/>
      <c r="V827" s="3"/>
      <c r="W827" s="3"/>
      <c r="X827" s="3"/>
      <c r="Y827" s="3"/>
      <c r="Z827" s="3"/>
      <c r="AA827" s="3"/>
      <c r="AB827" s="3"/>
      <c r="AC827" s="3"/>
      <c r="AD827" s="3"/>
    </row>
    <row r="828" spans="1:30" ht="13.5" customHeight="1">
      <c r="A828" s="11"/>
      <c r="B828" s="11"/>
      <c r="C828" s="11"/>
      <c r="D828" s="11"/>
      <c r="E828" s="11"/>
      <c r="F828" s="12"/>
      <c r="G828" s="12"/>
      <c r="H828" s="12"/>
      <c r="I828" s="12"/>
      <c r="J828" s="12"/>
      <c r="K828" s="12"/>
      <c r="L828" s="12"/>
      <c r="M828" s="13"/>
      <c r="N828" s="14"/>
      <c r="O828" s="3"/>
      <c r="P828" s="3"/>
      <c r="Q828" s="2"/>
      <c r="R828" s="3"/>
      <c r="S828" s="13"/>
      <c r="T828" s="13"/>
      <c r="U828" s="3"/>
      <c r="V828" s="3"/>
      <c r="W828" s="3"/>
      <c r="X828" s="3"/>
      <c r="Y828" s="3"/>
      <c r="Z828" s="3"/>
      <c r="AA828" s="3"/>
      <c r="AB828" s="3"/>
      <c r="AC828" s="3"/>
      <c r="AD828" s="3"/>
    </row>
    <row r="829" spans="1:30" ht="13.5" customHeight="1">
      <c r="A829" s="11"/>
      <c r="B829" s="11"/>
      <c r="C829" s="11"/>
      <c r="D829" s="11"/>
      <c r="E829" s="11"/>
      <c r="F829" s="12"/>
      <c r="G829" s="12"/>
      <c r="H829" s="12"/>
      <c r="I829" s="12"/>
      <c r="J829" s="12"/>
      <c r="K829" s="12"/>
      <c r="L829" s="12"/>
      <c r="M829" s="13"/>
      <c r="N829" s="14"/>
      <c r="O829" s="3"/>
      <c r="P829" s="3"/>
      <c r="Q829" s="2"/>
      <c r="R829" s="3"/>
      <c r="S829" s="13"/>
      <c r="T829" s="13"/>
      <c r="U829" s="3"/>
      <c r="V829" s="3"/>
      <c r="W829" s="3"/>
      <c r="X829" s="3"/>
      <c r="Y829" s="3"/>
      <c r="Z829" s="3"/>
      <c r="AA829" s="3"/>
      <c r="AB829" s="3"/>
      <c r="AC829" s="3"/>
      <c r="AD829" s="3"/>
    </row>
    <row r="830" spans="1:30" ht="13.5" customHeight="1">
      <c r="A830" s="11"/>
      <c r="B830" s="11"/>
      <c r="C830" s="11"/>
      <c r="D830" s="11"/>
      <c r="E830" s="11"/>
      <c r="F830" s="12"/>
      <c r="G830" s="12"/>
      <c r="H830" s="12"/>
      <c r="I830" s="12"/>
      <c r="J830" s="12"/>
      <c r="K830" s="12"/>
      <c r="L830" s="12"/>
      <c r="M830" s="13"/>
      <c r="N830" s="14"/>
      <c r="O830" s="3"/>
      <c r="P830" s="3"/>
      <c r="Q830" s="2"/>
      <c r="R830" s="3"/>
      <c r="S830" s="13"/>
      <c r="T830" s="13"/>
      <c r="U830" s="3"/>
      <c r="V830" s="3"/>
      <c r="W830" s="3"/>
      <c r="X830" s="3"/>
      <c r="Y830" s="3"/>
      <c r="Z830" s="3"/>
      <c r="AA830" s="3"/>
      <c r="AB830" s="3"/>
      <c r="AC830" s="3"/>
      <c r="AD830" s="3"/>
    </row>
    <row r="831" spans="1:30" ht="13.5" customHeight="1">
      <c r="A831" s="11"/>
      <c r="B831" s="11"/>
      <c r="C831" s="11"/>
      <c r="D831" s="11"/>
      <c r="E831" s="11"/>
      <c r="F831" s="12"/>
      <c r="G831" s="12"/>
      <c r="H831" s="12"/>
      <c r="I831" s="12"/>
      <c r="J831" s="12"/>
      <c r="K831" s="12"/>
      <c r="L831" s="12"/>
      <c r="M831" s="13"/>
      <c r="N831" s="14"/>
      <c r="O831" s="3"/>
      <c r="P831" s="3"/>
      <c r="Q831" s="2"/>
      <c r="R831" s="3"/>
      <c r="S831" s="13"/>
      <c r="T831" s="13"/>
      <c r="U831" s="3"/>
      <c r="V831" s="3"/>
      <c r="W831" s="3"/>
      <c r="X831" s="3"/>
      <c r="Y831" s="3"/>
      <c r="Z831" s="3"/>
      <c r="AA831" s="3"/>
      <c r="AB831" s="3"/>
      <c r="AC831" s="3"/>
      <c r="AD831" s="3"/>
    </row>
    <row r="832" spans="1:30" ht="13.5" customHeight="1">
      <c r="A832" s="11"/>
      <c r="B832" s="11"/>
      <c r="C832" s="11"/>
      <c r="D832" s="11"/>
      <c r="E832" s="11"/>
      <c r="F832" s="12"/>
      <c r="G832" s="12"/>
      <c r="H832" s="12"/>
      <c r="I832" s="12"/>
      <c r="J832" s="12"/>
      <c r="K832" s="12"/>
      <c r="L832" s="12"/>
      <c r="M832" s="13"/>
      <c r="N832" s="14"/>
      <c r="O832" s="3"/>
      <c r="P832" s="3"/>
      <c r="Q832" s="2"/>
      <c r="R832" s="3"/>
      <c r="S832" s="13"/>
      <c r="T832" s="13"/>
      <c r="U832" s="3"/>
      <c r="V832" s="3"/>
      <c r="W832" s="3"/>
      <c r="X832" s="3"/>
      <c r="Y832" s="3"/>
      <c r="Z832" s="3"/>
      <c r="AA832" s="3"/>
      <c r="AB832" s="3"/>
      <c r="AC832" s="3"/>
      <c r="AD832" s="3"/>
    </row>
    <row r="833" spans="1:30" ht="13.5" customHeight="1">
      <c r="A833" s="11"/>
      <c r="B833" s="11"/>
      <c r="C833" s="11"/>
      <c r="D833" s="11"/>
      <c r="E833" s="11"/>
      <c r="F833" s="12"/>
      <c r="G833" s="12"/>
      <c r="H833" s="12"/>
      <c r="I833" s="12"/>
      <c r="J833" s="12"/>
      <c r="K833" s="12"/>
      <c r="L833" s="12"/>
      <c r="M833" s="13"/>
      <c r="N833" s="14"/>
      <c r="O833" s="3"/>
      <c r="P833" s="3"/>
      <c r="Q833" s="2"/>
      <c r="R833" s="3"/>
      <c r="S833" s="13"/>
      <c r="T833" s="13"/>
      <c r="U833" s="3"/>
      <c r="V833" s="3"/>
      <c r="W833" s="3"/>
      <c r="X833" s="3"/>
      <c r="Y833" s="3"/>
      <c r="Z833" s="3"/>
      <c r="AA833" s="3"/>
      <c r="AB833" s="3"/>
      <c r="AC833" s="3"/>
      <c r="AD833" s="3"/>
    </row>
    <row r="834" spans="1:30" ht="13.5" customHeight="1">
      <c r="A834" s="11"/>
      <c r="B834" s="11"/>
      <c r="C834" s="11"/>
      <c r="D834" s="11"/>
      <c r="E834" s="11"/>
      <c r="F834" s="12"/>
      <c r="G834" s="12"/>
      <c r="H834" s="12"/>
      <c r="I834" s="12"/>
      <c r="J834" s="12"/>
      <c r="K834" s="12"/>
      <c r="L834" s="12"/>
      <c r="M834" s="13"/>
      <c r="N834" s="14"/>
      <c r="O834" s="3"/>
      <c r="P834" s="3"/>
      <c r="Q834" s="2"/>
      <c r="R834" s="3"/>
      <c r="S834" s="13"/>
      <c r="T834" s="13"/>
      <c r="U834" s="3"/>
      <c r="V834" s="3"/>
      <c r="W834" s="3"/>
      <c r="X834" s="3"/>
      <c r="Y834" s="3"/>
      <c r="Z834" s="3"/>
      <c r="AA834" s="3"/>
      <c r="AB834" s="3"/>
      <c r="AC834" s="3"/>
      <c r="AD834" s="3"/>
    </row>
    <row r="835" spans="1:30" ht="13.5" customHeight="1">
      <c r="A835" s="11"/>
      <c r="B835" s="11"/>
      <c r="C835" s="11"/>
      <c r="D835" s="11"/>
      <c r="E835" s="11"/>
      <c r="F835" s="12"/>
      <c r="G835" s="12"/>
      <c r="H835" s="12"/>
      <c r="I835" s="12"/>
      <c r="J835" s="12"/>
      <c r="K835" s="12"/>
      <c r="L835" s="12"/>
      <c r="M835" s="13"/>
      <c r="N835" s="14"/>
      <c r="O835" s="3"/>
      <c r="P835" s="3"/>
      <c r="Q835" s="2"/>
      <c r="R835" s="3"/>
      <c r="S835" s="13"/>
      <c r="T835" s="13"/>
      <c r="U835" s="3"/>
      <c r="V835" s="3"/>
      <c r="W835" s="3"/>
      <c r="X835" s="3"/>
      <c r="Y835" s="3"/>
      <c r="Z835" s="3"/>
      <c r="AA835" s="3"/>
      <c r="AB835" s="3"/>
      <c r="AC835" s="3"/>
      <c r="AD835" s="3"/>
    </row>
    <row r="836" spans="1:30" ht="13.5" customHeight="1">
      <c r="A836" s="11"/>
      <c r="B836" s="11"/>
      <c r="C836" s="11"/>
      <c r="D836" s="11"/>
      <c r="E836" s="11"/>
      <c r="F836" s="12"/>
      <c r="G836" s="12"/>
      <c r="H836" s="12"/>
      <c r="I836" s="12"/>
      <c r="J836" s="12"/>
      <c r="K836" s="12"/>
      <c r="L836" s="12"/>
      <c r="M836" s="13"/>
      <c r="N836" s="14"/>
      <c r="O836" s="3"/>
      <c r="P836" s="3"/>
      <c r="Q836" s="2"/>
      <c r="R836" s="3"/>
      <c r="S836" s="13"/>
      <c r="T836" s="13"/>
      <c r="U836" s="3"/>
      <c r="V836" s="3"/>
      <c r="W836" s="3"/>
      <c r="X836" s="3"/>
      <c r="Y836" s="3"/>
      <c r="Z836" s="3"/>
      <c r="AA836" s="3"/>
      <c r="AB836" s="3"/>
      <c r="AC836" s="3"/>
      <c r="AD836" s="3"/>
    </row>
    <row r="837" spans="1:30" ht="13.5" customHeight="1">
      <c r="A837" s="11"/>
      <c r="B837" s="11"/>
      <c r="C837" s="11"/>
      <c r="D837" s="11"/>
      <c r="E837" s="11"/>
      <c r="F837" s="12"/>
      <c r="G837" s="12"/>
      <c r="H837" s="12"/>
      <c r="I837" s="12"/>
      <c r="J837" s="12"/>
      <c r="K837" s="12"/>
      <c r="L837" s="12"/>
      <c r="M837" s="13"/>
      <c r="N837" s="14"/>
      <c r="O837" s="3"/>
      <c r="P837" s="3"/>
      <c r="Q837" s="2"/>
      <c r="R837" s="3"/>
      <c r="S837" s="13"/>
      <c r="T837" s="13"/>
      <c r="U837" s="3"/>
      <c r="V837" s="3"/>
      <c r="W837" s="3"/>
      <c r="X837" s="3"/>
      <c r="Y837" s="3"/>
      <c r="Z837" s="3"/>
      <c r="AA837" s="3"/>
      <c r="AB837" s="3"/>
      <c r="AC837" s="3"/>
      <c r="AD837" s="3"/>
    </row>
    <row r="838" spans="1:30" ht="13.5" customHeight="1">
      <c r="A838" s="11"/>
      <c r="B838" s="11"/>
      <c r="C838" s="11"/>
      <c r="D838" s="11"/>
      <c r="E838" s="11"/>
      <c r="F838" s="12"/>
      <c r="G838" s="12"/>
      <c r="H838" s="12"/>
      <c r="I838" s="12"/>
      <c r="J838" s="12"/>
      <c r="K838" s="12"/>
      <c r="L838" s="12"/>
      <c r="M838" s="13"/>
      <c r="N838" s="14"/>
      <c r="O838" s="3"/>
      <c r="P838" s="3"/>
      <c r="Q838" s="2"/>
      <c r="R838" s="3"/>
      <c r="S838" s="13"/>
      <c r="T838" s="13"/>
      <c r="U838" s="3"/>
      <c r="V838" s="3"/>
      <c r="W838" s="3"/>
      <c r="X838" s="3"/>
      <c r="Y838" s="3"/>
      <c r="Z838" s="3"/>
      <c r="AA838" s="3"/>
      <c r="AB838" s="3"/>
      <c r="AC838" s="3"/>
      <c r="AD838" s="3"/>
    </row>
    <row r="839" spans="1:30" ht="13.5" customHeight="1">
      <c r="A839" s="11"/>
      <c r="B839" s="11"/>
      <c r="C839" s="11"/>
      <c r="D839" s="11"/>
      <c r="E839" s="11"/>
      <c r="F839" s="12"/>
      <c r="G839" s="12"/>
      <c r="H839" s="12"/>
      <c r="I839" s="12"/>
      <c r="J839" s="12"/>
      <c r="K839" s="12"/>
      <c r="L839" s="12"/>
      <c r="M839" s="13"/>
      <c r="N839" s="14"/>
      <c r="O839" s="3"/>
      <c r="P839" s="3"/>
      <c r="Q839" s="2"/>
      <c r="R839" s="3"/>
      <c r="S839" s="13"/>
      <c r="T839" s="13"/>
      <c r="U839" s="3"/>
      <c r="V839" s="3"/>
      <c r="W839" s="3"/>
      <c r="X839" s="3"/>
      <c r="Y839" s="3"/>
      <c r="Z839" s="3"/>
      <c r="AA839" s="3"/>
      <c r="AB839" s="3"/>
      <c r="AC839" s="3"/>
      <c r="AD839" s="3"/>
    </row>
    <row r="840" spans="1:30" ht="13.5" customHeight="1">
      <c r="A840" s="11"/>
      <c r="B840" s="11"/>
      <c r="C840" s="11"/>
      <c r="D840" s="11"/>
      <c r="E840" s="11"/>
      <c r="F840" s="12"/>
      <c r="G840" s="12"/>
      <c r="H840" s="12"/>
      <c r="I840" s="12"/>
      <c r="J840" s="12"/>
      <c r="K840" s="12"/>
      <c r="L840" s="12"/>
      <c r="M840" s="13"/>
      <c r="N840" s="14"/>
      <c r="O840" s="3"/>
      <c r="P840" s="3"/>
      <c r="Q840" s="2"/>
      <c r="R840" s="3"/>
      <c r="S840" s="13"/>
      <c r="T840" s="13"/>
      <c r="U840" s="3"/>
      <c r="V840" s="3"/>
      <c r="W840" s="3"/>
      <c r="X840" s="3"/>
      <c r="Y840" s="3"/>
      <c r="Z840" s="3"/>
      <c r="AA840" s="3"/>
      <c r="AB840" s="3"/>
      <c r="AC840" s="3"/>
      <c r="AD840" s="3"/>
    </row>
    <row r="841" spans="1:30" ht="13.5" customHeight="1">
      <c r="A841" s="11"/>
      <c r="B841" s="11"/>
      <c r="C841" s="11"/>
      <c r="D841" s="11"/>
      <c r="E841" s="11"/>
      <c r="F841" s="12"/>
      <c r="G841" s="12"/>
      <c r="H841" s="12"/>
      <c r="I841" s="12"/>
      <c r="J841" s="12"/>
      <c r="K841" s="12"/>
      <c r="L841" s="12"/>
      <c r="M841" s="13"/>
      <c r="N841" s="14"/>
      <c r="O841" s="3"/>
      <c r="P841" s="3"/>
      <c r="Q841" s="2"/>
      <c r="R841" s="3"/>
      <c r="S841" s="13"/>
      <c r="T841" s="13"/>
      <c r="U841" s="3"/>
      <c r="V841" s="3"/>
      <c r="W841" s="3"/>
      <c r="X841" s="3"/>
      <c r="Y841" s="3"/>
      <c r="Z841" s="3"/>
      <c r="AA841" s="3"/>
      <c r="AB841" s="3"/>
      <c r="AC841" s="3"/>
      <c r="AD841" s="3"/>
    </row>
    <row r="842" spans="1:30" ht="13.5" customHeight="1">
      <c r="A842" s="11"/>
      <c r="B842" s="11"/>
      <c r="C842" s="11"/>
      <c r="D842" s="11"/>
      <c r="E842" s="11"/>
      <c r="F842" s="12"/>
      <c r="G842" s="12"/>
      <c r="H842" s="12"/>
      <c r="I842" s="12"/>
      <c r="J842" s="12"/>
      <c r="K842" s="12"/>
      <c r="L842" s="12"/>
      <c r="M842" s="13"/>
      <c r="N842" s="14"/>
      <c r="O842" s="3"/>
      <c r="P842" s="3"/>
      <c r="Q842" s="2"/>
      <c r="R842" s="3"/>
      <c r="S842" s="13"/>
      <c r="T842" s="13"/>
      <c r="U842" s="3"/>
      <c r="V842" s="3"/>
      <c r="W842" s="3"/>
      <c r="X842" s="3"/>
      <c r="Y842" s="3"/>
      <c r="Z842" s="3"/>
      <c r="AA842" s="3"/>
      <c r="AB842" s="3"/>
      <c r="AC842" s="3"/>
      <c r="AD842" s="3"/>
    </row>
    <row r="843" spans="1:30" ht="13.5" customHeight="1">
      <c r="A843" s="11"/>
      <c r="B843" s="11"/>
      <c r="C843" s="11"/>
      <c r="D843" s="11"/>
      <c r="E843" s="11"/>
      <c r="F843" s="12"/>
      <c r="G843" s="12"/>
      <c r="H843" s="12"/>
      <c r="I843" s="12"/>
      <c r="J843" s="12"/>
      <c r="K843" s="12"/>
      <c r="L843" s="12"/>
      <c r="M843" s="13"/>
      <c r="N843" s="14"/>
      <c r="O843" s="3"/>
      <c r="P843" s="3"/>
      <c r="Q843" s="2"/>
      <c r="R843" s="3"/>
      <c r="S843" s="13"/>
      <c r="T843" s="13"/>
      <c r="U843" s="3"/>
      <c r="V843" s="3"/>
      <c r="W843" s="3"/>
      <c r="X843" s="3"/>
      <c r="Y843" s="3"/>
      <c r="Z843" s="3"/>
      <c r="AA843" s="3"/>
      <c r="AB843" s="3"/>
      <c r="AC843" s="3"/>
      <c r="AD843" s="3"/>
    </row>
    <row r="844" spans="1:30" ht="13.5" customHeight="1">
      <c r="A844" s="11"/>
      <c r="B844" s="11"/>
      <c r="C844" s="11"/>
      <c r="D844" s="11"/>
      <c r="E844" s="11"/>
      <c r="F844" s="12"/>
      <c r="G844" s="12"/>
      <c r="H844" s="12"/>
      <c r="I844" s="12"/>
      <c r="J844" s="12"/>
      <c r="K844" s="12"/>
      <c r="L844" s="12"/>
      <c r="M844" s="13"/>
      <c r="N844" s="14"/>
      <c r="O844" s="3"/>
      <c r="P844" s="3"/>
      <c r="Q844" s="2"/>
      <c r="R844" s="3"/>
      <c r="S844" s="13"/>
      <c r="T844" s="13"/>
      <c r="U844" s="3"/>
      <c r="V844" s="3"/>
      <c r="W844" s="3"/>
      <c r="X844" s="3"/>
      <c r="Y844" s="3"/>
      <c r="Z844" s="3"/>
      <c r="AA844" s="3"/>
      <c r="AB844" s="3"/>
      <c r="AC844" s="3"/>
      <c r="AD844" s="3"/>
    </row>
    <row r="845" spans="1:30" ht="13.5" customHeight="1">
      <c r="A845" s="11"/>
      <c r="B845" s="11"/>
      <c r="C845" s="11"/>
      <c r="D845" s="11"/>
      <c r="E845" s="11"/>
      <c r="F845" s="12"/>
      <c r="G845" s="12"/>
      <c r="H845" s="12"/>
      <c r="I845" s="12"/>
      <c r="J845" s="12"/>
      <c r="K845" s="12"/>
      <c r="L845" s="12"/>
      <c r="M845" s="13"/>
      <c r="N845" s="14"/>
      <c r="O845" s="3"/>
      <c r="P845" s="3"/>
      <c r="Q845" s="2"/>
      <c r="R845" s="3"/>
      <c r="S845" s="13"/>
      <c r="T845" s="13"/>
      <c r="U845" s="3"/>
      <c r="V845" s="3"/>
      <c r="W845" s="3"/>
      <c r="X845" s="3"/>
      <c r="Y845" s="3"/>
      <c r="Z845" s="3"/>
      <c r="AA845" s="3"/>
      <c r="AB845" s="3"/>
      <c r="AC845" s="3"/>
      <c r="AD845" s="3"/>
    </row>
    <row r="846" spans="1:30" ht="13.5" customHeight="1">
      <c r="A846" s="11"/>
      <c r="B846" s="11"/>
      <c r="C846" s="11"/>
      <c r="D846" s="11"/>
      <c r="E846" s="11"/>
      <c r="F846" s="12"/>
      <c r="G846" s="12"/>
      <c r="H846" s="12"/>
      <c r="I846" s="12"/>
      <c r="J846" s="12"/>
      <c r="K846" s="12"/>
      <c r="L846" s="12"/>
      <c r="M846" s="13"/>
      <c r="N846" s="14"/>
      <c r="O846" s="3"/>
      <c r="P846" s="3"/>
      <c r="Q846" s="2"/>
      <c r="R846" s="3"/>
      <c r="S846" s="13"/>
      <c r="T846" s="13"/>
      <c r="U846" s="3"/>
      <c r="V846" s="3"/>
      <c r="W846" s="3"/>
      <c r="X846" s="3"/>
      <c r="Y846" s="3"/>
      <c r="Z846" s="3"/>
      <c r="AA846" s="3"/>
      <c r="AB846" s="3"/>
      <c r="AC846" s="3"/>
      <c r="AD846" s="3"/>
    </row>
    <row r="847" spans="1:30" ht="13.5" customHeight="1">
      <c r="A847" s="11"/>
      <c r="B847" s="11"/>
      <c r="C847" s="11"/>
      <c r="D847" s="11"/>
      <c r="E847" s="11"/>
      <c r="F847" s="12"/>
      <c r="G847" s="12"/>
      <c r="H847" s="12"/>
      <c r="I847" s="12"/>
      <c r="J847" s="12"/>
      <c r="K847" s="12"/>
      <c r="L847" s="12"/>
      <c r="M847" s="13"/>
      <c r="N847" s="14"/>
      <c r="O847" s="3"/>
      <c r="P847" s="3"/>
      <c r="Q847" s="2"/>
      <c r="R847" s="3"/>
      <c r="S847" s="13"/>
      <c r="T847" s="13"/>
      <c r="U847" s="3"/>
      <c r="V847" s="3"/>
      <c r="W847" s="3"/>
      <c r="X847" s="3"/>
      <c r="Y847" s="3"/>
      <c r="Z847" s="3"/>
      <c r="AA847" s="3"/>
      <c r="AB847" s="3"/>
      <c r="AC847" s="3"/>
      <c r="AD847" s="3"/>
    </row>
    <row r="848" spans="1:30" ht="13.5" customHeight="1">
      <c r="A848" s="11"/>
      <c r="B848" s="11"/>
      <c r="C848" s="11"/>
      <c r="D848" s="11"/>
      <c r="E848" s="11"/>
      <c r="F848" s="12"/>
      <c r="G848" s="12"/>
      <c r="H848" s="12"/>
      <c r="I848" s="12"/>
      <c r="J848" s="12"/>
      <c r="K848" s="12"/>
      <c r="L848" s="12"/>
      <c r="M848" s="13"/>
      <c r="N848" s="14"/>
      <c r="O848" s="3"/>
      <c r="P848" s="3"/>
      <c r="Q848" s="2"/>
      <c r="R848" s="3"/>
      <c r="S848" s="13"/>
      <c r="T848" s="13"/>
      <c r="U848" s="3"/>
      <c r="V848" s="3"/>
      <c r="W848" s="3"/>
      <c r="X848" s="3"/>
      <c r="Y848" s="3"/>
      <c r="Z848" s="3"/>
      <c r="AA848" s="3"/>
      <c r="AB848" s="3"/>
      <c r="AC848" s="3"/>
      <c r="AD848" s="3"/>
    </row>
    <row r="849" spans="1:30" ht="13.5" customHeight="1">
      <c r="A849" s="11"/>
      <c r="B849" s="11"/>
      <c r="C849" s="11"/>
      <c r="D849" s="11"/>
      <c r="E849" s="11"/>
      <c r="F849" s="12"/>
      <c r="G849" s="12"/>
      <c r="H849" s="12"/>
      <c r="I849" s="12"/>
      <c r="J849" s="12"/>
      <c r="K849" s="12"/>
      <c r="L849" s="12"/>
      <c r="M849" s="13"/>
      <c r="N849" s="14"/>
      <c r="O849" s="3"/>
      <c r="P849" s="3"/>
      <c r="Q849" s="2"/>
      <c r="R849" s="3"/>
      <c r="S849" s="13"/>
      <c r="T849" s="13"/>
      <c r="U849" s="3"/>
      <c r="V849" s="3"/>
      <c r="W849" s="3"/>
      <c r="X849" s="3"/>
      <c r="Y849" s="3"/>
      <c r="Z849" s="3"/>
      <c r="AA849" s="3"/>
      <c r="AB849" s="3"/>
      <c r="AC849" s="3"/>
      <c r="AD849" s="3"/>
    </row>
    <row r="850" spans="1:30" ht="13.5" customHeight="1">
      <c r="A850" s="11"/>
      <c r="B850" s="11"/>
      <c r="C850" s="11"/>
      <c r="D850" s="11"/>
      <c r="E850" s="11"/>
      <c r="F850" s="12"/>
      <c r="G850" s="12"/>
      <c r="H850" s="12"/>
      <c r="I850" s="12"/>
      <c r="J850" s="12"/>
      <c r="K850" s="12"/>
      <c r="L850" s="12"/>
      <c r="M850" s="13"/>
      <c r="N850" s="14"/>
      <c r="O850" s="3"/>
      <c r="P850" s="3"/>
      <c r="Q850" s="2"/>
      <c r="R850" s="3"/>
      <c r="S850" s="13"/>
      <c r="T850" s="13"/>
      <c r="U850" s="3"/>
      <c r="V850" s="3"/>
      <c r="W850" s="3"/>
      <c r="X850" s="3"/>
      <c r="Y850" s="3"/>
      <c r="Z850" s="3"/>
      <c r="AA850" s="3"/>
      <c r="AB850" s="3"/>
      <c r="AC850" s="3"/>
      <c r="AD850" s="3"/>
    </row>
    <row r="851" spans="1:30" ht="13.5" customHeight="1">
      <c r="A851" s="11"/>
      <c r="B851" s="11"/>
      <c r="C851" s="11"/>
      <c r="D851" s="11"/>
      <c r="E851" s="11"/>
      <c r="F851" s="12"/>
      <c r="G851" s="12"/>
      <c r="H851" s="12"/>
      <c r="I851" s="12"/>
      <c r="J851" s="12"/>
      <c r="K851" s="12"/>
      <c r="L851" s="12"/>
      <c r="M851" s="13"/>
      <c r="N851" s="14"/>
      <c r="O851" s="3"/>
      <c r="P851" s="3"/>
      <c r="Q851" s="2"/>
      <c r="R851" s="3"/>
      <c r="S851" s="13"/>
      <c r="T851" s="13"/>
      <c r="U851" s="3"/>
      <c r="V851" s="3"/>
      <c r="W851" s="3"/>
      <c r="X851" s="3"/>
      <c r="Y851" s="3"/>
      <c r="Z851" s="3"/>
      <c r="AA851" s="3"/>
      <c r="AB851" s="3"/>
      <c r="AC851" s="3"/>
      <c r="AD851" s="3"/>
    </row>
    <row r="852" spans="1:30" ht="13.5" customHeight="1">
      <c r="A852" s="11"/>
      <c r="B852" s="11"/>
      <c r="C852" s="11"/>
      <c r="D852" s="11"/>
      <c r="E852" s="11"/>
      <c r="F852" s="12"/>
      <c r="G852" s="12"/>
      <c r="H852" s="12"/>
      <c r="I852" s="12"/>
      <c r="J852" s="12"/>
      <c r="K852" s="12"/>
      <c r="L852" s="12"/>
      <c r="M852" s="13"/>
      <c r="N852" s="14"/>
      <c r="O852" s="3"/>
      <c r="P852" s="3"/>
      <c r="Q852" s="2"/>
      <c r="R852" s="3"/>
      <c r="S852" s="13"/>
      <c r="T852" s="13"/>
      <c r="U852" s="3"/>
      <c r="V852" s="3"/>
      <c r="W852" s="3"/>
      <c r="X852" s="3"/>
      <c r="Y852" s="3"/>
      <c r="Z852" s="3"/>
      <c r="AA852" s="3"/>
      <c r="AB852" s="3"/>
      <c r="AC852" s="3"/>
      <c r="AD852" s="3"/>
    </row>
    <row r="853" spans="1:30" ht="13.5" customHeight="1">
      <c r="A853" s="11"/>
      <c r="B853" s="11"/>
      <c r="C853" s="11"/>
      <c r="D853" s="11"/>
      <c r="E853" s="11"/>
      <c r="F853" s="12"/>
      <c r="G853" s="12"/>
      <c r="H853" s="12"/>
      <c r="I853" s="12"/>
      <c r="J853" s="12"/>
      <c r="K853" s="12"/>
      <c r="L853" s="12"/>
      <c r="M853" s="13"/>
      <c r="N853" s="14"/>
      <c r="O853" s="3"/>
      <c r="P853" s="3"/>
      <c r="Q853" s="2"/>
      <c r="R853" s="3"/>
      <c r="S853" s="13"/>
      <c r="T853" s="13"/>
      <c r="U853" s="3"/>
      <c r="V853" s="3"/>
      <c r="W853" s="3"/>
      <c r="X853" s="3"/>
      <c r="Y853" s="3"/>
      <c r="Z853" s="3"/>
      <c r="AA853" s="3"/>
      <c r="AB853" s="3"/>
      <c r="AC853" s="3"/>
      <c r="AD853" s="3"/>
    </row>
    <row r="854" spans="1:30" ht="13.5" customHeight="1">
      <c r="A854" s="11"/>
      <c r="B854" s="11"/>
      <c r="C854" s="11"/>
      <c r="D854" s="11"/>
      <c r="E854" s="11"/>
      <c r="F854" s="12"/>
      <c r="G854" s="12"/>
      <c r="H854" s="12"/>
      <c r="I854" s="12"/>
      <c r="J854" s="12"/>
      <c r="K854" s="12"/>
      <c r="L854" s="12"/>
      <c r="M854" s="13"/>
      <c r="N854" s="14"/>
      <c r="O854" s="3"/>
      <c r="P854" s="3"/>
      <c r="Q854" s="2"/>
      <c r="R854" s="3"/>
      <c r="S854" s="13"/>
      <c r="T854" s="13"/>
      <c r="U854" s="3"/>
      <c r="V854" s="3"/>
      <c r="W854" s="3"/>
      <c r="X854" s="3"/>
      <c r="Y854" s="3"/>
      <c r="Z854" s="3"/>
      <c r="AA854" s="3"/>
      <c r="AB854" s="3"/>
      <c r="AC854" s="3"/>
      <c r="AD854" s="3"/>
    </row>
    <row r="855" spans="1:30" ht="13.5" customHeight="1">
      <c r="A855" s="11"/>
      <c r="B855" s="11"/>
      <c r="C855" s="11"/>
      <c r="D855" s="11"/>
      <c r="E855" s="11"/>
      <c r="F855" s="12"/>
      <c r="G855" s="12"/>
      <c r="H855" s="12"/>
      <c r="I855" s="12"/>
      <c r="J855" s="12"/>
      <c r="K855" s="12"/>
      <c r="L855" s="12"/>
      <c r="M855" s="13"/>
      <c r="N855" s="14"/>
      <c r="O855" s="3"/>
      <c r="P855" s="3"/>
      <c r="Q855" s="2"/>
      <c r="R855" s="3"/>
      <c r="S855" s="13"/>
      <c r="T855" s="13"/>
      <c r="U855" s="3"/>
      <c r="V855" s="3"/>
      <c r="W855" s="3"/>
      <c r="X855" s="3"/>
      <c r="Y855" s="3"/>
      <c r="Z855" s="3"/>
      <c r="AA855" s="3"/>
      <c r="AB855" s="3"/>
      <c r="AC855" s="3"/>
      <c r="AD855" s="3"/>
    </row>
    <row r="856" spans="1:30" ht="13.5" customHeight="1">
      <c r="A856" s="11"/>
      <c r="B856" s="11"/>
      <c r="C856" s="11"/>
      <c r="D856" s="11"/>
      <c r="E856" s="11"/>
      <c r="F856" s="12"/>
      <c r="G856" s="12"/>
      <c r="H856" s="12"/>
      <c r="I856" s="12"/>
      <c r="J856" s="12"/>
      <c r="K856" s="12"/>
      <c r="L856" s="12"/>
      <c r="M856" s="13"/>
      <c r="N856" s="14"/>
      <c r="O856" s="3"/>
      <c r="P856" s="3"/>
      <c r="Q856" s="2"/>
      <c r="R856" s="3"/>
      <c r="S856" s="13"/>
      <c r="T856" s="13"/>
      <c r="U856" s="3"/>
      <c r="V856" s="3"/>
      <c r="W856" s="3"/>
      <c r="X856" s="3"/>
      <c r="Y856" s="3"/>
      <c r="Z856" s="3"/>
      <c r="AA856" s="3"/>
      <c r="AB856" s="3"/>
      <c r="AC856" s="3"/>
      <c r="AD856" s="3"/>
    </row>
    <row r="857" spans="1:30" ht="13.5" customHeight="1">
      <c r="A857" s="11"/>
      <c r="B857" s="11"/>
      <c r="C857" s="11"/>
      <c r="D857" s="11"/>
      <c r="E857" s="11"/>
      <c r="F857" s="12"/>
      <c r="G857" s="12"/>
      <c r="H857" s="12"/>
      <c r="I857" s="12"/>
      <c r="J857" s="12"/>
      <c r="K857" s="12"/>
      <c r="L857" s="12"/>
      <c r="M857" s="13"/>
      <c r="N857" s="14"/>
      <c r="O857" s="3"/>
      <c r="P857" s="3"/>
      <c r="Q857" s="2"/>
      <c r="R857" s="3"/>
      <c r="S857" s="13"/>
      <c r="T857" s="13"/>
      <c r="U857" s="3"/>
      <c r="V857" s="3"/>
      <c r="W857" s="3"/>
      <c r="X857" s="3"/>
      <c r="Y857" s="3"/>
      <c r="Z857" s="3"/>
      <c r="AA857" s="3"/>
      <c r="AB857" s="3"/>
      <c r="AC857" s="3"/>
      <c r="AD857" s="3"/>
    </row>
    <row r="858" spans="1:30" ht="13.5" customHeight="1">
      <c r="A858" s="11"/>
      <c r="B858" s="11"/>
      <c r="C858" s="11"/>
      <c r="D858" s="11"/>
      <c r="E858" s="11"/>
      <c r="F858" s="12"/>
      <c r="G858" s="12"/>
      <c r="H858" s="12"/>
      <c r="I858" s="12"/>
      <c r="J858" s="12"/>
      <c r="K858" s="12"/>
      <c r="L858" s="12"/>
      <c r="M858" s="13"/>
      <c r="N858" s="14"/>
      <c r="O858" s="3"/>
      <c r="P858" s="3"/>
      <c r="Q858" s="2"/>
      <c r="R858" s="3"/>
      <c r="S858" s="13"/>
      <c r="T858" s="13"/>
      <c r="U858" s="3"/>
      <c r="V858" s="3"/>
      <c r="W858" s="3"/>
      <c r="X858" s="3"/>
      <c r="Y858" s="3"/>
      <c r="Z858" s="3"/>
      <c r="AA858" s="3"/>
      <c r="AB858" s="3"/>
      <c r="AC858" s="3"/>
      <c r="AD858" s="3"/>
    </row>
    <row r="859" spans="1:30" ht="13.5" customHeight="1">
      <c r="A859" s="11"/>
      <c r="B859" s="11"/>
      <c r="C859" s="11"/>
      <c r="D859" s="11"/>
      <c r="E859" s="11"/>
      <c r="F859" s="12"/>
      <c r="G859" s="12"/>
      <c r="H859" s="12"/>
      <c r="I859" s="12"/>
      <c r="J859" s="12"/>
      <c r="K859" s="12"/>
      <c r="L859" s="12"/>
      <c r="M859" s="13"/>
      <c r="N859" s="14"/>
      <c r="O859" s="3"/>
      <c r="P859" s="3"/>
      <c r="Q859" s="2"/>
      <c r="R859" s="3"/>
      <c r="S859" s="13"/>
      <c r="T859" s="13"/>
      <c r="U859" s="3"/>
      <c r="V859" s="3"/>
      <c r="W859" s="3"/>
      <c r="X859" s="3"/>
      <c r="Y859" s="3"/>
      <c r="Z859" s="3"/>
      <c r="AA859" s="3"/>
      <c r="AB859" s="3"/>
      <c r="AC859" s="3"/>
      <c r="AD859" s="3"/>
    </row>
    <row r="860" spans="1:30" ht="13.5" customHeight="1">
      <c r="A860" s="11"/>
      <c r="B860" s="11"/>
      <c r="C860" s="11"/>
      <c r="D860" s="11"/>
      <c r="E860" s="11"/>
      <c r="F860" s="12"/>
      <c r="G860" s="12"/>
      <c r="H860" s="12"/>
      <c r="I860" s="12"/>
      <c r="J860" s="12"/>
      <c r="K860" s="12"/>
      <c r="L860" s="12"/>
      <c r="M860" s="13"/>
      <c r="N860" s="14"/>
      <c r="O860" s="3"/>
      <c r="P860" s="3"/>
      <c r="Q860" s="2"/>
      <c r="R860" s="3"/>
      <c r="S860" s="13"/>
      <c r="T860" s="13"/>
      <c r="U860" s="3"/>
      <c r="V860" s="3"/>
      <c r="W860" s="3"/>
      <c r="X860" s="3"/>
      <c r="Y860" s="3"/>
      <c r="Z860" s="3"/>
      <c r="AA860" s="3"/>
      <c r="AB860" s="3"/>
      <c r="AC860" s="3"/>
      <c r="AD860" s="3"/>
    </row>
    <row r="861" spans="1:30" ht="13.5" customHeight="1">
      <c r="A861" s="11"/>
      <c r="B861" s="11"/>
      <c r="C861" s="11"/>
      <c r="D861" s="11"/>
      <c r="E861" s="11"/>
      <c r="F861" s="12"/>
      <c r="G861" s="12"/>
      <c r="H861" s="12"/>
      <c r="I861" s="12"/>
      <c r="J861" s="12"/>
      <c r="K861" s="12"/>
      <c r="L861" s="12"/>
      <c r="M861" s="13"/>
      <c r="N861" s="14"/>
      <c r="O861" s="3"/>
      <c r="P861" s="3"/>
      <c r="Q861" s="2"/>
      <c r="R861" s="3"/>
      <c r="S861" s="13"/>
      <c r="T861" s="13"/>
      <c r="U861" s="3"/>
      <c r="V861" s="3"/>
      <c r="W861" s="3"/>
      <c r="X861" s="3"/>
      <c r="Y861" s="3"/>
      <c r="Z861" s="3"/>
      <c r="AA861" s="3"/>
      <c r="AB861" s="3"/>
      <c r="AC861" s="3"/>
      <c r="AD861" s="3"/>
    </row>
    <row r="862" spans="1:30" ht="13.5" customHeight="1">
      <c r="A862" s="11"/>
      <c r="B862" s="11"/>
      <c r="C862" s="11"/>
      <c r="D862" s="11"/>
      <c r="E862" s="11"/>
      <c r="F862" s="12"/>
      <c r="G862" s="12"/>
      <c r="H862" s="12"/>
      <c r="I862" s="12"/>
      <c r="J862" s="12"/>
      <c r="K862" s="12"/>
      <c r="L862" s="12"/>
      <c r="M862" s="13"/>
      <c r="N862" s="14"/>
      <c r="O862" s="3"/>
      <c r="P862" s="3"/>
      <c r="Q862" s="2"/>
      <c r="R862" s="3"/>
      <c r="S862" s="13"/>
      <c r="T862" s="13"/>
      <c r="U862" s="3"/>
      <c r="V862" s="3"/>
      <c r="W862" s="3"/>
      <c r="X862" s="3"/>
      <c r="Y862" s="3"/>
      <c r="Z862" s="3"/>
      <c r="AA862" s="3"/>
      <c r="AB862" s="3"/>
      <c r="AC862" s="3"/>
      <c r="AD862" s="3"/>
    </row>
    <row r="863" spans="1:30" ht="13.5" customHeight="1">
      <c r="A863" s="11"/>
      <c r="B863" s="11"/>
      <c r="C863" s="11"/>
      <c r="D863" s="11"/>
      <c r="E863" s="11"/>
      <c r="F863" s="12"/>
      <c r="G863" s="12"/>
      <c r="H863" s="12"/>
      <c r="I863" s="12"/>
      <c r="J863" s="12"/>
      <c r="K863" s="12"/>
      <c r="L863" s="12"/>
      <c r="M863" s="13"/>
      <c r="N863" s="14"/>
      <c r="O863" s="3"/>
      <c r="P863" s="3"/>
      <c r="Q863" s="2"/>
      <c r="R863" s="3"/>
      <c r="S863" s="13"/>
      <c r="T863" s="13"/>
      <c r="U863" s="3"/>
      <c r="V863" s="3"/>
      <c r="W863" s="3"/>
      <c r="X863" s="3"/>
      <c r="Y863" s="3"/>
      <c r="Z863" s="3"/>
      <c r="AA863" s="3"/>
      <c r="AB863" s="3"/>
      <c r="AC863" s="3"/>
      <c r="AD863" s="3"/>
    </row>
    <row r="864" spans="1:30" ht="13.5" customHeight="1">
      <c r="A864" s="11"/>
      <c r="B864" s="11"/>
      <c r="C864" s="11"/>
      <c r="D864" s="11"/>
      <c r="E864" s="11"/>
      <c r="F864" s="12"/>
      <c r="G864" s="12"/>
      <c r="H864" s="12"/>
      <c r="I864" s="12"/>
      <c r="J864" s="12"/>
      <c r="K864" s="12"/>
      <c r="L864" s="12"/>
      <c r="M864" s="13"/>
      <c r="N864" s="14"/>
      <c r="O864" s="3"/>
      <c r="P864" s="3"/>
      <c r="Q864" s="2"/>
      <c r="R864" s="3"/>
      <c r="S864" s="13"/>
      <c r="T864" s="13"/>
      <c r="U864" s="3"/>
      <c r="V864" s="3"/>
      <c r="W864" s="3"/>
      <c r="X864" s="3"/>
      <c r="Y864" s="3"/>
      <c r="Z864" s="3"/>
      <c r="AA864" s="3"/>
      <c r="AB864" s="3"/>
      <c r="AC864" s="3"/>
      <c r="AD864" s="3"/>
    </row>
    <row r="865" spans="1:30" ht="13.5" customHeight="1">
      <c r="A865" s="11"/>
      <c r="B865" s="11"/>
      <c r="C865" s="11"/>
      <c r="D865" s="11"/>
      <c r="E865" s="11"/>
      <c r="F865" s="12"/>
      <c r="G865" s="12"/>
      <c r="H865" s="12"/>
      <c r="I865" s="12"/>
      <c r="J865" s="12"/>
      <c r="K865" s="12"/>
      <c r="L865" s="12"/>
      <c r="M865" s="13"/>
      <c r="N865" s="14"/>
      <c r="O865" s="3"/>
      <c r="P865" s="3"/>
      <c r="Q865" s="2"/>
      <c r="R865" s="3"/>
      <c r="S865" s="13"/>
      <c r="T865" s="13"/>
      <c r="U865" s="3"/>
      <c r="V865" s="3"/>
      <c r="W865" s="3"/>
      <c r="X865" s="3"/>
      <c r="Y865" s="3"/>
      <c r="Z865" s="3"/>
      <c r="AA865" s="3"/>
      <c r="AB865" s="3"/>
      <c r="AC865" s="3"/>
      <c r="AD865" s="3"/>
    </row>
    <row r="866" spans="1:30" ht="13.5" customHeight="1">
      <c r="A866" s="11"/>
      <c r="B866" s="11"/>
      <c r="C866" s="11"/>
      <c r="D866" s="11"/>
      <c r="E866" s="11"/>
      <c r="F866" s="12"/>
      <c r="G866" s="12"/>
      <c r="H866" s="12"/>
      <c r="I866" s="12"/>
      <c r="J866" s="12"/>
      <c r="K866" s="12"/>
      <c r="L866" s="12"/>
      <c r="M866" s="13"/>
      <c r="N866" s="14"/>
      <c r="O866" s="3"/>
      <c r="P866" s="3"/>
      <c r="Q866" s="2"/>
      <c r="R866" s="3"/>
      <c r="S866" s="13"/>
      <c r="T866" s="13"/>
      <c r="U866" s="3"/>
      <c r="V866" s="3"/>
      <c r="W866" s="3"/>
      <c r="X866" s="3"/>
      <c r="Y866" s="3"/>
      <c r="Z866" s="3"/>
      <c r="AA866" s="3"/>
      <c r="AB866" s="3"/>
      <c r="AC866" s="3"/>
      <c r="AD866" s="3"/>
    </row>
    <row r="867" spans="1:30" ht="13.5" customHeight="1">
      <c r="A867" s="11"/>
      <c r="B867" s="11"/>
      <c r="C867" s="11"/>
      <c r="D867" s="11"/>
      <c r="E867" s="11"/>
      <c r="F867" s="12"/>
      <c r="G867" s="12"/>
      <c r="H867" s="12"/>
      <c r="I867" s="12"/>
      <c r="J867" s="12"/>
      <c r="K867" s="12"/>
      <c r="L867" s="12"/>
      <c r="M867" s="13"/>
      <c r="N867" s="14"/>
      <c r="O867" s="3"/>
      <c r="P867" s="3"/>
      <c r="Q867" s="2"/>
      <c r="R867" s="3"/>
      <c r="S867" s="13"/>
      <c r="T867" s="13"/>
      <c r="U867" s="3"/>
      <c r="V867" s="3"/>
      <c r="W867" s="3"/>
      <c r="X867" s="3"/>
      <c r="Y867" s="3"/>
      <c r="Z867" s="3"/>
      <c r="AA867" s="3"/>
      <c r="AB867" s="3"/>
      <c r="AC867" s="3"/>
      <c r="AD867" s="3"/>
    </row>
    <row r="868" spans="1:30" ht="13.5" customHeight="1">
      <c r="A868" s="11"/>
      <c r="B868" s="11"/>
      <c r="C868" s="11"/>
      <c r="D868" s="11"/>
      <c r="E868" s="11"/>
      <c r="F868" s="12"/>
      <c r="G868" s="12"/>
      <c r="H868" s="12"/>
      <c r="I868" s="12"/>
      <c r="J868" s="12"/>
      <c r="K868" s="12"/>
      <c r="L868" s="12"/>
      <c r="M868" s="13"/>
      <c r="N868" s="14"/>
      <c r="O868" s="3"/>
      <c r="P868" s="3"/>
      <c r="Q868" s="2"/>
      <c r="R868" s="3"/>
      <c r="S868" s="13"/>
      <c r="T868" s="13"/>
      <c r="U868" s="3"/>
      <c r="V868" s="3"/>
      <c r="W868" s="3"/>
      <c r="X868" s="3"/>
      <c r="Y868" s="3"/>
      <c r="Z868" s="3"/>
      <c r="AA868" s="3"/>
      <c r="AB868" s="3"/>
      <c r="AC868" s="3"/>
      <c r="AD868" s="3"/>
    </row>
    <row r="869" spans="1:30" ht="13.5" customHeight="1">
      <c r="A869" s="11"/>
      <c r="B869" s="11"/>
      <c r="C869" s="11"/>
      <c r="D869" s="11"/>
      <c r="E869" s="11"/>
      <c r="F869" s="12"/>
      <c r="G869" s="12"/>
      <c r="H869" s="12"/>
      <c r="I869" s="12"/>
      <c r="J869" s="12"/>
      <c r="K869" s="12"/>
      <c r="L869" s="12"/>
      <c r="M869" s="13"/>
      <c r="N869" s="14"/>
      <c r="O869" s="3"/>
      <c r="P869" s="3"/>
      <c r="Q869" s="2"/>
      <c r="R869" s="3"/>
      <c r="S869" s="13"/>
      <c r="T869" s="13"/>
      <c r="U869" s="3"/>
      <c r="V869" s="3"/>
      <c r="W869" s="3"/>
      <c r="X869" s="3"/>
      <c r="Y869" s="3"/>
      <c r="Z869" s="3"/>
      <c r="AA869" s="3"/>
      <c r="AB869" s="3"/>
      <c r="AC869" s="3"/>
      <c r="AD869" s="3"/>
    </row>
    <row r="870" spans="1:30" ht="13.5" customHeight="1">
      <c r="A870" s="11"/>
      <c r="B870" s="11"/>
      <c r="C870" s="11"/>
      <c r="D870" s="11"/>
      <c r="E870" s="11"/>
      <c r="F870" s="12"/>
      <c r="G870" s="12"/>
      <c r="H870" s="12"/>
      <c r="I870" s="12"/>
      <c r="J870" s="12"/>
      <c r="K870" s="12"/>
      <c r="L870" s="12"/>
      <c r="M870" s="13"/>
      <c r="N870" s="14"/>
      <c r="O870" s="3"/>
      <c r="P870" s="3"/>
      <c r="Q870" s="2"/>
      <c r="R870" s="3"/>
      <c r="S870" s="13"/>
      <c r="T870" s="13"/>
      <c r="U870" s="3"/>
      <c r="V870" s="3"/>
      <c r="W870" s="3"/>
      <c r="X870" s="3"/>
      <c r="Y870" s="3"/>
      <c r="Z870" s="3"/>
      <c r="AA870" s="3"/>
      <c r="AB870" s="3"/>
      <c r="AC870" s="3"/>
      <c r="AD870" s="3"/>
    </row>
    <row r="871" spans="1:30" ht="13.5" customHeight="1">
      <c r="A871" s="11"/>
      <c r="B871" s="11"/>
      <c r="C871" s="11"/>
      <c r="D871" s="11"/>
      <c r="E871" s="11"/>
      <c r="F871" s="12"/>
      <c r="G871" s="12"/>
      <c r="H871" s="12"/>
      <c r="I871" s="12"/>
      <c r="J871" s="12"/>
      <c r="K871" s="12"/>
      <c r="L871" s="12"/>
      <c r="M871" s="13"/>
      <c r="N871" s="14"/>
      <c r="O871" s="3"/>
      <c r="P871" s="3"/>
      <c r="Q871" s="2"/>
      <c r="R871" s="3"/>
      <c r="S871" s="13"/>
      <c r="T871" s="13"/>
      <c r="U871" s="3"/>
      <c r="V871" s="3"/>
      <c r="W871" s="3"/>
      <c r="X871" s="3"/>
      <c r="Y871" s="3"/>
      <c r="Z871" s="3"/>
      <c r="AA871" s="3"/>
      <c r="AB871" s="3"/>
      <c r="AC871" s="3"/>
      <c r="AD871" s="3"/>
    </row>
    <row r="872" spans="1:30" ht="13.5" customHeight="1">
      <c r="A872" s="11"/>
      <c r="B872" s="11"/>
      <c r="C872" s="11"/>
      <c r="D872" s="11"/>
      <c r="E872" s="11"/>
      <c r="F872" s="12"/>
      <c r="G872" s="12"/>
      <c r="H872" s="12"/>
      <c r="I872" s="12"/>
      <c r="J872" s="12"/>
      <c r="K872" s="12"/>
      <c r="L872" s="12"/>
      <c r="M872" s="13"/>
      <c r="N872" s="14"/>
      <c r="O872" s="3"/>
      <c r="P872" s="3"/>
      <c r="Q872" s="2"/>
      <c r="R872" s="3"/>
      <c r="S872" s="13"/>
      <c r="T872" s="13"/>
      <c r="U872" s="3"/>
      <c r="V872" s="3"/>
      <c r="W872" s="3"/>
      <c r="X872" s="3"/>
      <c r="Y872" s="3"/>
      <c r="Z872" s="3"/>
      <c r="AA872" s="3"/>
      <c r="AB872" s="3"/>
      <c r="AC872" s="3"/>
      <c r="AD872" s="3"/>
    </row>
    <row r="873" spans="1:30" ht="13.5" customHeight="1">
      <c r="A873" s="11"/>
      <c r="B873" s="11"/>
      <c r="C873" s="11"/>
      <c r="D873" s="11"/>
      <c r="E873" s="11"/>
      <c r="F873" s="12"/>
      <c r="G873" s="12"/>
      <c r="H873" s="12"/>
      <c r="I873" s="12"/>
      <c r="J873" s="12"/>
      <c r="K873" s="12"/>
      <c r="L873" s="12"/>
      <c r="M873" s="13"/>
      <c r="N873" s="14"/>
      <c r="O873" s="3"/>
      <c r="P873" s="3"/>
      <c r="Q873" s="2"/>
      <c r="R873" s="3"/>
      <c r="S873" s="13"/>
      <c r="T873" s="13"/>
      <c r="U873" s="3"/>
      <c r="V873" s="3"/>
      <c r="W873" s="3"/>
      <c r="X873" s="3"/>
      <c r="Y873" s="3"/>
      <c r="Z873" s="3"/>
      <c r="AA873" s="3"/>
      <c r="AB873" s="3"/>
      <c r="AC873" s="3"/>
      <c r="AD873" s="3"/>
    </row>
    <row r="874" spans="1:30" ht="13.5" customHeight="1">
      <c r="A874" s="11"/>
      <c r="B874" s="11"/>
      <c r="C874" s="11"/>
      <c r="D874" s="11"/>
      <c r="E874" s="11"/>
      <c r="F874" s="12"/>
      <c r="G874" s="12"/>
      <c r="H874" s="12"/>
      <c r="I874" s="12"/>
      <c r="J874" s="12"/>
      <c r="K874" s="12"/>
      <c r="L874" s="12"/>
      <c r="M874" s="13"/>
      <c r="N874" s="14"/>
      <c r="O874" s="3"/>
      <c r="P874" s="3"/>
      <c r="Q874" s="2"/>
      <c r="R874" s="3"/>
      <c r="S874" s="13"/>
      <c r="T874" s="13"/>
      <c r="U874" s="3"/>
      <c r="V874" s="3"/>
      <c r="W874" s="3"/>
      <c r="X874" s="3"/>
      <c r="Y874" s="3"/>
      <c r="Z874" s="3"/>
      <c r="AA874" s="3"/>
      <c r="AB874" s="3"/>
      <c r="AC874" s="3"/>
      <c r="AD874" s="3"/>
    </row>
    <row r="875" spans="1:30" ht="13.5" customHeight="1">
      <c r="A875" s="11"/>
      <c r="B875" s="11"/>
      <c r="C875" s="11"/>
      <c r="D875" s="11"/>
      <c r="E875" s="11"/>
      <c r="F875" s="12"/>
      <c r="G875" s="12"/>
      <c r="H875" s="12"/>
      <c r="I875" s="12"/>
      <c r="J875" s="12"/>
      <c r="K875" s="12"/>
      <c r="L875" s="12"/>
      <c r="M875" s="13"/>
      <c r="N875" s="14"/>
      <c r="O875" s="3"/>
      <c r="P875" s="3"/>
      <c r="Q875" s="2"/>
      <c r="R875" s="3"/>
      <c r="S875" s="13"/>
      <c r="T875" s="13"/>
      <c r="U875" s="3"/>
      <c r="V875" s="3"/>
      <c r="W875" s="3"/>
      <c r="X875" s="3"/>
      <c r="Y875" s="3"/>
      <c r="Z875" s="3"/>
      <c r="AA875" s="3"/>
      <c r="AB875" s="3"/>
      <c r="AC875" s="3"/>
      <c r="AD875" s="3"/>
    </row>
    <row r="876" spans="1:30" ht="13.5" customHeight="1">
      <c r="A876" s="11"/>
      <c r="B876" s="11"/>
      <c r="C876" s="11"/>
      <c r="D876" s="11"/>
      <c r="E876" s="11"/>
      <c r="F876" s="12"/>
      <c r="G876" s="12"/>
      <c r="H876" s="12"/>
      <c r="I876" s="12"/>
      <c r="J876" s="12"/>
      <c r="K876" s="12"/>
      <c r="L876" s="12"/>
      <c r="M876" s="13"/>
      <c r="N876" s="14"/>
      <c r="O876" s="3"/>
      <c r="P876" s="3"/>
      <c r="Q876" s="2"/>
      <c r="R876" s="3"/>
      <c r="S876" s="13"/>
      <c r="T876" s="13"/>
      <c r="U876" s="3"/>
      <c r="V876" s="3"/>
      <c r="W876" s="3"/>
      <c r="X876" s="3"/>
      <c r="Y876" s="3"/>
      <c r="Z876" s="3"/>
      <c r="AA876" s="3"/>
      <c r="AB876" s="3"/>
      <c r="AC876" s="3"/>
      <c r="AD876" s="3"/>
    </row>
    <row r="877" spans="1:30" ht="13.5" customHeight="1">
      <c r="A877" s="11"/>
      <c r="B877" s="11"/>
      <c r="C877" s="11"/>
      <c r="D877" s="11"/>
      <c r="E877" s="11"/>
      <c r="F877" s="12"/>
      <c r="G877" s="12"/>
      <c r="H877" s="12"/>
      <c r="I877" s="12"/>
      <c r="J877" s="12"/>
      <c r="K877" s="12"/>
      <c r="L877" s="12"/>
      <c r="M877" s="13"/>
      <c r="N877" s="14"/>
      <c r="O877" s="3"/>
      <c r="P877" s="3"/>
      <c r="Q877" s="2"/>
      <c r="R877" s="3"/>
      <c r="S877" s="13"/>
      <c r="T877" s="13"/>
      <c r="U877" s="3"/>
      <c r="V877" s="3"/>
      <c r="W877" s="3"/>
      <c r="X877" s="3"/>
      <c r="Y877" s="3"/>
      <c r="Z877" s="3"/>
      <c r="AA877" s="3"/>
      <c r="AB877" s="3"/>
      <c r="AC877" s="3"/>
      <c r="AD877" s="3"/>
    </row>
    <row r="878" spans="1:30" ht="13.5" customHeight="1">
      <c r="A878" s="11"/>
      <c r="B878" s="11"/>
      <c r="C878" s="11"/>
      <c r="D878" s="11"/>
      <c r="E878" s="11"/>
      <c r="F878" s="12"/>
      <c r="G878" s="12"/>
      <c r="H878" s="12"/>
      <c r="I878" s="12"/>
      <c r="J878" s="12"/>
      <c r="K878" s="12"/>
      <c r="L878" s="12"/>
      <c r="M878" s="13"/>
      <c r="N878" s="14"/>
      <c r="O878" s="3"/>
      <c r="P878" s="3"/>
      <c r="Q878" s="2"/>
      <c r="R878" s="3"/>
      <c r="S878" s="13"/>
      <c r="T878" s="13"/>
      <c r="U878" s="3"/>
      <c r="V878" s="3"/>
      <c r="W878" s="3"/>
      <c r="X878" s="3"/>
      <c r="Y878" s="3"/>
      <c r="Z878" s="3"/>
      <c r="AA878" s="3"/>
      <c r="AB878" s="3"/>
      <c r="AC878" s="3"/>
      <c r="AD878" s="3"/>
    </row>
    <row r="879" spans="1:30" ht="13.5" customHeight="1">
      <c r="A879" s="11"/>
      <c r="B879" s="11"/>
      <c r="C879" s="11"/>
      <c r="D879" s="11"/>
      <c r="E879" s="11"/>
      <c r="F879" s="12"/>
      <c r="G879" s="12"/>
      <c r="H879" s="12"/>
      <c r="I879" s="12"/>
      <c r="J879" s="12"/>
      <c r="K879" s="12"/>
      <c r="L879" s="12"/>
      <c r="M879" s="13"/>
      <c r="N879" s="14"/>
      <c r="O879" s="3"/>
      <c r="P879" s="3"/>
      <c r="Q879" s="2"/>
      <c r="R879" s="3"/>
      <c r="S879" s="13"/>
      <c r="T879" s="13"/>
      <c r="U879" s="3"/>
      <c r="V879" s="3"/>
      <c r="W879" s="3"/>
      <c r="X879" s="3"/>
      <c r="Y879" s="3"/>
      <c r="Z879" s="3"/>
      <c r="AA879" s="3"/>
      <c r="AB879" s="3"/>
      <c r="AC879" s="3"/>
      <c r="AD879" s="3"/>
    </row>
    <row r="880" spans="1:30" ht="13.5" customHeight="1">
      <c r="A880" s="11"/>
      <c r="B880" s="11"/>
      <c r="C880" s="11"/>
      <c r="D880" s="11"/>
      <c r="E880" s="11"/>
      <c r="F880" s="12"/>
      <c r="G880" s="12"/>
      <c r="H880" s="12"/>
      <c r="I880" s="12"/>
      <c r="J880" s="12"/>
      <c r="K880" s="12"/>
      <c r="L880" s="12"/>
      <c r="M880" s="13"/>
      <c r="N880" s="14"/>
      <c r="O880" s="3"/>
      <c r="P880" s="3"/>
      <c r="Q880" s="2"/>
      <c r="R880" s="3"/>
      <c r="S880" s="13"/>
      <c r="T880" s="13"/>
      <c r="U880" s="3"/>
      <c r="V880" s="3"/>
      <c r="W880" s="3"/>
      <c r="X880" s="3"/>
      <c r="Y880" s="3"/>
      <c r="Z880" s="3"/>
      <c r="AA880" s="3"/>
      <c r="AB880" s="3"/>
      <c r="AC880" s="3"/>
      <c r="AD880" s="3"/>
    </row>
    <row r="881" spans="1:30" ht="13.5" customHeight="1">
      <c r="A881" s="11"/>
      <c r="B881" s="11"/>
      <c r="C881" s="11"/>
      <c r="D881" s="11"/>
      <c r="E881" s="11"/>
      <c r="F881" s="12"/>
      <c r="G881" s="12"/>
      <c r="H881" s="12"/>
      <c r="I881" s="12"/>
      <c r="J881" s="12"/>
      <c r="K881" s="12"/>
      <c r="L881" s="12"/>
      <c r="M881" s="13"/>
      <c r="N881" s="14"/>
      <c r="O881" s="3"/>
      <c r="P881" s="3"/>
      <c r="Q881" s="2"/>
      <c r="R881" s="3"/>
      <c r="S881" s="13"/>
      <c r="T881" s="13"/>
      <c r="U881" s="3"/>
      <c r="V881" s="3"/>
      <c r="W881" s="3"/>
      <c r="X881" s="3"/>
      <c r="Y881" s="3"/>
      <c r="Z881" s="3"/>
      <c r="AA881" s="3"/>
      <c r="AB881" s="3"/>
      <c r="AC881" s="3"/>
      <c r="AD881" s="3"/>
    </row>
    <row r="882" spans="1:30" ht="13.5" customHeight="1">
      <c r="A882" s="11"/>
      <c r="B882" s="11"/>
      <c r="C882" s="11"/>
      <c r="D882" s="11"/>
      <c r="E882" s="11"/>
      <c r="F882" s="12"/>
      <c r="G882" s="12"/>
      <c r="H882" s="12"/>
      <c r="I882" s="12"/>
      <c r="J882" s="12"/>
      <c r="K882" s="12"/>
      <c r="L882" s="12"/>
      <c r="M882" s="13"/>
      <c r="N882" s="14"/>
      <c r="O882" s="3"/>
      <c r="P882" s="3"/>
      <c r="Q882" s="2"/>
      <c r="R882" s="3"/>
      <c r="S882" s="13"/>
      <c r="T882" s="13"/>
      <c r="U882" s="3"/>
      <c r="V882" s="3"/>
      <c r="W882" s="3"/>
      <c r="X882" s="3"/>
      <c r="Y882" s="3"/>
      <c r="Z882" s="3"/>
      <c r="AA882" s="3"/>
      <c r="AB882" s="3"/>
      <c r="AC882" s="3"/>
      <c r="AD882" s="3"/>
    </row>
    <row r="883" spans="1:30" ht="13.5" customHeight="1">
      <c r="A883" s="11"/>
      <c r="B883" s="11"/>
      <c r="C883" s="11"/>
      <c r="D883" s="11"/>
      <c r="E883" s="11"/>
      <c r="F883" s="12"/>
      <c r="G883" s="12"/>
      <c r="H883" s="12"/>
      <c r="I883" s="12"/>
      <c r="J883" s="12"/>
      <c r="K883" s="12"/>
      <c r="L883" s="12"/>
      <c r="M883" s="13"/>
      <c r="N883" s="14"/>
      <c r="O883" s="3"/>
      <c r="P883" s="3"/>
      <c r="Q883" s="2"/>
      <c r="R883" s="3"/>
      <c r="S883" s="13"/>
      <c r="T883" s="13"/>
      <c r="U883" s="3"/>
      <c r="V883" s="3"/>
      <c r="W883" s="3"/>
      <c r="X883" s="3"/>
      <c r="Y883" s="3"/>
      <c r="Z883" s="3"/>
      <c r="AA883" s="3"/>
      <c r="AB883" s="3"/>
      <c r="AC883" s="3"/>
      <c r="AD883" s="3"/>
    </row>
    <row r="884" spans="1:30" ht="13.5" customHeight="1">
      <c r="A884" s="11"/>
      <c r="B884" s="11"/>
      <c r="C884" s="11"/>
      <c r="D884" s="11"/>
      <c r="E884" s="11"/>
      <c r="F884" s="12"/>
      <c r="G884" s="12"/>
      <c r="H884" s="12"/>
      <c r="I884" s="12"/>
      <c r="J884" s="12"/>
      <c r="K884" s="12"/>
      <c r="L884" s="12"/>
      <c r="M884" s="13"/>
      <c r="N884" s="14"/>
      <c r="O884" s="3"/>
      <c r="P884" s="3"/>
      <c r="Q884" s="2"/>
      <c r="R884" s="3"/>
      <c r="S884" s="13"/>
      <c r="T884" s="13"/>
      <c r="U884" s="3"/>
      <c r="V884" s="3"/>
      <c r="W884" s="3"/>
      <c r="X884" s="3"/>
      <c r="Y884" s="3"/>
      <c r="Z884" s="3"/>
      <c r="AA884" s="3"/>
      <c r="AB884" s="3"/>
      <c r="AC884" s="3"/>
      <c r="AD884" s="3"/>
    </row>
    <row r="885" spans="1:30" ht="13.5" customHeight="1">
      <c r="A885" s="11"/>
      <c r="B885" s="11"/>
      <c r="C885" s="11"/>
      <c r="D885" s="11"/>
      <c r="E885" s="11"/>
      <c r="F885" s="12"/>
      <c r="G885" s="12"/>
      <c r="H885" s="12"/>
      <c r="I885" s="12"/>
      <c r="J885" s="12"/>
      <c r="K885" s="12"/>
      <c r="L885" s="12"/>
      <c r="M885" s="13"/>
      <c r="N885" s="14"/>
      <c r="O885" s="3"/>
      <c r="P885" s="3"/>
      <c r="Q885" s="2"/>
      <c r="R885" s="3"/>
      <c r="S885" s="13"/>
      <c r="T885" s="13"/>
      <c r="U885" s="3"/>
      <c r="V885" s="3"/>
      <c r="W885" s="3"/>
      <c r="X885" s="3"/>
      <c r="Y885" s="3"/>
      <c r="Z885" s="3"/>
      <c r="AA885" s="3"/>
      <c r="AB885" s="3"/>
      <c r="AC885" s="3"/>
      <c r="AD885" s="3"/>
    </row>
    <row r="886" spans="1:30" ht="13.5" customHeight="1">
      <c r="A886" s="11"/>
      <c r="B886" s="11"/>
      <c r="C886" s="11"/>
      <c r="D886" s="11"/>
      <c r="E886" s="11"/>
      <c r="F886" s="12"/>
      <c r="G886" s="12"/>
      <c r="H886" s="12"/>
      <c r="I886" s="12"/>
      <c r="J886" s="12"/>
      <c r="K886" s="12"/>
      <c r="L886" s="12"/>
      <c r="M886" s="13"/>
      <c r="N886" s="14"/>
      <c r="O886" s="3"/>
      <c r="P886" s="3"/>
      <c r="Q886" s="2"/>
      <c r="R886" s="3"/>
      <c r="S886" s="13"/>
      <c r="T886" s="13"/>
      <c r="U886" s="3"/>
      <c r="V886" s="3"/>
      <c r="W886" s="3"/>
      <c r="X886" s="3"/>
      <c r="Y886" s="3"/>
      <c r="Z886" s="3"/>
      <c r="AA886" s="3"/>
      <c r="AB886" s="3"/>
      <c r="AC886" s="3"/>
      <c r="AD886" s="3"/>
    </row>
    <row r="887" spans="1:30" ht="13.5" customHeight="1">
      <c r="A887" s="11"/>
      <c r="B887" s="11"/>
      <c r="C887" s="11"/>
      <c r="D887" s="11"/>
      <c r="E887" s="11"/>
      <c r="F887" s="12"/>
      <c r="G887" s="12"/>
      <c r="H887" s="12"/>
      <c r="I887" s="12"/>
      <c r="J887" s="12"/>
      <c r="K887" s="12"/>
      <c r="L887" s="12"/>
      <c r="M887" s="13"/>
      <c r="N887" s="14"/>
      <c r="O887" s="3"/>
      <c r="P887" s="3"/>
      <c r="Q887" s="2"/>
      <c r="R887" s="3"/>
      <c r="S887" s="13"/>
      <c r="T887" s="13"/>
      <c r="U887" s="3"/>
      <c r="V887" s="3"/>
      <c r="W887" s="3"/>
      <c r="X887" s="3"/>
      <c r="Y887" s="3"/>
      <c r="Z887" s="3"/>
      <c r="AA887" s="3"/>
      <c r="AB887" s="3"/>
      <c r="AC887" s="3"/>
      <c r="AD887" s="3"/>
    </row>
    <row r="888" spans="1:30" ht="13.5" customHeight="1">
      <c r="A888" s="11"/>
      <c r="B888" s="11"/>
      <c r="C888" s="11"/>
      <c r="D888" s="11"/>
      <c r="E888" s="11"/>
      <c r="F888" s="12"/>
      <c r="G888" s="12"/>
      <c r="H888" s="12"/>
      <c r="I888" s="12"/>
      <c r="J888" s="12"/>
      <c r="K888" s="12"/>
      <c r="L888" s="12"/>
      <c r="M888" s="13"/>
      <c r="N888" s="14"/>
      <c r="O888" s="3"/>
      <c r="P888" s="3"/>
      <c r="Q888" s="2"/>
      <c r="R888" s="3"/>
      <c r="S888" s="13"/>
      <c r="T888" s="13"/>
      <c r="U888" s="3"/>
      <c r="V888" s="3"/>
      <c r="W888" s="3"/>
      <c r="X888" s="3"/>
      <c r="Y888" s="3"/>
      <c r="Z888" s="3"/>
      <c r="AA888" s="3"/>
      <c r="AB888" s="3"/>
      <c r="AC888" s="3"/>
      <c r="AD888" s="3"/>
    </row>
    <row r="889" spans="1:30" ht="13.5" customHeight="1">
      <c r="A889" s="11"/>
      <c r="B889" s="11"/>
      <c r="C889" s="11"/>
      <c r="D889" s="11"/>
      <c r="E889" s="11"/>
      <c r="F889" s="12"/>
      <c r="G889" s="12"/>
      <c r="H889" s="12"/>
      <c r="I889" s="12"/>
      <c r="J889" s="12"/>
      <c r="K889" s="12"/>
      <c r="L889" s="12"/>
      <c r="M889" s="13"/>
      <c r="N889" s="14"/>
      <c r="O889" s="3"/>
      <c r="P889" s="3"/>
      <c r="Q889" s="2"/>
      <c r="R889" s="3"/>
      <c r="S889" s="13"/>
      <c r="T889" s="13"/>
      <c r="U889" s="3"/>
      <c r="V889" s="3"/>
      <c r="W889" s="3"/>
      <c r="X889" s="3"/>
      <c r="Y889" s="3"/>
      <c r="Z889" s="3"/>
      <c r="AA889" s="3"/>
      <c r="AB889" s="3"/>
      <c r="AC889" s="3"/>
      <c r="AD889" s="3"/>
    </row>
    <row r="890" spans="1:30" ht="13.5" customHeight="1">
      <c r="A890" s="11"/>
      <c r="B890" s="11"/>
      <c r="C890" s="11"/>
      <c r="D890" s="11"/>
      <c r="E890" s="11"/>
      <c r="F890" s="12"/>
      <c r="G890" s="12"/>
      <c r="H890" s="12"/>
      <c r="I890" s="12"/>
      <c r="J890" s="12"/>
      <c r="K890" s="12"/>
      <c r="L890" s="12"/>
      <c r="M890" s="13"/>
      <c r="N890" s="14"/>
      <c r="O890" s="3"/>
      <c r="P890" s="3"/>
      <c r="Q890" s="2"/>
      <c r="R890" s="3"/>
      <c r="S890" s="13"/>
      <c r="T890" s="13"/>
      <c r="U890" s="3"/>
      <c r="V890" s="3"/>
      <c r="W890" s="3"/>
      <c r="X890" s="3"/>
      <c r="Y890" s="3"/>
      <c r="Z890" s="3"/>
      <c r="AA890" s="3"/>
      <c r="AB890" s="3"/>
      <c r="AC890" s="3"/>
      <c r="AD890" s="3"/>
    </row>
    <row r="891" spans="1:30" ht="13.5" customHeight="1">
      <c r="A891" s="11"/>
      <c r="B891" s="11"/>
      <c r="C891" s="11"/>
      <c r="D891" s="11"/>
      <c r="E891" s="11"/>
      <c r="F891" s="12"/>
      <c r="G891" s="12"/>
      <c r="H891" s="12"/>
      <c r="I891" s="12"/>
      <c r="J891" s="12"/>
      <c r="K891" s="12"/>
      <c r="L891" s="12"/>
      <c r="M891" s="13"/>
      <c r="N891" s="14"/>
      <c r="O891" s="3"/>
      <c r="P891" s="3"/>
      <c r="Q891" s="2"/>
      <c r="R891" s="3"/>
      <c r="S891" s="13"/>
      <c r="T891" s="13"/>
      <c r="U891" s="3"/>
      <c r="V891" s="3"/>
      <c r="W891" s="3"/>
      <c r="X891" s="3"/>
      <c r="Y891" s="3"/>
      <c r="Z891" s="3"/>
      <c r="AA891" s="3"/>
      <c r="AB891" s="3"/>
      <c r="AC891" s="3"/>
      <c r="AD891" s="3"/>
    </row>
    <row r="892" spans="1:30" ht="13.5" customHeight="1">
      <c r="A892" s="11"/>
      <c r="B892" s="11"/>
      <c r="C892" s="11"/>
      <c r="D892" s="11"/>
      <c r="E892" s="11"/>
      <c r="F892" s="12"/>
      <c r="G892" s="12"/>
      <c r="H892" s="12"/>
      <c r="I892" s="12"/>
      <c r="J892" s="12"/>
      <c r="K892" s="12"/>
      <c r="L892" s="12"/>
      <c r="M892" s="13"/>
      <c r="N892" s="14"/>
      <c r="O892" s="3"/>
      <c r="P892" s="3"/>
      <c r="Q892" s="2"/>
      <c r="R892" s="3"/>
      <c r="S892" s="13"/>
      <c r="T892" s="13"/>
      <c r="U892" s="3"/>
      <c r="V892" s="3"/>
      <c r="W892" s="3"/>
      <c r="X892" s="3"/>
      <c r="Y892" s="3"/>
      <c r="Z892" s="3"/>
      <c r="AA892" s="3"/>
      <c r="AB892" s="3"/>
      <c r="AC892" s="3"/>
      <c r="AD892" s="3"/>
    </row>
    <row r="893" spans="1:30" ht="13.5" customHeight="1">
      <c r="A893" s="11"/>
      <c r="B893" s="11"/>
      <c r="C893" s="11"/>
      <c r="D893" s="11"/>
      <c r="E893" s="11"/>
      <c r="F893" s="12"/>
      <c r="G893" s="12"/>
      <c r="H893" s="12"/>
      <c r="I893" s="12"/>
      <c r="J893" s="12"/>
      <c r="K893" s="12"/>
      <c r="L893" s="12"/>
      <c r="M893" s="13"/>
      <c r="N893" s="14"/>
      <c r="O893" s="3"/>
      <c r="P893" s="3"/>
      <c r="Q893" s="2"/>
      <c r="R893" s="3"/>
      <c r="S893" s="13"/>
      <c r="T893" s="13"/>
      <c r="U893" s="3"/>
      <c r="V893" s="3"/>
      <c r="W893" s="3"/>
      <c r="X893" s="3"/>
      <c r="Y893" s="3"/>
      <c r="Z893" s="3"/>
      <c r="AA893" s="3"/>
      <c r="AB893" s="3"/>
      <c r="AC893" s="3"/>
      <c r="AD893" s="3"/>
    </row>
    <row r="894" spans="1:30" ht="13.5" customHeight="1">
      <c r="A894" s="11"/>
      <c r="B894" s="11"/>
      <c r="C894" s="11"/>
      <c r="D894" s="11"/>
      <c r="E894" s="11"/>
      <c r="F894" s="12"/>
      <c r="G894" s="12"/>
      <c r="H894" s="12"/>
      <c r="I894" s="12"/>
      <c r="J894" s="12"/>
      <c r="K894" s="12"/>
      <c r="L894" s="12"/>
      <c r="M894" s="13"/>
      <c r="N894" s="14"/>
      <c r="O894" s="3"/>
      <c r="P894" s="3"/>
      <c r="Q894" s="2"/>
      <c r="R894" s="3"/>
      <c r="S894" s="13"/>
      <c r="T894" s="13"/>
      <c r="U894" s="3"/>
      <c r="V894" s="3"/>
      <c r="W894" s="3"/>
      <c r="X894" s="3"/>
      <c r="Y894" s="3"/>
      <c r="Z894" s="3"/>
      <c r="AA894" s="3"/>
      <c r="AB894" s="3"/>
      <c r="AC894" s="3"/>
      <c r="AD894" s="3"/>
    </row>
    <row r="895" spans="1:30" ht="13.5" customHeight="1">
      <c r="A895" s="11"/>
      <c r="B895" s="11"/>
      <c r="C895" s="11"/>
      <c r="D895" s="11"/>
      <c r="E895" s="11"/>
      <c r="F895" s="12"/>
      <c r="G895" s="12"/>
      <c r="H895" s="12"/>
      <c r="I895" s="12"/>
      <c r="J895" s="12"/>
      <c r="K895" s="12"/>
      <c r="L895" s="12"/>
      <c r="M895" s="13"/>
      <c r="N895" s="14"/>
      <c r="O895" s="3"/>
      <c r="P895" s="3"/>
      <c r="Q895" s="2"/>
      <c r="R895" s="3"/>
      <c r="S895" s="13"/>
      <c r="T895" s="13"/>
      <c r="U895" s="3"/>
      <c r="V895" s="3"/>
      <c r="W895" s="3"/>
      <c r="X895" s="3"/>
      <c r="Y895" s="3"/>
      <c r="Z895" s="3"/>
      <c r="AA895" s="3"/>
      <c r="AB895" s="3"/>
      <c r="AC895" s="3"/>
      <c r="AD895" s="3"/>
    </row>
    <row r="896" spans="1:30" ht="13.5" customHeight="1">
      <c r="A896" s="11"/>
      <c r="B896" s="11"/>
      <c r="C896" s="11"/>
      <c r="D896" s="11"/>
      <c r="E896" s="11"/>
      <c r="F896" s="12"/>
      <c r="G896" s="12"/>
      <c r="H896" s="12"/>
      <c r="I896" s="12"/>
      <c r="J896" s="12"/>
      <c r="K896" s="12"/>
      <c r="L896" s="12"/>
      <c r="M896" s="13"/>
      <c r="N896" s="14"/>
      <c r="O896" s="3"/>
      <c r="P896" s="3"/>
      <c r="Q896" s="2"/>
      <c r="R896" s="3"/>
      <c r="S896" s="13"/>
      <c r="T896" s="13"/>
      <c r="U896" s="3"/>
      <c r="V896" s="3"/>
      <c r="W896" s="3"/>
      <c r="X896" s="3"/>
      <c r="Y896" s="3"/>
      <c r="Z896" s="3"/>
      <c r="AA896" s="3"/>
      <c r="AB896" s="3"/>
      <c r="AC896" s="3"/>
      <c r="AD896" s="3"/>
    </row>
    <row r="897" spans="1:30" ht="13.5" customHeight="1">
      <c r="A897" s="11"/>
      <c r="B897" s="11"/>
      <c r="C897" s="11"/>
      <c r="D897" s="11"/>
      <c r="E897" s="11"/>
      <c r="F897" s="12"/>
      <c r="G897" s="12"/>
      <c r="H897" s="12"/>
      <c r="I897" s="12"/>
      <c r="J897" s="12"/>
      <c r="K897" s="12"/>
      <c r="L897" s="12"/>
      <c r="M897" s="13"/>
      <c r="N897" s="14"/>
      <c r="O897" s="3"/>
      <c r="P897" s="3"/>
      <c r="Q897" s="2"/>
      <c r="R897" s="3"/>
      <c r="S897" s="13"/>
      <c r="T897" s="13"/>
      <c r="U897" s="3"/>
      <c r="V897" s="3"/>
      <c r="W897" s="3"/>
      <c r="X897" s="3"/>
      <c r="Y897" s="3"/>
      <c r="Z897" s="3"/>
      <c r="AA897" s="3"/>
      <c r="AB897" s="3"/>
      <c r="AC897" s="3"/>
      <c r="AD897" s="3"/>
    </row>
    <row r="898" spans="1:30" ht="13.5" customHeight="1">
      <c r="A898" s="11"/>
      <c r="B898" s="11"/>
      <c r="C898" s="11"/>
      <c r="D898" s="11"/>
      <c r="E898" s="11"/>
      <c r="F898" s="12"/>
      <c r="G898" s="12"/>
      <c r="H898" s="12"/>
      <c r="I898" s="12"/>
      <c r="J898" s="12"/>
      <c r="K898" s="12"/>
      <c r="L898" s="12"/>
      <c r="M898" s="13"/>
      <c r="N898" s="14"/>
      <c r="O898" s="3"/>
      <c r="P898" s="3"/>
      <c r="Q898" s="2"/>
      <c r="R898" s="3"/>
      <c r="S898" s="13"/>
      <c r="T898" s="13"/>
      <c r="U898" s="3"/>
      <c r="V898" s="3"/>
      <c r="W898" s="3"/>
      <c r="X898" s="3"/>
      <c r="Y898" s="3"/>
      <c r="Z898" s="3"/>
      <c r="AA898" s="3"/>
      <c r="AB898" s="3"/>
      <c r="AC898" s="3"/>
      <c r="AD898" s="3"/>
    </row>
    <row r="899" spans="1:30" ht="13.5" customHeight="1">
      <c r="A899" s="11"/>
      <c r="B899" s="11"/>
      <c r="C899" s="11"/>
      <c r="D899" s="11"/>
      <c r="E899" s="11"/>
      <c r="F899" s="12"/>
      <c r="G899" s="12"/>
      <c r="H899" s="12"/>
      <c r="I899" s="12"/>
      <c r="J899" s="12"/>
      <c r="K899" s="12"/>
      <c r="L899" s="12"/>
      <c r="M899" s="13"/>
      <c r="N899" s="14"/>
      <c r="O899" s="3"/>
      <c r="P899" s="3"/>
      <c r="Q899" s="2"/>
      <c r="R899" s="3"/>
      <c r="S899" s="13"/>
      <c r="T899" s="13"/>
      <c r="U899" s="3"/>
      <c r="V899" s="3"/>
      <c r="W899" s="3"/>
      <c r="X899" s="3"/>
      <c r="Y899" s="3"/>
      <c r="Z899" s="3"/>
      <c r="AA899" s="3"/>
      <c r="AB899" s="3"/>
      <c r="AC899" s="3"/>
      <c r="AD899" s="3"/>
    </row>
    <row r="900" spans="1:30" ht="13.5" customHeight="1">
      <c r="A900" s="11"/>
      <c r="B900" s="11"/>
      <c r="C900" s="11"/>
      <c r="D900" s="11"/>
      <c r="E900" s="11"/>
      <c r="F900" s="12"/>
      <c r="G900" s="12"/>
      <c r="H900" s="12"/>
      <c r="I900" s="12"/>
      <c r="J900" s="12"/>
      <c r="K900" s="12"/>
      <c r="L900" s="12"/>
      <c r="M900" s="13"/>
      <c r="N900" s="14"/>
      <c r="O900" s="3"/>
      <c r="P900" s="3"/>
      <c r="Q900" s="2"/>
      <c r="R900" s="3"/>
      <c r="S900" s="13"/>
      <c r="T900" s="13"/>
      <c r="U900" s="3"/>
      <c r="V900" s="3"/>
      <c r="W900" s="3"/>
      <c r="X900" s="3"/>
      <c r="Y900" s="3"/>
      <c r="Z900" s="3"/>
      <c r="AA900" s="3"/>
      <c r="AB900" s="3"/>
      <c r="AC900" s="3"/>
      <c r="AD900" s="3"/>
    </row>
    <row r="901" spans="1:30" ht="13.5" customHeight="1">
      <c r="A901" s="11"/>
      <c r="B901" s="11"/>
      <c r="C901" s="11"/>
      <c r="D901" s="11"/>
      <c r="E901" s="11"/>
      <c r="F901" s="12"/>
      <c r="G901" s="12"/>
      <c r="H901" s="12"/>
      <c r="I901" s="12"/>
      <c r="J901" s="12"/>
      <c r="K901" s="12"/>
      <c r="L901" s="12"/>
      <c r="M901" s="13"/>
      <c r="N901" s="14"/>
      <c r="O901" s="3"/>
      <c r="P901" s="3"/>
      <c r="Q901" s="2"/>
      <c r="R901" s="3"/>
      <c r="S901" s="13"/>
      <c r="T901" s="13"/>
      <c r="U901" s="3"/>
      <c r="V901" s="3"/>
      <c r="W901" s="3"/>
      <c r="X901" s="3"/>
      <c r="Y901" s="3"/>
      <c r="Z901" s="3"/>
      <c r="AA901" s="3"/>
      <c r="AB901" s="3"/>
      <c r="AC901" s="3"/>
      <c r="AD901" s="3"/>
    </row>
    <row r="902" spans="1:30" ht="13.5" customHeight="1">
      <c r="A902" s="11"/>
      <c r="B902" s="11"/>
      <c r="C902" s="11"/>
      <c r="D902" s="11"/>
      <c r="E902" s="11"/>
      <c r="F902" s="12"/>
      <c r="G902" s="12"/>
      <c r="H902" s="12"/>
      <c r="I902" s="12"/>
      <c r="J902" s="12"/>
      <c r="K902" s="12"/>
      <c r="L902" s="12"/>
      <c r="M902" s="13"/>
      <c r="N902" s="14"/>
      <c r="O902" s="3"/>
      <c r="P902" s="3"/>
      <c r="Q902" s="2"/>
      <c r="R902" s="3"/>
      <c r="S902" s="13"/>
      <c r="T902" s="13"/>
      <c r="U902" s="3"/>
      <c r="V902" s="3"/>
      <c r="W902" s="3"/>
      <c r="X902" s="3"/>
      <c r="Y902" s="3"/>
      <c r="Z902" s="3"/>
      <c r="AA902" s="3"/>
      <c r="AB902" s="3"/>
      <c r="AC902" s="3"/>
      <c r="AD902" s="3"/>
    </row>
    <row r="903" spans="1:30" ht="13.5" customHeight="1">
      <c r="A903" s="11"/>
      <c r="B903" s="11"/>
      <c r="C903" s="11"/>
      <c r="D903" s="11"/>
      <c r="E903" s="11"/>
      <c r="F903" s="12"/>
      <c r="G903" s="12"/>
      <c r="H903" s="12"/>
      <c r="I903" s="12"/>
      <c r="J903" s="12"/>
      <c r="K903" s="12"/>
      <c r="L903" s="12"/>
      <c r="M903" s="13"/>
      <c r="N903" s="14"/>
      <c r="O903" s="3"/>
      <c r="P903" s="3"/>
      <c r="Q903" s="2"/>
      <c r="R903" s="3"/>
      <c r="S903" s="13"/>
      <c r="T903" s="13"/>
      <c r="U903" s="3"/>
      <c r="V903" s="3"/>
      <c r="W903" s="3"/>
      <c r="X903" s="3"/>
      <c r="Y903" s="3"/>
      <c r="Z903" s="3"/>
      <c r="AA903" s="3"/>
      <c r="AB903" s="3"/>
      <c r="AC903" s="3"/>
      <c r="AD903" s="3"/>
    </row>
    <row r="904" spans="1:30" ht="13.5" customHeight="1">
      <c r="A904" s="11"/>
      <c r="B904" s="11"/>
      <c r="C904" s="11"/>
      <c r="D904" s="11"/>
      <c r="E904" s="11"/>
      <c r="F904" s="12"/>
      <c r="G904" s="12"/>
      <c r="H904" s="12"/>
      <c r="I904" s="12"/>
      <c r="J904" s="12"/>
      <c r="K904" s="12"/>
      <c r="L904" s="12"/>
      <c r="M904" s="13"/>
      <c r="N904" s="14"/>
      <c r="O904" s="3"/>
      <c r="P904" s="3"/>
      <c r="Q904" s="2"/>
      <c r="R904" s="3"/>
      <c r="S904" s="13"/>
      <c r="T904" s="13"/>
      <c r="U904" s="3"/>
      <c r="V904" s="3"/>
      <c r="W904" s="3"/>
      <c r="X904" s="3"/>
      <c r="Y904" s="3"/>
      <c r="Z904" s="3"/>
      <c r="AA904" s="3"/>
      <c r="AB904" s="3"/>
      <c r="AC904" s="3"/>
      <c r="AD904" s="3"/>
    </row>
    <row r="905" spans="1:30" ht="13.5" customHeight="1">
      <c r="A905" s="11"/>
      <c r="B905" s="11"/>
      <c r="C905" s="11"/>
      <c r="D905" s="11"/>
      <c r="E905" s="11"/>
      <c r="F905" s="12"/>
      <c r="G905" s="12"/>
      <c r="H905" s="12"/>
      <c r="I905" s="12"/>
      <c r="J905" s="12"/>
      <c r="K905" s="12"/>
      <c r="L905" s="12"/>
      <c r="M905" s="13"/>
      <c r="N905" s="14"/>
      <c r="O905" s="3"/>
      <c r="P905" s="3"/>
      <c r="Q905" s="2"/>
      <c r="R905" s="3"/>
      <c r="S905" s="13"/>
      <c r="T905" s="13"/>
      <c r="U905" s="3"/>
      <c r="V905" s="3"/>
      <c r="W905" s="3"/>
      <c r="X905" s="3"/>
      <c r="Y905" s="3"/>
      <c r="Z905" s="3"/>
      <c r="AA905" s="3"/>
      <c r="AB905" s="3"/>
      <c r="AC905" s="3"/>
      <c r="AD905" s="3"/>
    </row>
    <row r="906" spans="1:30" ht="13.5" customHeight="1">
      <c r="A906" s="11"/>
      <c r="B906" s="11"/>
      <c r="C906" s="11"/>
      <c r="D906" s="11"/>
      <c r="E906" s="11"/>
      <c r="F906" s="12"/>
      <c r="G906" s="12"/>
      <c r="H906" s="12"/>
      <c r="I906" s="12"/>
      <c r="J906" s="12"/>
      <c r="K906" s="12"/>
      <c r="L906" s="12"/>
      <c r="M906" s="13"/>
      <c r="N906" s="14"/>
      <c r="O906" s="3"/>
      <c r="P906" s="3"/>
      <c r="Q906" s="2"/>
      <c r="R906" s="3"/>
      <c r="S906" s="13"/>
      <c r="T906" s="13"/>
      <c r="U906" s="3"/>
      <c r="V906" s="3"/>
      <c r="W906" s="3"/>
      <c r="X906" s="3"/>
      <c r="Y906" s="3"/>
      <c r="Z906" s="3"/>
      <c r="AA906" s="3"/>
      <c r="AB906" s="3"/>
      <c r="AC906" s="3"/>
      <c r="AD906" s="3"/>
    </row>
    <row r="907" spans="1:30" ht="13.5" customHeight="1">
      <c r="A907" s="11"/>
      <c r="B907" s="11"/>
      <c r="C907" s="11"/>
      <c r="D907" s="11"/>
      <c r="E907" s="11"/>
      <c r="F907" s="12"/>
      <c r="G907" s="12"/>
      <c r="H907" s="12"/>
      <c r="I907" s="12"/>
      <c r="J907" s="12"/>
      <c r="K907" s="12"/>
      <c r="L907" s="12"/>
      <c r="M907" s="13"/>
      <c r="N907" s="14"/>
      <c r="O907" s="3"/>
      <c r="P907" s="3"/>
      <c r="Q907" s="2"/>
      <c r="R907" s="3"/>
      <c r="S907" s="13"/>
      <c r="T907" s="13"/>
      <c r="U907" s="3"/>
      <c r="V907" s="3"/>
      <c r="W907" s="3"/>
      <c r="X907" s="3"/>
      <c r="Y907" s="3"/>
      <c r="Z907" s="3"/>
      <c r="AA907" s="3"/>
      <c r="AB907" s="3"/>
      <c r="AC907" s="3"/>
      <c r="AD907" s="3"/>
    </row>
    <row r="908" spans="1:30" ht="13.5" customHeight="1">
      <c r="A908" s="11"/>
      <c r="B908" s="11"/>
      <c r="C908" s="11"/>
      <c r="D908" s="11"/>
      <c r="E908" s="11"/>
      <c r="F908" s="12"/>
      <c r="G908" s="12"/>
      <c r="H908" s="12"/>
      <c r="I908" s="12"/>
      <c r="J908" s="12"/>
      <c r="K908" s="12"/>
      <c r="L908" s="12"/>
      <c r="M908" s="13"/>
      <c r="N908" s="14"/>
      <c r="O908" s="3"/>
      <c r="P908" s="3"/>
      <c r="Q908" s="2"/>
      <c r="R908" s="3"/>
      <c r="S908" s="13"/>
      <c r="T908" s="13"/>
      <c r="U908" s="3"/>
      <c r="V908" s="3"/>
      <c r="W908" s="3"/>
      <c r="X908" s="3"/>
      <c r="Y908" s="3"/>
      <c r="Z908" s="3"/>
      <c r="AA908" s="3"/>
      <c r="AB908" s="3"/>
      <c r="AC908" s="3"/>
      <c r="AD908" s="3"/>
    </row>
    <row r="909" spans="1:30" ht="13.5" customHeight="1">
      <c r="A909" s="11"/>
      <c r="B909" s="11"/>
      <c r="C909" s="11"/>
      <c r="D909" s="11"/>
      <c r="E909" s="11"/>
      <c r="F909" s="12"/>
      <c r="G909" s="12"/>
      <c r="H909" s="12"/>
      <c r="I909" s="12"/>
      <c r="J909" s="12"/>
      <c r="K909" s="12"/>
      <c r="L909" s="12"/>
      <c r="M909" s="13"/>
      <c r="N909" s="14"/>
      <c r="O909" s="3"/>
      <c r="P909" s="3"/>
      <c r="Q909" s="2"/>
      <c r="R909" s="3"/>
      <c r="S909" s="13"/>
      <c r="T909" s="13"/>
      <c r="U909" s="3"/>
      <c r="V909" s="3"/>
      <c r="W909" s="3"/>
      <c r="X909" s="3"/>
      <c r="Y909" s="3"/>
      <c r="Z909" s="3"/>
      <c r="AA909" s="3"/>
      <c r="AB909" s="3"/>
      <c r="AC909" s="3"/>
      <c r="AD909" s="3"/>
    </row>
    <row r="910" spans="1:30" ht="13.5" customHeight="1">
      <c r="A910" s="11"/>
      <c r="B910" s="11"/>
      <c r="C910" s="11"/>
      <c r="D910" s="11"/>
      <c r="E910" s="11"/>
      <c r="F910" s="12"/>
      <c r="G910" s="12"/>
      <c r="H910" s="12"/>
      <c r="I910" s="12"/>
      <c r="J910" s="12"/>
      <c r="K910" s="12"/>
      <c r="L910" s="12"/>
      <c r="M910" s="13"/>
      <c r="N910" s="14"/>
      <c r="O910" s="3"/>
      <c r="P910" s="3"/>
      <c r="Q910" s="2"/>
      <c r="R910" s="3"/>
      <c r="S910" s="13"/>
      <c r="T910" s="13"/>
      <c r="U910" s="3"/>
      <c r="V910" s="3"/>
      <c r="W910" s="3"/>
      <c r="X910" s="3"/>
      <c r="Y910" s="3"/>
      <c r="Z910" s="3"/>
      <c r="AA910" s="3"/>
      <c r="AB910" s="3"/>
      <c r="AC910" s="3"/>
      <c r="AD910" s="3"/>
    </row>
    <row r="911" spans="1:30" ht="13.5" customHeight="1">
      <c r="A911" s="11"/>
      <c r="B911" s="11"/>
      <c r="C911" s="11"/>
      <c r="D911" s="11"/>
      <c r="E911" s="11"/>
      <c r="F911" s="12"/>
      <c r="G911" s="12"/>
      <c r="H911" s="12"/>
      <c r="I911" s="12"/>
      <c r="J911" s="12"/>
      <c r="K911" s="12"/>
      <c r="L911" s="12"/>
      <c r="M911" s="13"/>
      <c r="N911" s="14"/>
      <c r="O911" s="3"/>
      <c r="P911" s="3"/>
      <c r="Q911" s="2"/>
      <c r="R911" s="3"/>
      <c r="S911" s="13"/>
      <c r="T911" s="13"/>
      <c r="U911" s="3"/>
      <c r="V911" s="3"/>
      <c r="W911" s="3"/>
      <c r="X911" s="3"/>
      <c r="Y911" s="3"/>
      <c r="Z911" s="3"/>
      <c r="AA911" s="3"/>
      <c r="AB911" s="3"/>
      <c r="AC911" s="3"/>
      <c r="AD911" s="3"/>
    </row>
    <row r="912" spans="1:30" ht="13.5" customHeight="1">
      <c r="A912" s="11"/>
      <c r="B912" s="11"/>
      <c r="C912" s="11"/>
      <c r="D912" s="11"/>
      <c r="E912" s="11"/>
      <c r="F912" s="12"/>
      <c r="G912" s="12"/>
      <c r="H912" s="12"/>
      <c r="I912" s="12"/>
      <c r="J912" s="12"/>
      <c r="K912" s="12"/>
      <c r="L912" s="12"/>
      <c r="M912" s="13"/>
      <c r="N912" s="14"/>
      <c r="O912" s="3"/>
      <c r="P912" s="3"/>
      <c r="Q912" s="2"/>
      <c r="R912" s="3"/>
      <c r="S912" s="13"/>
      <c r="T912" s="13"/>
      <c r="U912" s="3"/>
      <c r="V912" s="3"/>
      <c r="W912" s="3"/>
      <c r="X912" s="3"/>
      <c r="Y912" s="3"/>
      <c r="Z912" s="3"/>
      <c r="AA912" s="3"/>
      <c r="AB912" s="3"/>
      <c r="AC912" s="3"/>
      <c r="AD912" s="3"/>
    </row>
    <row r="913" spans="1:30" ht="13.5" customHeight="1">
      <c r="A913" s="11"/>
      <c r="B913" s="11"/>
      <c r="C913" s="11"/>
      <c r="D913" s="11"/>
      <c r="E913" s="11"/>
      <c r="F913" s="12"/>
      <c r="G913" s="12"/>
      <c r="H913" s="12"/>
      <c r="I913" s="12"/>
      <c r="J913" s="12"/>
      <c r="K913" s="12"/>
      <c r="L913" s="12"/>
      <c r="M913" s="13"/>
      <c r="N913" s="14"/>
      <c r="O913" s="3"/>
      <c r="P913" s="3"/>
      <c r="Q913" s="2"/>
      <c r="R913" s="3"/>
      <c r="S913" s="13"/>
      <c r="T913" s="13"/>
      <c r="U913" s="3"/>
      <c r="V913" s="3"/>
      <c r="W913" s="3"/>
      <c r="X913" s="3"/>
      <c r="Y913" s="3"/>
      <c r="Z913" s="3"/>
      <c r="AA913" s="3"/>
      <c r="AB913" s="3"/>
      <c r="AC913" s="3"/>
      <c r="AD913" s="3"/>
    </row>
    <row r="914" spans="1:30" ht="13.5" customHeight="1">
      <c r="A914" s="11"/>
      <c r="B914" s="11"/>
      <c r="C914" s="11"/>
      <c r="D914" s="11"/>
      <c r="E914" s="11"/>
      <c r="F914" s="12"/>
      <c r="G914" s="12"/>
      <c r="H914" s="12"/>
      <c r="I914" s="12"/>
      <c r="J914" s="12"/>
      <c r="K914" s="12"/>
      <c r="L914" s="12"/>
      <c r="M914" s="13"/>
      <c r="N914" s="14"/>
      <c r="O914" s="3"/>
      <c r="P914" s="3"/>
      <c r="Q914" s="2"/>
      <c r="R914" s="3"/>
      <c r="S914" s="13"/>
      <c r="T914" s="13"/>
      <c r="U914" s="3"/>
      <c r="V914" s="3"/>
      <c r="W914" s="3"/>
      <c r="X914" s="3"/>
      <c r="Y914" s="3"/>
      <c r="Z914" s="3"/>
      <c r="AA914" s="3"/>
      <c r="AB914" s="3"/>
      <c r="AC914" s="3"/>
      <c r="AD914" s="3"/>
    </row>
    <row r="915" spans="1:30" ht="13.5" customHeight="1">
      <c r="A915" s="11"/>
      <c r="B915" s="11"/>
      <c r="C915" s="11"/>
      <c r="D915" s="11"/>
      <c r="E915" s="11"/>
      <c r="F915" s="12"/>
      <c r="G915" s="12"/>
      <c r="H915" s="12"/>
      <c r="I915" s="12"/>
      <c r="J915" s="12"/>
      <c r="K915" s="12"/>
      <c r="L915" s="12"/>
      <c r="M915" s="13"/>
      <c r="N915" s="14"/>
      <c r="O915" s="3"/>
      <c r="P915" s="3"/>
      <c r="Q915" s="2"/>
      <c r="R915" s="3"/>
      <c r="S915" s="13"/>
      <c r="T915" s="13"/>
      <c r="U915" s="3"/>
      <c r="V915" s="3"/>
      <c r="W915" s="3"/>
      <c r="X915" s="3"/>
      <c r="Y915" s="3"/>
      <c r="Z915" s="3"/>
      <c r="AA915" s="3"/>
      <c r="AB915" s="3"/>
      <c r="AC915" s="3"/>
      <c r="AD915" s="3"/>
    </row>
    <row r="916" spans="1:30" ht="13.5" customHeight="1">
      <c r="A916" s="11"/>
      <c r="B916" s="11"/>
      <c r="C916" s="11"/>
      <c r="D916" s="11"/>
      <c r="E916" s="11"/>
      <c r="F916" s="12"/>
      <c r="G916" s="12"/>
      <c r="H916" s="12"/>
      <c r="I916" s="12"/>
      <c r="J916" s="12"/>
      <c r="K916" s="12"/>
      <c r="L916" s="12"/>
      <c r="M916" s="13"/>
      <c r="N916" s="14"/>
      <c r="O916" s="3"/>
      <c r="P916" s="3"/>
      <c r="Q916" s="2"/>
      <c r="R916" s="3"/>
      <c r="S916" s="13"/>
      <c r="T916" s="13"/>
      <c r="U916" s="3"/>
      <c r="V916" s="3"/>
      <c r="W916" s="3"/>
      <c r="X916" s="3"/>
      <c r="Y916" s="3"/>
      <c r="Z916" s="3"/>
      <c r="AA916" s="3"/>
      <c r="AB916" s="3"/>
      <c r="AC916" s="3"/>
      <c r="AD916" s="3"/>
    </row>
    <row r="917" spans="1:30" ht="13.5" customHeight="1">
      <c r="A917" s="11"/>
      <c r="B917" s="11"/>
      <c r="C917" s="11"/>
      <c r="D917" s="11"/>
      <c r="E917" s="11"/>
      <c r="F917" s="12"/>
      <c r="G917" s="12"/>
      <c r="H917" s="12"/>
      <c r="I917" s="12"/>
      <c r="J917" s="12"/>
      <c r="K917" s="12"/>
      <c r="L917" s="12"/>
      <c r="M917" s="13"/>
      <c r="N917" s="14"/>
      <c r="O917" s="3"/>
      <c r="P917" s="3"/>
      <c r="Q917" s="2"/>
      <c r="R917" s="3"/>
      <c r="S917" s="13"/>
      <c r="T917" s="13"/>
      <c r="U917" s="3"/>
      <c r="V917" s="3"/>
      <c r="W917" s="3"/>
      <c r="X917" s="3"/>
      <c r="Y917" s="3"/>
      <c r="Z917" s="3"/>
      <c r="AA917" s="3"/>
      <c r="AB917" s="3"/>
      <c r="AC917" s="3"/>
      <c r="AD917" s="3"/>
    </row>
    <row r="918" spans="1:30" ht="13.5" customHeight="1">
      <c r="A918" s="11"/>
      <c r="B918" s="11"/>
      <c r="C918" s="11"/>
      <c r="D918" s="11"/>
      <c r="E918" s="11"/>
      <c r="F918" s="12"/>
      <c r="G918" s="12"/>
      <c r="H918" s="12"/>
      <c r="I918" s="12"/>
      <c r="J918" s="12"/>
      <c r="K918" s="12"/>
      <c r="L918" s="12"/>
      <c r="M918" s="13"/>
      <c r="N918" s="14"/>
      <c r="O918" s="3"/>
      <c r="P918" s="3"/>
      <c r="Q918" s="2"/>
      <c r="R918" s="3"/>
      <c r="S918" s="13"/>
      <c r="T918" s="13"/>
      <c r="U918" s="3"/>
      <c r="V918" s="3"/>
      <c r="W918" s="3"/>
      <c r="X918" s="3"/>
      <c r="Y918" s="3"/>
      <c r="Z918" s="3"/>
      <c r="AA918" s="3"/>
      <c r="AB918" s="3"/>
      <c r="AC918" s="3"/>
      <c r="AD918" s="3"/>
    </row>
    <row r="919" spans="1:30" ht="13.5" customHeight="1">
      <c r="A919" s="11"/>
      <c r="B919" s="11"/>
      <c r="C919" s="11"/>
      <c r="D919" s="11"/>
      <c r="E919" s="11"/>
      <c r="F919" s="12"/>
      <c r="G919" s="12"/>
      <c r="H919" s="12"/>
      <c r="I919" s="12"/>
      <c r="J919" s="12"/>
      <c r="K919" s="12"/>
      <c r="L919" s="12"/>
      <c r="M919" s="13"/>
      <c r="N919" s="14"/>
      <c r="O919" s="3"/>
      <c r="P919" s="3"/>
      <c r="Q919" s="2"/>
      <c r="R919" s="3"/>
      <c r="S919" s="13"/>
      <c r="T919" s="13"/>
      <c r="U919" s="3"/>
      <c r="V919" s="3"/>
      <c r="W919" s="3"/>
      <c r="X919" s="3"/>
      <c r="Y919" s="3"/>
      <c r="Z919" s="3"/>
      <c r="AA919" s="3"/>
      <c r="AB919" s="3"/>
      <c r="AC919" s="3"/>
      <c r="AD919" s="3"/>
    </row>
    <row r="920" spans="1:30" ht="13.5" customHeight="1">
      <c r="A920" s="11"/>
      <c r="B920" s="11"/>
      <c r="C920" s="11"/>
      <c r="D920" s="11"/>
      <c r="E920" s="11"/>
      <c r="F920" s="12"/>
      <c r="G920" s="12"/>
      <c r="H920" s="12"/>
      <c r="I920" s="12"/>
      <c r="J920" s="12"/>
      <c r="K920" s="12"/>
      <c r="L920" s="12"/>
      <c r="M920" s="13"/>
      <c r="N920" s="14"/>
      <c r="O920" s="3"/>
      <c r="P920" s="3"/>
      <c r="Q920" s="2"/>
      <c r="R920" s="3"/>
      <c r="S920" s="13"/>
      <c r="T920" s="13"/>
      <c r="U920" s="3"/>
      <c r="V920" s="3"/>
      <c r="W920" s="3"/>
      <c r="X920" s="3"/>
      <c r="Y920" s="3"/>
      <c r="Z920" s="3"/>
      <c r="AA920" s="3"/>
      <c r="AB920" s="3"/>
      <c r="AC920" s="3"/>
      <c r="AD920" s="3"/>
    </row>
    <row r="921" spans="1:30" ht="13.5" customHeight="1">
      <c r="A921" s="11"/>
      <c r="B921" s="11"/>
      <c r="C921" s="11"/>
      <c r="D921" s="11"/>
      <c r="E921" s="11"/>
      <c r="F921" s="12"/>
      <c r="G921" s="12"/>
      <c r="H921" s="12"/>
      <c r="I921" s="12"/>
      <c r="J921" s="12"/>
      <c r="K921" s="12"/>
      <c r="L921" s="12"/>
      <c r="M921" s="13"/>
      <c r="N921" s="14"/>
      <c r="O921" s="3"/>
      <c r="P921" s="3"/>
      <c r="Q921" s="2"/>
      <c r="R921" s="3"/>
      <c r="S921" s="13"/>
      <c r="T921" s="13"/>
      <c r="U921" s="3"/>
      <c r="V921" s="3"/>
      <c r="W921" s="3"/>
      <c r="X921" s="3"/>
      <c r="Y921" s="3"/>
      <c r="Z921" s="3"/>
      <c r="AA921" s="3"/>
      <c r="AB921" s="3"/>
      <c r="AC921" s="3"/>
      <c r="AD921" s="3"/>
    </row>
    <row r="922" spans="1:30" ht="13.5" customHeight="1">
      <c r="A922" s="11"/>
      <c r="B922" s="11"/>
      <c r="C922" s="11"/>
      <c r="D922" s="11"/>
      <c r="E922" s="11"/>
      <c r="F922" s="12"/>
      <c r="G922" s="12"/>
      <c r="H922" s="12"/>
      <c r="I922" s="12"/>
      <c r="J922" s="12"/>
      <c r="K922" s="12"/>
      <c r="L922" s="12"/>
      <c r="M922" s="13"/>
      <c r="N922" s="14"/>
      <c r="O922" s="3"/>
      <c r="P922" s="3"/>
      <c r="Q922" s="2"/>
      <c r="R922" s="3"/>
      <c r="S922" s="13"/>
      <c r="T922" s="13"/>
      <c r="U922" s="3"/>
      <c r="V922" s="3"/>
      <c r="W922" s="3"/>
      <c r="X922" s="3"/>
      <c r="Y922" s="3"/>
      <c r="Z922" s="3"/>
      <c r="AA922" s="3"/>
      <c r="AB922" s="3"/>
      <c r="AC922" s="3"/>
      <c r="AD922" s="3"/>
    </row>
    <row r="923" spans="1:30" ht="13.5" customHeight="1">
      <c r="A923" s="11"/>
      <c r="B923" s="11"/>
      <c r="C923" s="11"/>
      <c r="D923" s="11"/>
      <c r="E923" s="11"/>
      <c r="F923" s="12"/>
      <c r="G923" s="12"/>
      <c r="H923" s="12"/>
      <c r="I923" s="12"/>
      <c r="J923" s="12"/>
      <c r="K923" s="12"/>
      <c r="L923" s="12"/>
      <c r="M923" s="13"/>
      <c r="N923" s="14"/>
      <c r="O923" s="3"/>
      <c r="P923" s="3"/>
      <c r="Q923" s="2"/>
      <c r="R923" s="3"/>
      <c r="S923" s="13"/>
      <c r="T923" s="13"/>
      <c r="U923" s="3"/>
      <c r="V923" s="3"/>
      <c r="W923" s="3"/>
      <c r="X923" s="3"/>
      <c r="Y923" s="3"/>
      <c r="Z923" s="3"/>
      <c r="AA923" s="3"/>
      <c r="AB923" s="3"/>
      <c r="AC923" s="3"/>
      <c r="AD923" s="3"/>
    </row>
    <row r="924" spans="1:30" ht="13.5" customHeight="1">
      <c r="A924" s="11"/>
      <c r="B924" s="11"/>
      <c r="C924" s="11"/>
      <c r="D924" s="11"/>
      <c r="E924" s="11"/>
      <c r="F924" s="12"/>
      <c r="G924" s="12"/>
      <c r="H924" s="12"/>
      <c r="I924" s="12"/>
      <c r="J924" s="12"/>
      <c r="K924" s="12"/>
      <c r="L924" s="12"/>
      <c r="M924" s="13"/>
      <c r="N924" s="14"/>
      <c r="O924" s="3"/>
      <c r="P924" s="3"/>
      <c r="Q924" s="2"/>
      <c r="R924" s="3"/>
      <c r="S924" s="13"/>
      <c r="T924" s="13"/>
      <c r="U924" s="3"/>
      <c r="V924" s="3"/>
      <c r="W924" s="3"/>
      <c r="X924" s="3"/>
      <c r="Y924" s="3"/>
      <c r="Z924" s="3"/>
      <c r="AA924" s="3"/>
      <c r="AB924" s="3"/>
      <c r="AC924" s="3"/>
      <c r="AD924" s="3"/>
    </row>
    <row r="925" spans="1:30" ht="13.5" customHeight="1">
      <c r="A925" s="11"/>
      <c r="B925" s="11"/>
      <c r="C925" s="11"/>
      <c r="D925" s="11"/>
      <c r="E925" s="11"/>
      <c r="F925" s="12"/>
      <c r="G925" s="12"/>
      <c r="H925" s="12"/>
      <c r="I925" s="12"/>
      <c r="J925" s="12"/>
      <c r="K925" s="12"/>
      <c r="L925" s="12"/>
      <c r="M925" s="13"/>
      <c r="N925" s="14"/>
      <c r="O925" s="3"/>
      <c r="P925" s="3"/>
      <c r="Q925" s="2"/>
      <c r="R925" s="3"/>
      <c r="S925" s="13"/>
      <c r="T925" s="13"/>
      <c r="U925" s="3"/>
      <c r="V925" s="3"/>
      <c r="W925" s="3"/>
      <c r="X925" s="3"/>
      <c r="Y925" s="3"/>
      <c r="Z925" s="3"/>
      <c r="AA925" s="3"/>
      <c r="AB925" s="3"/>
      <c r="AC925" s="3"/>
      <c r="AD925" s="3"/>
    </row>
    <row r="926" spans="1:30" ht="13.5" customHeight="1">
      <c r="A926" s="11"/>
      <c r="B926" s="11"/>
      <c r="C926" s="11"/>
      <c r="D926" s="11"/>
      <c r="E926" s="11"/>
      <c r="F926" s="12"/>
      <c r="G926" s="12"/>
      <c r="H926" s="12"/>
      <c r="I926" s="12"/>
      <c r="J926" s="12"/>
      <c r="K926" s="12"/>
      <c r="L926" s="12"/>
      <c r="M926" s="13"/>
      <c r="N926" s="14"/>
      <c r="O926" s="3"/>
      <c r="P926" s="3"/>
      <c r="Q926" s="2"/>
      <c r="R926" s="3"/>
      <c r="S926" s="13"/>
      <c r="T926" s="13"/>
      <c r="U926" s="3"/>
      <c r="V926" s="3"/>
      <c r="W926" s="3"/>
      <c r="X926" s="3"/>
      <c r="Y926" s="3"/>
      <c r="Z926" s="3"/>
      <c r="AA926" s="3"/>
      <c r="AB926" s="3"/>
      <c r="AC926" s="3"/>
      <c r="AD926" s="3"/>
    </row>
    <row r="927" spans="1:30" ht="13.5" customHeight="1">
      <c r="A927" s="11"/>
      <c r="B927" s="11"/>
      <c r="C927" s="11"/>
      <c r="D927" s="11"/>
      <c r="E927" s="11"/>
      <c r="F927" s="12"/>
      <c r="G927" s="12"/>
      <c r="H927" s="12"/>
      <c r="I927" s="12"/>
      <c r="J927" s="12"/>
      <c r="K927" s="12"/>
      <c r="L927" s="12"/>
      <c r="M927" s="13"/>
      <c r="N927" s="14"/>
      <c r="O927" s="3"/>
      <c r="P927" s="3"/>
      <c r="Q927" s="2"/>
      <c r="R927" s="3"/>
      <c r="S927" s="13"/>
      <c r="T927" s="13"/>
      <c r="U927" s="3"/>
      <c r="V927" s="3"/>
      <c r="W927" s="3"/>
      <c r="X927" s="3"/>
      <c r="Y927" s="3"/>
      <c r="Z927" s="3"/>
      <c r="AA927" s="3"/>
      <c r="AB927" s="3"/>
      <c r="AC927" s="3"/>
      <c r="AD927" s="3"/>
    </row>
    <row r="928" spans="1:30" ht="13.5" customHeight="1">
      <c r="A928" s="11"/>
      <c r="B928" s="11"/>
      <c r="C928" s="11"/>
      <c r="D928" s="11"/>
      <c r="E928" s="11"/>
      <c r="F928" s="12"/>
      <c r="G928" s="12"/>
      <c r="H928" s="12"/>
      <c r="I928" s="12"/>
      <c r="J928" s="12"/>
      <c r="K928" s="12"/>
      <c r="L928" s="12"/>
      <c r="M928" s="13"/>
      <c r="N928" s="14"/>
      <c r="O928" s="3"/>
      <c r="P928" s="3"/>
      <c r="Q928" s="2"/>
      <c r="R928" s="3"/>
      <c r="S928" s="13"/>
      <c r="T928" s="13"/>
      <c r="U928" s="3"/>
      <c r="V928" s="3"/>
      <c r="W928" s="3"/>
      <c r="X928" s="3"/>
      <c r="Y928" s="3"/>
      <c r="Z928" s="3"/>
      <c r="AA928" s="3"/>
      <c r="AB928" s="3"/>
      <c r="AC928" s="3"/>
      <c r="AD928" s="3"/>
    </row>
    <row r="929" spans="1:30" ht="13.5" customHeight="1">
      <c r="A929" s="11"/>
      <c r="B929" s="11"/>
      <c r="C929" s="11"/>
      <c r="D929" s="11"/>
      <c r="E929" s="11"/>
      <c r="F929" s="12"/>
      <c r="G929" s="12"/>
      <c r="H929" s="12"/>
      <c r="I929" s="12"/>
      <c r="J929" s="12"/>
      <c r="K929" s="12"/>
      <c r="L929" s="12"/>
      <c r="M929" s="13"/>
      <c r="N929" s="14"/>
      <c r="O929" s="3"/>
      <c r="P929" s="3"/>
      <c r="Q929" s="2"/>
      <c r="R929" s="3"/>
      <c r="S929" s="13"/>
      <c r="T929" s="13"/>
      <c r="U929" s="3"/>
      <c r="V929" s="3"/>
      <c r="W929" s="3"/>
      <c r="X929" s="3"/>
      <c r="Y929" s="3"/>
      <c r="Z929" s="3"/>
      <c r="AA929" s="3"/>
      <c r="AB929" s="3"/>
      <c r="AC929" s="3"/>
      <c r="AD929" s="3"/>
    </row>
    <row r="930" spans="1:30" ht="13.5" customHeight="1">
      <c r="A930" s="11"/>
      <c r="B930" s="11"/>
      <c r="C930" s="11"/>
      <c r="D930" s="11"/>
      <c r="E930" s="11"/>
      <c r="F930" s="12"/>
      <c r="G930" s="12"/>
      <c r="H930" s="12"/>
      <c r="I930" s="12"/>
      <c r="J930" s="12"/>
      <c r="K930" s="12"/>
      <c r="L930" s="12"/>
      <c r="M930" s="13"/>
      <c r="N930" s="14"/>
      <c r="O930" s="3"/>
      <c r="P930" s="3"/>
      <c r="Q930" s="2"/>
      <c r="R930" s="3"/>
      <c r="S930" s="13"/>
      <c r="T930" s="13"/>
      <c r="U930" s="3"/>
      <c r="V930" s="3"/>
      <c r="W930" s="3"/>
      <c r="X930" s="3"/>
      <c r="Y930" s="3"/>
      <c r="Z930" s="3"/>
      <c r="AA930" s="3"/>
      <c r="AB930" s="3"/>
      <c r="AC930" s="3"/>
      <c r="AD930" s="3"/>
    </row>
    <row r="931" spans="1:30" ht="13.5" customHeight="1">
      <c r="A931" s="11"/>
      <c r="B931" s="11"/>
      <c r="C931" s="11"/>
      <c r="D931" s="11"/>
      <c r="E931" s="11"/>
      <c r="F931" s="12"/>
      <c r="G931" s="12"/>
      <c r="H931" s="12"/>
      <c r="I931" s="12"/>
      <c r="J931" s="12"/>
      <c r="K931" s="12"/>
      <c r="L931" s="12"/>
      <c r="M931" s="13"/>
      <c r="N931" s="14"/>
      <c r="O931" s="3"/>
      <c r="P931" s="3"/>
      <c r="Q931" s="2"/>
      <c r="R931" s="3"/>
      <c r="S931" s="13"/>
      <c r="T931" s="13"/>
      <c r="U931" s="3"/>
      <c r="V931" s="3"/>
      <c r="W931" s="3"/>
      <c r="X931" s="3"/>
      <c r="Y931" s="3"/>
      <c r="Z931" s="3"/>
      <c r="AA931" s="3"/>
      <c r="AB931" s="3"/>
      <c r="AC931" s="3"/>
      <c r="AD931" s="3"/>
    </row>
    <row r="932" spans="1:30" ht="13.5" customHeight="1">
      <c r="A932" s="11"/>
      <c r="B932" s="11"/>
      <c r="C932" s="11"/>
      <c r="D932" s="11"/>
      <c r="E932" s="11"/>
      <c r="F932" s="12"/>
      <c r="G932" s="12"/>
      <c r="H932" s="12"/>
      <c r="I932" s="12"/>
      <c r="J932" s="12"/>
      <c r="K932" s="12"/>
      <c r="L932" s="12"/>
      <c r="M932" s="13"/>
      <c r="N932" s="14"/>
      <c r="O932" s="3"/>
      <c r="P932" s="3"/>
      <c r="Q932" s="2"/>
      <c r="R932" s="3"/>
      <c r="S932" s="13"/>
      <c r="T932" s="13"/>
      <c r="U932" s="3"/>
      <c r="V932" s="3"/>
      <c r="W932" s="3"/>
      <c r="X932" s="3"/>
      <c r="Y932" s="3"/>
      <c r="Z932" s="3"/>
      <c r="AA932" s="3"/>
      <c r="AB932" s="3"/>
      <c r="AC932" s="3"/>
      <c r="AD932" s="3"/>
    </row>
    <row r="933" spans="1:30" ht="13.5" customHeight="1">
      <c r="A933" s="11"/>
      <c r="B933" s="11"/>
      <c r="C933" s="11"/>
      <c r="D933" s="11"/>
      <c r="E933" s="11"/>
      <c r="F933" s="12"/>
      <c r="G933" s="12"/>
      <c r="H933" s="12"/>
      <c r="I933" s="12"/>
      <c r="J933" s="12"/>
      <c r="K933" s="12"/>
      <c r="L933" s="12"/>
      <c r="M933" s="13"/>
      <c r="N933" s="14"/>
      <c r="O933" s="3"/>
      <c r="P933" s="3"/>
      <c r="Q933" s="2"/>
      <c r="R933" s="3"/>
      <c r="S933" s="13"/>
      <c r="T933" s="13"/>
      <c r="U933" s="3"/>
      <c r="V933" s="3"/>
      <c r="W933" s="3"/>
      <c r="X933" s="3"/>
      <c r="Y933" s="3"/>
      <c r="Z933" s="3"/>
      <c r="AA933" s="3"/>
      <c r="AB933" s="3"/>
      <c r="AC933" s="3"/>
      <c r="AD933" s="3"/>
    </row>
    <row r="934" spans="1:30" ht="13.5" customHeight="1">
      <c r="A934" s="11"/>
      <c r="B934" s="11"/>
      <c r="C934" s="11"/>
      <c r="D934" s="11"/>
      <c r="E934" s="11"/>
      <c r="F934" s="12"/>
      <c r="G934" s="12"/>
      <c r="H934" s="12"/>
      <c r="I934" s="12"/>
      <c r="J934" s="12"/>
      <c r="K934" s="12"/>
      <c r="L934" s="12"/>
      <c r="M934" s="13"/>
      <c r="N934" s="14"/>
      <c r="O934" s="3"/>
      <c r="P934" s="3"/>
      <c r="Q934" s="2"/>
      <c r="R934" s="3"/>
      <c r="S934" s="13"/>
      <c r="T934" s="13"/>
      <c r="U934" s="3"/>
      <c r="V934" s="3"/>
      <c r="W934" s="3"/>
      <c r="X934" s="3"/>
      <c r="Y934" s="3"/>
      <c r="Z934" s="3"/>
      <c r="AA934" s="3"/>
      <c r="AB934" s="3"/>
      <c r="AC934" s="3"/>
      <c r="AD934" s="3"/>
    </row>
    <row r="935" spans="1:30" ht="13.5" customHeight="1">
      <c r="A935" s="11"/>
      <c r="B935" s="11"/>
      <c r="C935" s="11"/>
      <c r="D935" s="11"/>
      <c r="E935" s="11"/>
      <c r="F935" s="12"/>
      <c r="G935" s="12"/>
      <c r="H935" s="12"/>
      <c r="I935" s="12"/>
      <c r="J935" s="12"/>
      <c r="K935" s="12"/>
      <c r="L935" s="12"/>
      <c r="M935" s="13"/>
      <c r="N935" s="14"/>
      <c r="O935" s="3"/>
      <c r="P935" s="3"/>
      <c r="Q935" s="2"/>
      <c r="R935" s="3"/>
      <c r="S935" s="13"/>
      <c r="T935" s="13"/>
      <c r="U935" s="3"/>
      <c r="V935" s="3"/>
      <c r="W935" s="3"/>
      <c r="X935" s="3"/>
      <c r="Y935" s="3"/>
      <c r="Z935" s="3"/>
      <c r="AA935" s="3"/>
      <c r="AB935" s="3"/>
      <c r="AC935" s="3"/>
      <c r="AD935" s="3"/>
    </row>
    <row r="936" spans="1:30" ht="13.5" customHeight="1">
      <c r="A936" s="11"/>
      <c r="B936" s="11"/>
      <c r="C936" s="11"/>
      <c r="D936" s="11"/>
      <c r="E936" s="11"/>
      <c r="F936" s="12"/>
      <c r="G936" s="12"/>
      <c r="H936" s="12"/>
      <c r="I936" s="12"/>
      <c r="J936" s="12"/>
      <c r="K936" s="12"/>
      <c r="L936" s="12"/>
      <c r="M936" s="13"/>
      <c r="N936" s="14"/>
      <c r="O936" s="3"/>
      <c r="P936" s="3"/>
      <c r="Q936" s="2"/>
      <c r="R936" s="3"/>
      <c r="S936" s="13"/>
      <c r="T936" s="13"/>
      <c r="U936" s="3"/>
      <c r="V936" s="3"/>
      <c r="W936" s="3"/>
      <c r="X936" s="3"/>
      <c r="Y936" s="3"/>
      <c r="Z936" s="3"/>
      <c r="AA936" s="3"/>
      <c r="AB936" s="3"/>
      <c r="AC936" s="3"/>
      <c r="AD936" s="3"/>
    </row>
    <row r="937" spans="1:30" ht="13.5" customHeight="1">
      <c r="A937" s="11"/>
      <c r="B937" s="11"/>
      <c r="C937" s="11"/>
      <c r="D937" s="11"/>
      <c r="E937" s="11"/>
      <c r="F937" s="12"/>
      <c r="G937" s="12"/>
      <c r="H937" s="12"/>
      <c r="I937" s="12"/>
      <c r="J937" s="12"/>
      <c r="K937" s="12"/>
      <c r="L937" s="12"/>
      <c r="M937" s="13"/>
      <c r="N937" s="14"/>
      <c r="O937" s="3"/>
      <c r="P937" s="3"/>
      <c r="Q937" s="2"/>
      <c r="R937" s="3"/>
      <c r="S937" s="13"/>
      <c r="T937" s="13"/>
      <c r="U937" s="3"/>
      <c r="V937" s="3"/>
      <c r="W937" s="3"/>
      <c r="X937" s="3"/>
      <c r="Y937" s="3"/>
      <c r="Z937" s="3"/>
      <c r="AA937" s="3"/>
      <c r="AB937" s="3"/>
      <c r="AC937" s="3"/>
      <c r="AD937" s="3"/>
    </row>
    <row r="938" spans="1:30" ht="13.5" customHeight="1">
      <c r="A938" s="11"/>
      <c r="B938" s="11"/>
      <c r="C938" s="11"/>
      <c r="D938" s="11"/>
      <c r="E938" s="11"/>
      <c r="F938" s="12"/>
      <c r="G938" s="12"/>
      <c r="H938" s="12"/>
      <c r="I938" s="12"/>
      <c r="J938" s="12"/>
      <c r="K938" s="12"/>
      <c r="L938" s="12"/>
      <c r="M938" s="13"/>
      <c r="N938" s="14"/>
      <c r="O938" s="3"/>
      <c r="P938" s="3"/>
      <c r="Q938" s="2"/>
      <c r="R938" s="3"/>
      <c r="S938" s="13"/>
      <c r="T938" s="13"/>
      <c r="U938" s="3"/>
      <c r="V938" s="3"/>
      <c r="W938" s="3"/>
      <c r="X938" s="3"/>
      <c r="Y938" s="3"/>
      <c r="Z938" s="3"/>
      <c r="AA938" s="3"/>
      <c r="AB938" s="3"/>
      <c r="AC938" s="3"/>
      <c r="AD938" s="3"/>
    </row>
    <row r="939" spans="1:30" ht="13.5" customHeight="1">
      <c r="A939" s="11"/>
      <c r="B939" s="11"/>
      <c r="C939" s="11"/>
      <c r="D939" s="11"/>
      <c r="E939" s="11"/>
      <c r="F939" s="12"/>
      <c r="G939" s="12"/>
      <c r="H939" s="12"/>
      <c r="I939" s="12"/>
      <c r="J939" s="12"/>
      <c r="K939" s="12"/>
      <c r="L939" s="12"/>
      <c r="M939" s="13"/>
      <c r="N939" s="14"/>
      <c r="O939" s="3"/>
      <c r="P939" s="3"/>
      <c r="Q939" s="2"/>
      <c r="R939" s="3"/>
      <c r="S939" s="13"/>
      <c r="T939" s="13"/>
      <c r="U939" s="3"/>
      <c r="V939" s="3"/>
      <c r="W939" s="3"/>
      <c r="X939" s="3"/>
      <c r="Y939" s="3"/>
      <c r="Z939" s="3"/>
      <c r="AA939" s="3"/>
      <c r="AB939" s="3"/>
      <c r="AC939" s="3"/>
      <c r="AD939" s="3"/>
    </row>
    <row r="940" spans="1:30" ht="13.5" customHeight="1">
      <c r="A940" s="11"/>
      <c r="B940" s="11"/>
      <c r="C940" s="11"/>
      <c r="D940" s="11"/>
      <c r="E940" s="11"/>
      <c r="F940" s="12"/>
      <c r="G940" s="12"/>
      <c r="H940" s="12"/>
      <c r="I940" s="12"/>
      <c r="J940" s="12"/>
      <c r="K940" s="12"/>
      <c r="L940" s="12"/>
      <c r="M940" s="13"/>
      <c r="N940" s="14"/>
      <c r="O940" s="3"/>
      <c r="P940" s="3"/>
      <c r="Q940" s="2"/>
      <c r="R940" s="3"/>
      <c r="S940" s="13"/>
      <c r="T940" s="13"/>
      <c r="U940" s="3"/>
      <c r="V940" s="3"/>
      <c r="W940" s="3"/>
      <c r="X940" s="3"/>
      <c r="Y940" s="3"/>
      <c r="Z940" s="3"/>
      <c r="AA940" s="3"/>
      <c r="AB940" s="3"/>
      <c r="AC940" s="3"/>
      <c r="AD940" s="3"/>
    </row>
    <row r="941" spans="1:30" ht="13.5" customHeight="1">
      <c r="A941" s="11"/>
      <c r="B941" s="11"/>
      <c r="C941" s="11"/>
      <c r="D941" s="11"/>
      <c r="E941" s="11"/>
      <c r="F941" s="12"/>
      <c r="G941" s="12"/>
      <c r="H941" s="12"/>
      <c r="I941" s="12"/>
      <c r="J941" s="12"/>
      <c r="K941" s="12"/>
      <c r="L941" s="12"/>
      <c r="M941" s="13"/>
      <c r="N941" s="14"/>
      <c r="O941" s="3"/>
      <c r="P941" s="3"/>
      <c r="Q941" s="2"/>
      <c r="R941" s="3"/>
      <c r="S941" s="13"/>
      <c r="T941" s="13"/>
      <c r="U941" s="3"/>
      <c r="V941" s="3"/>
      <c r="W941" s="3"/>
      <c r="X941" s="3"/>
      <c r="Y941" s="3"/>
      <c r="Z941" s="3"/>
      <c r="AA941" s="3"/>
      <c r="AB941" s="3"/>
      <c r="AC941" s="3"/>
      <c r="AD941" s="3"/>
    </row>
    <row r="942" spans="1:30" ht="13.5" customHeight="1">
      <c r="A942" s="11"/>
      <c r="B942" s="11"/>
      <c r="C942" s="11"/>
      <c r="D942" s="11"/>
      <c r="E942" s="11"/>
      <c r="F942" s="12"/>
      <c r="G942" s="12"/>
      <c r="H942" s="12"/>
      <c r="I942" s="12"/>
      <c r="J942" s="12"/>
      <c r="K942" s="12"/>
      <c r="L942" s="12"/>
      <c r="M942" s="13"/>
      <c r="N942" s="14"/>
      <c r="O942" s="3"/>
      <c r="P942" s="3"/>
      <c r="Q942" s="2"/>
      <c r="R942" s="3"/>
      <c r="S942" s="13"/>
      <c r="T942" s="13"/>
      <c r="U942" s="3"/>
      <c r="V942" s="3"/>
      <c r="W942" s="3"/>
      <c r="X942" s="3"/>
      <c r="Y942" s="3"/>
      <c r="Z942" s="3"/>
      <c r="AA942" s="3"/>
      <c r="AB942" s="3"/>
      <c r="AC942" s="3"/>
      <c r="AD942" s="3"/>
    </row>
    <row r="943" spans="1:30" ht="13.5" customHeight="1">
      <c r="A943" s="11"/>
      <c r="B943" s="11"/>
      <c r="C943" s="11"/>
      <c r="D943" s="11"/>
      <c r="E943" s="11"/>
      <c r="F943" s="12"/>
      <c r="G943" s="12"/>
      <c r="H943" s="12"/>
      <c r="I943" s="12"/>
      <c r="J943" s="12"/>
      <c r="K943" s="12"/>
      <c r="L943" s="12"/>
      <c r="M943" s="13"/>
      <c r="N943" s="14"/>
      <c r="O943" s="3"/>
      <c r="P943" s="3"/>
      <c r="Q943" s="2"/>
      <c r="R943" s="3"/>
      <c r="S943" s="13"/>
      <c r="T943" s="13"/>
      <c r="U943" s="3"/>
      <c r="V943" s="3"/>
      <c r="W943" s="3"/>
      <c r="X943" s="3"/>
      <c r="Y943" s="3"/>
      <c r="Z943" s="3"/>
      <c r="AA943" s="3"/>
      <c r="AB943" s="3"/>
      <c r="AC943" s="3"/>
      <c r="AD943" s="3"/>
    </row>
    <row r="944" spans="1:30" ht="13.5" customHeight="1">
      <c r="A944" s="11"/>
      <c r="B944" s="11"/>
      <c r="C944" s="11"/>
      <c r="D944" s="11"/>
      <c r="E944" s="11"/>
      <c r="F944" s="12"/>
      <c r="G944" s="12"/>
      <c r="H944" s="12"/>
      <c r="I944" s="12"/>
      <c r="J944" s="12"/>
      <c r="K944" s="12"/>
      <c r="L944" s="12"/>
      <c r="M944" s="13"/>
      <c r="N944" s="14"/>
      <c r="O944" s="3"/>
      <c r="P944" s="3"/>
      <c r="Q944" s="2"/>
      <c r="R944" s="3"/>
      <c r="S944" s="13"/>
      <c r="T944" s="13"/>
      <c r="U944" s="3"/>
      <c r="V944" s="3"/>
      <c r="W944" s="3"/>
      <c r="X944" s="3"/>
      <c r="Y944" s="3"/>
      <c r="Z944" s="3"/>
      <c r="AA944" s="3"/>
      <c r="AB944" s="3"/>
      <c r="AC944" s="3"/>
      <c r="AD944" s="3"/>
    </row>
    <row r="945" spans="1:30" ht="13.5" customHeight="1">
      <c r="A945" s="11"/>
      <c r="B945" s="11"/>
      <c r="C945" s="11"/>
      <c r="D945" s="11"/>
      <c r="E945" s="11"/>
      <c r="F945" s="12"/>
      <c r="G945" s="12"/>
      <c r="H945" s="12"/>
      <c r="I945" s="12"/>
      <c r="J945" s="12"/>
      <c r="K945" s="12"/>
      <c r="L945" s="12"/>
      <c r="M945" s="13"/>
      <c r="N945" s="14"/>
      <c r="O945" s="3"/>
      <c r="P945" s="3"/>
      <c r="Q945" s="2"/>
      <c r="R945" s="3"/>
      <c r="S945" s="13"/>
      <c r="T945" s="13"/>
      <c r="U945" s="3"/>
      <c r="V945" s="3"/>
      <c r="W945" s="3"/>
      <c r="X945" s="3"/>
      <c r="Y945" s="3"/>
      <c r="Z945" s="3"/>
      <c r="AA945" s="3"/>
      <c r="AB945" s="3"/>
      <c r="AC945" s="3"/>
      <c r="AD945" s="3"/>
    </row>
    <row r="946" spans="1:30" ht="13.5" customHeight="1">
      <c r="A946" s="11"/>
      <c r="B946" s="11"/>
      <c r="C946" s="11"/>
      <c r="D946" s="11"/>
      <c r="E946" s="11"/>
      <c r="F946" s="12"/>
      <c r="G946" s="12"/>
      <c r="H946" s="12"/>
      <c r="I946" s="12"/>
      <c r="J946" s="12"/>
      <c r="K946" s="12"/>
      <c r="L946" s="12"/>
      <c r="M946" s="13"/>
      <c r="N946" s="14"/>
      <c r="O946" s="3"/>
      <c r="P946" s="3"/>
      <c r="Q946" s="2"/>
      <c r="R946" s="3"/>
      <c r="S946" s="13"/>
      <c r="T946" s="13"/>
      <c r="U946" s="3"/>
      <c r="V946" s="3"/>
      <c r="W946" s="3"/>
      <c r="X946" s="3"/>
      <c r="Y946" s="3"/>
      <c r="Z946" s="3"/>
      <c r="AA946" s="3"/>
      <c r="AB946" s="3"/>
      <c r="AC946" s="3"/>
      <c r="AD946" s="3"/>
    </row>
    <row r="947" spans="1:30" ht="13.5" customHeight="1">
      <c r="A947" s="11"/>
      <c r="B947" s="11"/>
      <c r="C947" s="11"/>
      <c r="D947" s="11"/>
      <c r="E947" s="11"/>
      <c r="F947" s="12"/>
      <c r="G947" s="12"/>
      <c r="H947" s="12"/>
      <c r="I947" s="12"/>
      <c r="J947" s="12"/>
      <c r="K947" s="12"/>
      <c r="L947" s="12"/>
      <c r="M947" s="13"/>
      <c r="N947" s="14"/>
      <c r="O947" s="3"/>
      <c r="P947" s="3"/>
      <c r="Q947" s="2"/>
      <c r="R947" s="3"/>
      <c r="S947" s="13"/>
      <c r="T947" s="13"/>
      <c r="U947" s="3"/>
      <c r="V947" s="3"/>
      <c r="W947" s="3"/>
      <c r="X947" s="3"/>
      <c r="Y947" s="3"/>
      <c r="Z947" s="3"/>
      <c r="AA947" s="3"/>
      <c r="AB947" s="3"/>
      <c r="AC947" s="3"/>
      <c r="AD947" s="3"/>
    </row>
    <row r="948" spans="1:30" ht="13.5" customHeight="1">
      <c r="A948" s="11"/>
      <c r="B948" s="11"/>
      <c r="C948" s="11"/>
      <c r="D948" s="11"/>
      <c r="E948" s="11"/>
      <c r="F948" s="12"/>
      <c r="G948" s="12"/>
      <c r="H948" s="12"/>
      <c r="I948" s="12"/>
      <c r="J948" s="12"/>
      <c r="K948" s="12"/>
      <c r="L948" s="12"/>
      <c r="M948" s="13"/>
      <c r="N948" s="14"/>
      <c r="O948" s="3"/>
      <c r="P948" s="3"/>
      <c r="Q948" s="2"/>
      <c r="R948" s="3"/>
      <c r="S948" s="13"/>
      <c r="T948" s="13"/>
      <c r="U948" s="3"/>
      <c r="V948" s="3"/>
      <c r="W948" s="3"/>
      <c r="X948" s="3"/>
      <c r="Y948" s="3"/>
      <c r="Z948" s="3"/>
      <c r="AA948" s="3"/>
      <c r="AB948" s="3"/>
      <c r="AC948" s="3"/>
      <c r="AD948" s="3"/>
    </row>
    <row r="949" spans="1:30" ht="13.5" customHeight="1">
      <c r="A949" s="11"/>
      <c r="B949" s="11"/>
      <c r="C949" s="11"/>
      <c r="D949" s="11"/>
      <c r="E949" s="11"/>
      <c r="F949" s="12"/>
      <c r="G949" s="12"/>
      <c r="H949" s="12"/>
      <c r="I949" s="12"/>
      <c r="J949" s="12"/>
      <c r="K949" s="12"/>
      <c r="L949" s="12"/>
      <c r="M949" s="13"/>
      <c r="N949" s="14"/>
      <c r="O949" s="3"/>
      <c r="P949" s="3"/>
      <c r="Q949" s="2"/>
      <c r="R949" s="3"/>
      <c r="S949" s="13"/>
      <c r="T949" s="13"/>
      <c r="U949" s="3"/>
      <c r="V949" s="3"/>
      <c r="W949" s="3"/>
      <c r="X949" s="3"/>
      <c r="Y949" s="3"/>
      <c r="Z949" s="3"/>
      <c r="AA949" s="3"/>
      <c r="AB949" s="3"/>
      <c r="AC949" s="3"/>
      <c r="AD949" s="3"/>
    </row>
    <row r="950" spans="1:30" ht="13.5" customHeight="1">
      <c r="A950" s="11"/>
      <c r="B950" s="11"/>
      <c r="C950" s="11"/>
      <c r="D950" s="11"/>
      <c r="E950" s="11"/>
      <c r="F950" s="12"/>
      <c r="G950" s="12"/>
      <c r="H950" s="12"/>
      <c r="I950" s="12"/>
      <c r="J950" s="12"/>
      <c r="K950" s="12"/>
      <c r="L950" s="12"/>
      <c r="M950" s="13"/>
      <c r="N950" s="14"/>
      <c r="O950" s="3"/>
      <c r="P950" s="3"/>
      <c r="Q950" s="2"/>
      <c r="R950" s="3"/>
      <c r="S950" s="13"/>
      <c r="T950" s="13"/>
      <c r="U950" s="3"/>
      <c r="V950" s="3"/>
      <c r="W950" s="3"/>
      <c r="X950" s="3"/>
      <c r="Y950" s="3"/>
      <c r="Z950" s="3"/>
      <c r="AA950" s="3"/>
      <c r="AB950" s="3"/>
      <c r="AC950" s="3"/>
      <c r="AD950" s="3"/>
    </row>
    <row r="951" spans="1:30" ht="13.5" customHeight="1">
      <c r="A951" s="11"/>
      <c r="B951" s="11"/>
      <c r="C951" s="11"/>
      <c r="D951" s="11"/>
      <c r="E951" s="11"/>
      <c r="F951" s="12"/>
      <c r="G951" s="12"/>
      <c r="H951" s="12"/>
      <c r="I951" s="12"/>
      <c r="J951" s="12"/>
      <c r="K951" s="12"/>
      <c r="L951" s="12"/>
      <c r="M951" s="13"/>
      <c r="N951" s="14"/>
      <c r="O951" s="3"/>
      <c r="P951" s="3"/>
      <c r="Q951" s="2"/>
      <c r="R951" s="3"/>
      <c r="S951" s="13"/>
      <c r="T951" s="13"/>
      <c r="U951" s="3"/>
      <c r="V951" s="3"/>
      <c r="W951" s="3"/>
      <c r="X951" s="3"/>
      <c r="Y951" s="3"/>
      <c r="Z951" s="3"/>
      <c r="AA951" s="3"/>
      <c r="AB951" s="3"/>
      <c r="AC951" s="3"/>
      <c r="AD951" s="3"/>
    </row>
    <row r="952" spans="1:30" ht="13.5" customHeight="1">
      <c r="A952" s="11"/>
      <c r="B952" s="11"/>
      <c r="C952" s="11"/>
      <c r="D952" s="11"/>
      <c r="E952" s="11"/>
      <c r="F952" s="12"/>
      <c r="G952" s="12"/>
      <c r="H952" s="12"/>
      <c r="I952" s="12"/>
      <c r="J952" s="12"/>
      <c r="K952" s="12"/>
      <c r="L952" s="12"/>
      <c r="M952" s="13"/>
      <c r="N952" s="14"/>
      <c r="O952" s="3"/>
      <c r="P952" s="3"/>
      <c r="Q952" s="2"/>
      <c r="R952" s="3"/>
      <c r="S952" s="13"/>
      <c r="T952" s="13"/>
      <c r="U952" s="3"/>
      <c r="V952" s="3"/>
      <c r="W952" s="3"/>
      <c r="X952" s="3"/>
      <c r="Y952" s="3"/>
      <c r="Z952" s="3"/>
      <c r="AA952" s="3"/>
      <c r="AB952" s="3"/>
      <c r="AC952" s="3"/>
      <c r="AD952" s="3"/>
    </row>
    <row r="953" spans="1:30" ht="13.5" customHeight="1">
      <c r="A953" s="11"/>
      <c r="B953" s="11"/>
      <c r="C953" s="11"/>
      <c r="D953" s="11"/>
      <c r="E953" s="11"/>
      <c r="F953" s="12"/>
      <c r="G953" s="12"/>
      <c r="H953" s="12"/>
      <c r="I953" s="12"/>
      <c r="J953" s="12"/>
      <c r="K953" s="12"/>
      <c r="L953" s="12"/>
      <c r="M953" s="13"/>
      <c r="N953" s="14"/>
      <c r="O953" s="3"/>
      <c r="P953" s="3"/>
      <c r="Q953" s="2"/>
      <c r="R953" s="3"/>
      <c r="S953" s="13"/>
      <c r="T953" s="13"/>
      <c r="U953" s="3"/>
      <c r="V953" s="3"/>
      <c r="W953" s="3"/>
      <c r="X953" s="3"/>
      <c r="Y953" s="3"/>
      <c r="Z953" s="3"/>
      <c r="AA953" s="3"/>
      <c r="AB953" s="3"/>
      <c r="AC953" s="3"/>
      <c r="AD953" s="3"/>
    </row>
    <row r="954" spans="1:30" ht="13.5" customHeight="1">
      <c r="A954" s="11"/>
      <c r="B954" s="11"/>
      <c r="C954" s="11"/>
      <c r="D954" s="11"/>
      <c r="E954" s="11"/>
      <c r="F954" s="12"/>
      <c r="G954" s="12"/>
      <c r="H954" s="12"/>
      <c r="I954" s="12"/>
      <c r="J954" s="12"/>
      <c r="K954" s="12"/>
      <c r="L954" s="12"/>
      <c r="M954" s="13"/>
      <c r="N954" s="14"/>
      <c r="O954" s="3"/>
      <c r="P954" s="3"/>
      <c r="Q954" s="2"/>
      <c r="R954" s="3"/>
      <c r="S954" s="13"/>
      <c r="T954" s="13"/>
      <c r="U954" s="3"/>
      <c r="V954" s="3"/>
      <c r="W954" s="3"/>
      <c r="X954" s="3"/>
      <c r="Y954" s="3"/>
      <c r="Z954" s="3"/>
      <c r="AA954" s="3"/>
      <c r="AB954" s="3"/>
      <c r="AC954" s="3"/>
      <c r="AD954" s="3"/>
    </row>
    <row r="955" spans="1:30" ht="13.5" customHeight="1">
      <c r="A955" s="11"/>
      <c r="B955" s="11"/>
      <c r="C955" s="11"/>
      <c r="D955" s="11"/>
      <c r="E955" s="11"/>
      <c r="F955" s="12"/>
      <c r="G955" s="12"/>
      <c r="H955" s="12"/>
      <c r="I955" s="12"/>
      <c r="J955" s="12"/>
      <c r="K955" s="12"/>
      <c r="L955" s="12"/>
      <c r="M955" s="13"/>
      <c r="N955" s="14"/>
      <c r="O955" s="3"/>
      <c r="P955" s="3"/>
      <c r="Q955" s="2"/>
      <c r="R955" s="3"/>
      <c r="S955" s="13"/>
      <c r="T955" s="13"/>
      <c r="U955" s="3"/>
      <c r="V955" s="3"/>
      <c r="W955" s="3"/>
      <c r="X955" s="3"/>
      <c r="Y955" s="3"/>
      <c r="Z955" s="3"/>
      <c r="AA955" s="3"/>
      <c r="AB955" s="3"/>
      <c r="AC955" s="3"/>
      <c r="AD955" s="3"/>
    </row>
    <row r="956" spans="1:30" ht="13.5" customHeight="1">
      <c r="A956" s="11"/>
      <c r="B956" s="11"/>
      <c r="C956" s="11"/>
      <c r="D956" s="11"/>
      <c r="E956" s="11"/>
      <c r="F956" s="12"/>
      <c r="G956" s="12"/>
      <c r="H956" s="12"/>
      <c r="I956" s="12"/>
      <c r="J956" s="12"/>
      <c r="K956" s="12"/>
      <c r="L956" s="12"/>
      <c r="M956" s="13"/>
      <c r="N956" s="14"/>
      <c r="O956" s="3"/>
      <c r="P956" s="3"/>
      <c r="Q956" s="2"/>
      <c r="R956" s="3"/>
      <c r="S956" s="13"/>
      <c r="T956" s="13"/>
      <c r="U956" s="3"/>
      <c r="V956" s="3"/>
      <c r="W956" s="3"/>
      <c r="X956" s="3"/>
      <c r="Y956" s="3"/>
      <c r="Z956" s="3"/>
      <c r="AA956" s="3"/>
      <c r="AB956" s="3"/>
      <c r="AC956" s="3"/>
      <c r="AD956" s="3"/>
    </row>
    <row r="957" spans="1:30" ht="13.5" customHeight="1">
      <c r="A957" s="11"/>
      <c r="B957" s="11"/>
      <c r="C957" s="11"/>
      <c r="D957" s="11"/>
      <c r="E957" s="11"/>
      <c r="F957" s="12"/>
      <c r="G957" s="12"/>
      <c r="H957" s="12"/>
      <c r="I957" s="12"/>
      <c r="J957" s="12"/>
      <c r="K957" s="12"/>
      <c r="L957" s="12"/>
      <c r="M957" s="13"/>
      <c r="N957" s="14"/>
      <c r="O957" s="3"/>
      <c r="P957" s="3"/>
      <c r="Q957" s="2"/>
      <c r="R957" s="3"/>
      <c r="S957" s="13"/>
      <c r="T957" s="13"/>
      <c r="U957" s="3"/>
      <c r="V957" s="3"/>
      <c r="W957" s="3"/>
      <c r="X957" s="3"/>
      <c r="Y957" s="3"/>
      <c r="Z957" s="3"/>
      <c r="AA957" s="3"/>
      <c r="AB957" s="3"/>
      <c r="AC957" s="3"/>
      <c r="AD957" s="3"/>
    </row>
    <row r="958" spans="1:30" ht="13.5" customHeight="1">
      <c r="A958" s="11"/>
      <c r="B958" s="11"/>
      <c r="C958" s="11"/>
      <c r="D958" s="11"/>
      <c r="E958" s="11"/>
      <c r="F958" s="12"/>
      <c r="G958" s="12"/>
      <c r="H958" s="12"/>
      <c r="I958" s="12"/>
      <c r="J958" s="12"/>
      <c r="K958" s="12"/>
      <c r="L958" s="12"/>
      <c r="M958" s="13"/>
      <c r="N958" s="14"/>
      <c r="O958" s="3"/>
      <c r="P958" s="3"/>
      <c r="Q958" s="2"/>
      <c r="R958" s="3"/>
      <c r="S958" s="13"/>
      <c r="T958" s="13"/>
      <c r="U958" s="3"/>
      <c r="V958" s="3"/>
      <c r="W958" s="3"/>
      <c r="X958" s="3"/>
      <c r="Y958" s="3"/>
      <c r="Z958" s="3"/>
      <c r="AA958" s="3"/>
      <c r="AB958" s="3"/>
      <c r="AC958" s="3"/>
      <c r="AD958" s="3"/>
    </row>
    <row r="959" spans="1:30" ht="13.5" customHeight="1">
      <c r="A959" s="11"/>
      <c r="B959" s="11"/>
      <c r="C959" s="11"/>
      <c r="D959" s="11"/>
      <c r="E959" s="11"/>
      <c r="F959" s="12"/>
      <c r="G959" s="12"/>
      <c r="H959" s="12"/>
      <c r="I959" s="12"/>
      <c r="J959" s="12"/>
      <c r="K959" s="12"/>
      <c r="L959" s="12"/>
      <c r="M959" s="13"/>
      <c r="N959" s="14"/>
      <c r="O959" s="3"/>
      <c r="P959" s="3"/>
      <c r="Q959" s="2"/>
      <c r="R959" s="3"/>
      <c r="S959" s="13"/>
      <c r="T959" s="13"/>
      <c r="U959" s="3"/>
      <c r="V959" s="3"/>
      <c r="W959" s="3"/>
      <c r="X959" s="3"/>
      <c r="Y959" s="3"/>
      <c r="Z959" s="3"/>
      <c r="AA959" s="3"/>
      <c r="AB959" s="3"/>
      <c r="AC959" s="3"/>
      <c r="AD959" s="3"/>
    </row>
    <row r="960" spans="1:30" ht="13.5" customHeight="1">
      <c r="A960" s="11"/>
      <c r="B960" s="11"/>
      <c r="C960" s="11"/>
      <c r="D960" s="11"/>
      <c r="E960" s="11"/>
      <c r="F960" s="12"/>
      <c r="G960" s="12"/>
      <c r="H960" s="12"/>
      <c r="I960" s="12"/>
      <c r="J960" s="12"/>
      <c r="K960" s="12"/>
      <c r="L960" s="12"/>
      <c r="M960" s="13"/>
      <c r="N960" s="14"/>
      <c r="O960" s="3"/>
      <c r="P960" s="3"/>
      <c r="Q960" s="2"/>
      <c r="R960" s="3"/>
      <c r="S960" s="13"/>
      <c r="T960" s="13"/>
      <c r="U960" s="3"/>
      <c r="V960" s="3"/>
      <c r="W960" s="3"/>
      <c r="X960" s="3"/>
      <c r="Y960" s="3"/>
      <c r="Z960" s="3"/>
      <c r="AA960" s="3"/>
      <c r="AB960" s="3"/>
      <c r="AC960" s="3"/>
      <c r="AD960" s="3"/>
    </row>
    <row r="961" spans="1:30" ht="13.5" customHeight="1">
      <c r="A961" s="11"/>
      <c r="B961" s="11"/>
      <c r="C961" s="11"/>
      <c r="D961" s="11"/>
      <c r="E961" s="11"/>
      <c r="F961" s="12"/>
      <c r="G961" s="12"/>
      <c r="H961" s="12"/>
      <c r="I961" s="12"/>
      <c r="J961" s="12"/>
      <c r="K961" s="12"/>
      <c r="L961" s="12"/>
      <c r="M961" s="13"/>
      <c r="N961" s="14"/>
      <c r="O961" s="3"/>
      <c r="P961" s="3"/>
      <c r="Q961" s="2"/>
      <c r="R961" s="3"/>
      <c r="S961" s="13"/>
      <c r="T961" s="13"/>
      <c r="U961" s="3"/>
      <c r="V961" s="3"/>
      <c r="W961" s="3"/>
      <c r="X961" s="3"/>
      <c r="Y961" s="3"/>
      <c r="Z961" s="3"/>
      <c r="AA961" s="3"/>
      <c r="AB961" s="3"/>
      <c r="AC961" s="3"/>
      <c r="AD961" s="3"/>
    </row>
    <row r="962" spans="1:30" ht="13.5" customHeight="1">
      <c r="A962" s="11"/>
      <c r="B962" s="11"/>
      <c r="C962" s="11"/>
      <c r="D962" s="11"/>
      <c r="E962" s="11"/>
      <c r="F962" s="12"/>
      <c r="G962" s="12"/>
      <c r="H962" s="12"/>
      <c r="I962" s="12"/>
      <c r="J962" s="12"/>
      <c r="K962" s="12"/>
      <c r="L962" s="12"/>
      <c r="M962" s="13"/>
      <c r="N962" s="14"/>
      <c r="O962" s="3"/>
      <c r="P962" s="3"/>
      <c r="Q962" s="2"/>
      <c r="R962" s="3"/>
      <c r="S962" s="13"/>
      <c r="T962" s="13"/>
      <c r="U962" s="3"/>
      <c r="V962" s="3"/>
      <c r="W962" s="3"/>
      <c r="X962" s="3"/>
      <c r="Y962" s="3"/>
      <c r="Z962" s="3"/>
      <c r="AA962" s="3"/>
      <c r="AB962" s="3"/>
      <c r="AC962" s="3"/>
      <c r="AD962" s="3"/>
    </row>
    <row r="963" spans="1:30" ht="13.5" customHeight="1">
      <c r="A963" s="11"/>
      <c r="B963" s="11"/>
      <c r="C963" s="11"/>
      <c r="D963" s="11"/>
      <c r="E963" s="11"/>
      <c r="F963" s="12"/>
      <c r="G963" s="12"/>
      <c r="H963" s="12"/>
      <c r="I963" s="12"/>
      <c r="J963" s="12"/>
      <c r="K963" s="12"/>
      <c r="L963" s="12"/>
      <c r="M963" s="13"/>
      <c r="N963" s="14"/>
      <c r="O963" s="3"/>
      <c r="P963" s="3"/>
      <c r="Q963" s="2"/>
      <c r="R963" s="3"/>
      <c r="S963" s="13"/>
      <c r="T963" s="13"/>
      <c r="U963" s="3"/>
      <c r="V963" s="3"/>
      <c r="W963" s="3"/>
      <c r="X963" s="3"/>
      <c r="Y963" s="3"/>
      <c r="Z963" s="3"/>
      <c r="AA963" s="3"/>
      <c r="AB963" s="3"/>
      <c r="AC963" s="3"/>
      <c r="AD963" s="3"/>
    </row>
    <row r="964" spans="1:30" ht="13.5" customHeight="1">
      <c r="A964" s="11"/>
      <c r="B964" s="11"/>
      <c r="C964" s="11"/>
      <c r="D964" s="11"/>
      <c r="E964" s="11"/>
      <c r="F964" s="12"/>
      <c r="G964" s="12"/>
      <c r="H964" s="12"/>
      <c r="I964" s="12"/>
      <c r="J964" s="12"/>
      <c r="K964" s="12"/>
      <c r="L964" s="12"/>
      <c r="M964" s="13"/>
      <c r="N964" s="14"/>
      <c r="O964" s="3"/>
      <c r="P964" s="3"/>
      <c r="Q964" s="2"/>
      <c r="R964" s="3"/>
      <c r="S964" s="13"/>
      <c r="T964" s="13"/>
      <c r="U964" s="3"/>
      <c r="V964" s="3"/>
      <c r="W964" s="3"/>
      <c r="X964" s="3"/>
      <c r="Y964" s="3"/>
      <c r="Z964" s="3"/>
      <c r="AA964" s="3"/>
      <c r="AB964" s="3"/>
      <c r="AC964" s="3"/>
      <c r="AD964" s="3"/>
    </row>
    <row r="965" spans="1:30" ht="13.5" customHeight="1">
      <c r="A965" s="11"/>
      <c r="B965" s="11"/>
      <c r="C965" s="11"/>
      <c r="D965" s="11"/>
      <c r="E965" s="11"/>
      <c r="F965" s="12"/>
      <c r="G965" s="12"/>
      <c r="H965" s="12"/>
      <c r="I965" s="12"/>
      <c r="J965" s="12"/>
      <c r="K965" s="12"/>
      <c r="L965" s="12"/>
      <c r="M965" s="13"/>
      <c r="N965" s="14"/>
      <c r="O965" s="3"/>
      <c r="P965" s="3"/>
      <c r="Q965" s="2"/>
      <c r="R965" s="3"/>
      <c r="S965" s="13"/>
      <c r="T965" s="13"/>
      <c r="U965" s="3"/>
      <c r="V965" s="3"/>
      <c r="W965" s="3"/>
      <c r="X965" s="3"/>
      <c r="Y965" s="3"/>
      <c r="Z965" s="3"/>
      <c r="AA965" s="3"/>
      <c r="AB965" s="3"/>
      <c r="AC965" s="3"/>
      <c r="AD965" s="3"/>
    </row>
    <row r="966" spans="1:30" ht="13.5" customHeight="1">
      <c r="A966" s="11"/>
      <c r="B966" s="11"/>
      <c r="C966" s="11"/>
      <c r="D966" s="11"/>
      <c r="E966" s="11"/>
      <c r="F966" s="12"/>
      <c r="G966" s="12"/>
      <c r="H966" s="12"/>
      <c r="I966" s="12"/>
      <c r="J966" s="12"/>
      <c r="K966" s="12"/>
      <c r="L966" s="12"/>
      <c r="M966" s="13"/>
      <c r="N966" s="14"/>
      <c r="O966" s="3"/>
      <c r="P966" s="3"/>
      <c r="Q966" s="2"/>
      <c r="R966" s="3"/>
      <c r="S966" s="13"/>
      <c r="T966" s="13"/>
      <c r="U966" s="3"/>
      <c r="V966" s="3"/>
      <c r="W966" s="3"/>
      <c r="X966" s="3"/>
      <c r="Y966" s="3"/>
      <c r="Z966" s="3"/>
      <c r="AA966" s="3"/>
      <c r="AB966" s="3"/>
      <c r="AC966" s="3"/>
      <c r="AD966" s="3"/>
    </row>
    <row r="967" spans="1:30" ht="13.5" customHeight="1">
      <c r="A967" s="11"/>
      <c r="B967" s="11"/>
      <c r="C967" s="11"/>
      <c r="D967" s="11"/>
      <c r="E967" s="11"/>
      <c r="F967" s="12"/>
      <c r="G967" s="12"/>
      <c r="H967" s="12"/>
      <c r="I967" s="12"/>
      <c r="J967" s="12"/>
      <c r="K967" s="12"/>
      <c r="L967" s="12"/>
      <c r="M967" s="13"/>
      <c r="N967" s="14"/>
      <c r="O967" s="3"/>
      <c r="P967" s="3"/>
      <c r="Q967" s="2"/>
      <c r="R967" s="3"/>
      <c r="S967" s="13"/>
      <c r="T967" s="13"/>
      <c r="U967" s="3"/>
      <c r="V967" s="3"/>
      <c r="W967" s="3"/>
      <c r="X967" s="3"/>
      <c r="Y967" s="3"/>
      <c r="Z967" s="3"/>
      <c r="AA967" s="3"/>
      <c r="AB967" s="3"/>
      <c r="AC967" s="3"/>
      <c r="AD967" s="3"/>
    </row>
    <row r="968" spans="1:30" ht="13.5" customHeight="1">
      <c r="A968" s="11"/>
      <c r="B968" s="11"/>
      <c r="C968" s="11"/>
      <c r="D968" s="11"/>
      <c r="E968" s="11"/>
      <c r="F968" s="12"/>
      <c r="G968" s="12"/>
      <c r="H968" s="12"/>
      <c r="I968" s="12"/>
      <c r="J968" s="12"/>
      <c r="K968" s="12"/>
      <c r="L968" s="12"/>
      <c r="M968" s="13"/>
      <c r="N968" s="14"/>
      <c r="O968" s="3"/>
      <c r="P968" s="3"/>
      <c r="Q968" s="2"/>
      <c r="R968" s="3"/>
      <c r="S968" s="13"/>
      <c r="T968" s="13"/>
      <c r="U968" s="3"/>
      <c r="V968" s="3"/>
      <c r="W968" s="3"/>
      <c r="X968" s="3"/>
      <c r="Y968" s="3"/>
      <c r="Z968" s="3"/>
      <c r="AA968" s="3"/>
      <c r="AB968" s="3"/>
      <c r="AC968" s="3"/>
      <c r="AD968" s="3"/>
    </row>
    <row r="969" spans="1:30" ht="13.5" customHeight="1">
      <c r="A969" s="11"/>
      <c r="B969" s="11"/>
      <c r="C969" s="11"/>
      <c r="D969" s="11"/>
      <c r="E969" s="11"/>
      <c r="F969" s="12"/>
      <c r="G969" s="12"/>
      <c r="H969" s="12"/>
      <c r="I969" s="12"/>
      <c r="J969" s="12"/>
      <c r="K969" s="12"/>
      <c r="L969" s="12"/>
      <c r="M969" s="13"/>
      <c r="N969" s="14"/>
      <c r="O969" s="3"/>
      <c r="P969" s="3"/>
      <c r="Q969" s="2"/>
      <c r="R969" s="3"/>
      <c r="S969" s="13"/>
      <c r="T969" s="13"/>
      <c r="U969" s="3"/>
      <c r="V969" s="3"/>
      <c r="W969" s="3"/>
      <c r="X969" s="3"/>
      <c r="Y969" s="3"/>
      <c r="Z969" s="3"/>
      <c r="AA969" s="3"/>
      <c r="AB969" s="3"/>
      <c r="AC969" s="3"/>
      <c r="AD969" s="3"/>
    </row>
    <row r="970" spans="1:30" ht="13.5" customHeight="1">
      <c r="A970" s="11"/>
      <c r="B970" s="11"/>
      <c r="C970" s="11"/>
      <c r="D970" s="11"/>
      <c r="E970" s="11"/>
      <c r="F970" s="12"/>
      <c r="G970" s="12"/>
      <c r="H970" s="12"/>
      <c r="I970" s="12"/>
      <c r="J970" s="12"/>
      <c r="K970" s="12"/>
      <c r="L970" s="12"/>
      <c r="M970" s="13"/>
      <c r="N970" s="14"/>
      <c r="O970" s="3"/>
      <c r="P970" s="3"/>
      <c r="Q970" s="2"/>
      <c r="R970" s="3"/>
      <c r="S970" s="13"/>
      <c r="T970" s="13"/>
      <c r="U970" s="3"/>
      <c r="V970" s="3"/>
      <c r="W970" s="3"/>
      <c r="X970" s="3"/>
      <c r="Y970" s="3"/>
      <c r="Z970" s="3"/>
      <c r="AA970" s="3"/>
      <c r="AB970" s="3"/>
      <c r="AC970" s="3"/>
      <c r="AD970" s="3"/>
    </row>
    <row r="971" spans="1:30" ht="13.5" customHeight="1">
      <c r="A971" s="11"/>
      <c r="B971" s="11"/>
      <c r="C971" s="11"/>
      <c r="D971" s="11"/>
      <c r="E971" s="11"/>
      <c r="F971" s="12"/>
      <c r="G971" s="12"/>
      <c r="H971" s="12"/>
      <c r="I971" s="12"/>
      <c r="J971" s="12"/>
      <c r="K971" s="12"/>
      <c r="L971" s="12"/>
      <c r="M971" s="13"/>
      <c r="N971" s="14"/>
      <c r="O971" s="3"/>
      <c r="P971" s="3"/>
      <c r="Q971" s="2"/>
      <c r="R971" s="3"/>
      <c r="S971" s="13"/>
      <c r="T971" s="13"/>
      <c r="U971" s="3"/>
      <c r="V971" s="3"/>
      <c r="W971" s="3"/>
      <c r="X971" s="3"/>
      <c r="Y971" s="3"/>
      <c r="Z971" s="3"/>
      <c r="AA971" s="3"/>
      <c r="AB971" s="3"/>
      <c r="AC971" s="3"/>
      <c r="AD971" s="3"/>
    </row>
    <row r="972" spans="1:30" ht="13.5" customHeight="1">
      <c r="A972" s="11"/>
      <c r="B972" s="11"/>
      <c r="C972" s="11"/>
      <c r="D972" s="11"/>
      <c r="E972" s="11"/>
      <c r="F972" s="12"/>
      <c r="G972" s="12"/>
      <c r="H972" s="12"/>
      <c r="I972" s="12"/>
      <c r="J972" s="12"/>
      <c r="K972" s="12"/>
      <c r="L972" s="12"/>
      <c r="M972" s="13"/>
      <c r="N972" s="14"/>
      <c r="O972" s="3"/>
      <c r="P972" s="3"/>
      <c r="Q972" s="2"/>
      <c r="R972" s="3"/>
      <c r="S972" s="13"/>
      <c r="T972" s="13"/>
      <c r="U972" s="3"/>
      <c r="V972" s="3"/>
      <c r="W972" s="3"/>
      <c r="X972" s="3"/>
      <c r="Y972" s="3"/>
      <c r="Z972" s="3"/>
      <c r="AA972" s="3"/>
      <c r="AB972" s="3"/>
      <c r="AC972" s="3"/>
      <c r="AD972" s="3"/>
    </row>
    <row r="973" spans="1:30" ht="13.5" customHeight="1">
      <c r="A973" s="11"/>
      <c r="B973" s="11"/>
      <c r="C973" s="11"/>
      <c r="D973" s="11"/>
      <c r="E973" s="11"/>
      <c r="F973" s="12"/>
      <c r="G973" s="12"/>
      <c r="H973" s="12"/>
      <c r="I973" s="12"/>
      <c r="J973" s="12"/>
      <c r="K973" s="12"/>
      <c r="L973" s="12"/>
      <c r="M973" s="13"/>
      <c r="N973" s="14"/>
      <c r="O973" s="3"/>
      <c r="P973" s="3"/>
      <c r="Q973" s="2"/>
      <c r="R973" s="3"/>
      <c r="S973" s="13"/>
      <c r="T973" s="13"/>
      <c r="U973" s="3"/>
      <c r="V973" s="3"/>
      <c r="W973" s="3"/>
      <c r="X973" s="3"/>
      <c r="Y973" s="3"/>
      <c r="Z973" s="3"/>
      <c r="AA973" s="3"/>
      <c r="AB973" s="3"/>
      <c r="AC973" s="3"/>
      <c r="AD973" s="3"/>
    </row>
    <row r="974" spans="1:30" ht="13.5" customHeight="1">
      <c r="A974" s="11"/>
      <c r="B974" s="11"/>
      <c r="C974" s="11"/>
      <c r="D974" s="11"/>
      <c r="E974" s="11"/>
      <c r="F974" s="12"/>
      <c r="G974" s="12"/>
      <c r="H974" s="12"/>
      <c r="I974" s="12"/>
      <c r="J974" s="12"/>
      <c r="K974" s="12"/>
      <c r="L974" s="12"/>
      <c r="M974" s="13"/>
      <c r="N974" s="14"/>
      <c r="O974" s="3"/>
      <c r="P974" s="3"/>
      <c r="Q974" s="2"/>
      <c r="R974" s="3"/>
      <c r="S974" s="13"/>
      <c r="T974" s="13"/>
      <c r="U974" s="3"/>
      <c r="V974" s="3"/>
      <c r="W974" s="3"/>
      <c r="X974" s="3"/>
      <c r="Y974" s="3"/>
      <c r="Z974" s="3"/>
      <c r="AA974" s="3"/>
      <c r="AB974" s="3"/>
      <c r="AC974" s="3"/>
      <c r="AD974" s="3"/>
    </row>
    <row r="975" spans="1:30" ht="13.5" customHeight="1">
      <c r="A975" s="11"/>
      <c r="B975" s="11"/>
      <c r="C975" s="11"/>
      <c r="D975" s="11"/>
      <c r="E975" s="11"/>
      <c r="F975" s="12"/>
      <c r="G975" s="12"/>
      <c r="H975" s="12"/>
      <c r="I975" s="12"/>
      <c r="J975" s="12"/>
      <c r="K975" s="12"/>
      <c r="L975" s="12"/>
      <c r="M975" s="13"/>
      <c r="N975" s="14"/>
      <c r="O975" s="3"/>
      <c r="P975" s="3"/>
      <c r="Q975" s="2"/>
      <c r="R975" s="3"/>
      <c r="S975" s="13"/>
      <c r="T975" s="13"/>
      <c r="U975" s="3"/>
      <c r="V975" s="3"/>
      <c r="W975" s="3"/>
      <c r="X975" s="3"/>
      <c r="Y975" s="3"/>
      <c r="Z975" s="3"/>
      <c r="AA975" s="3"/>
      <c r="AB975" s="3"/>
      <c r="AC975" s="3"/>
      <c r="AD975" s="3"/>
    </row>
    <row r="976" spans="1:30" ht="13.5" customHeight="1">
      <c r="A976" s="11"/>
      <c r="B976" s="11"/>
      <c r="C976" s="11"/>
      <c r="D976" s="11"/>
      <c r="E976" s="11"/>
      <c r="F976" s="12"/>
      <c r="G976" s="12"/>
      <c r="H976" s="12"/>
      <c r="I976" s="12"/>
      <c r="J976" s="12"/>
      <c r="K976" s="12"/>
      <c r="L976" s="12"/>
      <c r="M976" s="13"/>
      <c r="N976" s="14"/>
      <c r="O976" s="3"/>
      <c r="P976" s="3"/>
      <c r="Q976" s="2"/>
      <c r="R976" s="3"/>
      <c r="S976" s="13"/>
      <c r="T976" s="13"/>
      <c r="U976" s="3"/>
      <c r="V976" s="3"/>
      <c r="W976" s="3"/>
      <c r="X976" s="3"/>
      <c r="Y976" s="3"/>
      <c r="Z976" s="3"/>
      <c r="AA976" s="3"/>
      <c r="AB976" s="3"/>
      <c r="AC976" s="3"/>
      <c r="AD976" s="3"/>
    </row>
    <row r="977" spans="1:30" ht="13.5" customHeight="1">
      <c r="A977" s="11"/>
      <c r="B977" s="11"/>
      <c r="C977" s="11"/>
      <c r="D977" s="11"/>
      <c r="E977" s="11"/>
      <c r="F977" s="12"/>
      <c r="G977" s="12"/>
      <c r="H977" s="12"/>
      <c r="I977" s="12"/>
      <c r="J977" s="12"/>
      <c r="K977" s="12"/>
      <c r="L977" s="12"/>
      <c r="M977" s="13"/>
      <c r="N977" s="14"/>
      <c r="O977" s="3"/>
      <c r="P977" s="3"/>
      <c r="Q977" s="2"/>
      <c r="R977" s="3"/>
      <c r="S977" s="13"/>
      <c r="T977" s="13"/>
      <c r="U977" s="3"/>
      <c r="V977" s="3"/>
      <c r="W977" s="3"/>
      <c r="X977" s="3"/>
      <c r="Y977" s="3"/>
      <c r="Z977" s="3"/>
      <c r="AA977" s="3"/>
      <c r="AB977" s="3"/>
      <c r="AC977" s="3"/>
      <c r="AD977" s="3"/>
    </row>
    <row r="978" spans="1:30" ht="13.5" customHeight="1">
      <c r="A978" s="11"/>
      <c r="B978" s="11"/>
      <c r="C978" s="11"/>
      <c r="D978" s="11"/>
      <c r="E978" s="11"/>
      <c r="F978" s="12"/>
      <c r="G978" s="12"/>
      <c r="H978" s="12"/>
      <c r="I978" s="12"/>
      <c r="J978" s="12"/>
      <c r="K978" s="12"/>
      <c r="L978" s="12"/>
      <c r="M978" s="13"/>
      <c r="N978" s="14"/>
      <c r="O978" s="3"/>
      <c r="P978" s="3"/>
      <c r="Q978" s="2"/>
      <c r="R978" s="3"/>
      <c r="S978" s="13"/>
      <c r="T978" s="13"/>
      <c r="U978" s="3"/>
      <c r="V978" s="3"/>
      <c r="W978" s="3"/>
      <c r="X978" s="3"/>
      <c r="Y978" s="3"/>
      <c r="Z978" s="3"/>
      <c r="AA978" s="3"/>
      <c r="AB978" s="3"/>
      <c r="AC978" s="3"/>
      <c r="AD978" s="3"/>
    </row>
    <row r="979" spans="1:30" ht="13.5" customHeight="1">
      <c r="A979" s="11"/>
      <c r="B979" s="11"/>
      <c r="C979" s="11"/>
      <c r="D979" s="11"/>
      <c r="E979" s="11"/>
      <c r="F979" s="12"/>
      <c r="G979" s="12"/>
      <c r="H979" s="12"/>
      <c r="I979" s="12"/>
      <c r="J979" s="12"/>
      <c r="K979" s="12"/>
      <c r="L979" s="12"/>
      <c r="M979" s="13"/>
      <c r="N979" s="14"/>
      <c r="O979" s="3"/>
      <c r="P979" s="3"/>
      <c r="Q979" s="2"/>
      <c r="R979" s="3"/>
      <c r="S979" s="13"/>
      <c r="T979" s="13"/>
      <c r="U979" s="3"/>
      <c r="V979" s="3"/>
      <c r="W979" s="3"/>
      <c r="X979" s="3"/>
      <c r="Y979" s="3"/>
      <c r="Z979" s="3"/>
      <c r="AA979" s="3"/>
      <c r="AB979" s="3"/>
      <c r="AC979" s="3"/>
      <c r="AD979" s="3"/>
    </row>
    <row r="980" spans="1:30" ht="13.5" customHeight="1">
      <c r="A980" s="11"/>
      <c r="B980" s="11"/>
      <c r="C980" s="11"/>
      <c r="D980" s="11"/>
      <c r="E980" s="11"/>
      <c r="F980" s="12"/>
      <c r="G980" s="12"/>
      <c r="H980" s="12"/>
      <c r="I980" s="12"/>
      <c r="J980" s="12"/>
      <c r="K980" s="12"/>
      <c r="L980" s="12"/>
      <c r="M980" s="13"/>
      <c r="N980" s="14"/>
      <c r="O980" s="3"/>
      <c r="P980" s="3"/>
      <c r="Q980" s="2"/>
      <c r="R980" s="3"/>
      <c r="S980" s="13"/>
      <c r="T980" s="13"/>
      <c r="U980" s="3"/>
      <c r="V980" s="3"/>
      <c r="W980" s="3"/>
      <c r="X980" s="3"/>
      <c r="Y980" s="3"/>
      <c r="Z980" s="3"/>
      <c r="AA980" s="3"/>
      <c r="AB980" s="3"/>
      <c r="AC980" s="3"/>
      <c r="AD980" s="3"/>
    </row>
    <row r="981" spans="1:30" ht="13.5" customHeight="1">
      <c r="A981" s="11"/>
      <c r="B981" s="11"/>
      <c r="C981" s="11"/>
      <c r="D981" s="11"/>
      <c r="E981" s="11"/>
      <c r="F981" s="12"/>
      <c r="G981" s="12"/>
      <c r="H981" s="12"/>
      <c r="I981" s="12"/>
      <c r="J981" s="12"/>
      <c r="K981" s="12"/>
      <c r="L981" s="12"/>
      <c r="M981" s="13"/>
      <c r="N981" s="14"/>
      <c r="O981" s="3"/>
      <c r="P981" s="3"/>
      <c r="Q981" s="2"/>
      <c r="R981" s="3"/>
      <c r="S981" s="13"/>
      <c r="T981" s="13"/>
      <c r="U981" s="3"/>
      <c r="V981" s="3"/>
      <c r="W981" s="3"/>
      <c r="X981" s="3"/>
      <c r="Y981" s="3"/>
      <c r="Z981" s="3"/>
      <c r="AA981" s="3"/>
      <c r="AB981" s="3"/>
      <c r="AC981" s="3"/>
      <c r="AD981" s="3"/>
    </row>
    <row r="982" spans="1:30" ht="13.5" customHeight="1">
      <c r="A982" s="11"/>
      <c r="B982" s="11"/>
      <c r="C982" s="11"/>
      <c r="D982" s="11"/>
      <c r="E982" s="11"/>
      <c r="F982" s="12"/>
      <c r="G982" s="12"/>
      <c r="H982" s="12"/>
      <c r="I982" s="12"/>
      <c r="J982" s="12"/>
      <c r="K982" s="12"/>
      <c r="L982" s="12"/>
      <c r="M982" s="13"/>
      <c r="N982" s="14"/>
      <c r="O982" s="3"/>
      <c r="P982" s="3"/>
      <c r="Q982" s="2"/>
      <c r="R982" s="3"/>
      <c r="S982" s="13"/>
      <c r="T982" s="13"/>
      <c r="U982" s="3"/>
      <c r="V982" s="3"/>
      <c r="W982" s="3"/>
      <c r="X982" s="3"/>
      <c r="Y982" s="3"/>
      <c r="Z982" s="3"/>
      <c r="AA982" s="3"/>
      <c r="AB982" s="3"/>
      <c r="AC982" s="3"/>
      <c r="AD982" s="3"/>
    </row>
    <row r="983" spans="1:30" ht="13.5" customHeight="1">
      <c r="A983" s="11"/>
      <c r="B983" s="11"/>
      <c r="C983" s="11"/>
      <c r="D983" s="11"/>
      <c r="E983" s="11"/>
      <c r="F983" s="12"/>
      <c r="G983" s="12"/>
      <c r="H983" s="12"/>
      <c r="I983" s="12"/>
      <c r="J983" s="12"/>
      <c r="K983" s="12"/>
      <c r="L983" s="12"/>
      <c r="M983" s="13"/>
      <c r="N983" s="14"/>
      <c r="O983" s="3"/>
      <c r="P983" s="3"/>
      <c r="Q983" s="2"/>
      <c r="R983" s="3"/>
      <c r="S983" s="13"/>
      <c r="T983" s="13"/>
      <c r="U983" s="3"/>
      <c r="V983" s="3"/>
      <c r="W983" s="3"/>
      <c r="X983" s="3"/>
      <c r="Y983" s="3"/>
      <c r="Z983" s="3"/>
      <c r="AA983" s="3"/>
      <c r="AB983" s="3"/>
      <c r="AC983" s="3"/>
      <c r="AD983" s="3"/>
    </row>
    <row r="984" spans="1:30" ht="13.5" customHeight="1">
      <c r="A984" s="11"/>
      <c r="B984" s="11"/>
      <c r="C984" s="11"/>
      <c r="D984" s="11"/>
      <c r="E984" s="11"/>
      <c r="F984" s="12"/>
      <c r="G984" s="12"/>
      <c r="H984" s="12"/>
      <c r="I984" s="12"/>
      <c r="J984" s="12"/>
      <c r="K984" s="12"/>
      <c r="L984" s="12"/>
      <c r="M984" s="13"/>
      <c r="N984" s="14"/>
      <c r="O984" s="3"/>
      <c r="P984" s="3"/>
      <c r="Q984" s="2"/>
      <c r="R984" s="3"/>
      <c r="S984" s="13"/>
      <c r="T984" s="13"/>
      <c r="U984" s="3"/>
      <c r="V984" s="3"/>
      <c r="W984" s="3"/>
      <c r="X984" s="3"/>
      <c r="Y984" s="3"/>
      <c r="Z984" s="3"/>
      <c r="AA984" s="3"/>
      <c r="AB984" s="3"/>
      <c r="AC984" s="3"/>
      <c r="AD984" s="3"/>
    </row>
    <row r="985" spans="1:30" ht="13.5" customHeight="1">
      <c r="A985" s="11"/>
      <c r="B985" s="11"/>
      <c r="C985" s="11"/>
      <c r="D985" s="11"/>
      <c r="E985" s="11"/>
      <c r="F985" s="12"/>
      <c r="G985" s="12"/>
      <c r="H985" s="12"/>
      <c r="I985" s="12"/>
      <c r="J985" s="12"/>
      <c r="K985" s="12"/>
      <c r="L985" s="12"/>
      <c r="M985" s="13"/>
      <c r="N985" s="14"/>
      <c r="O985" s="3"/>
      <c r="P985" s="3"/>
      <c r="Q985" s="2"/>
      <c r="R985" s="3"/>
      <c r="S985" s="13"/>
      <c r="T985" s="13"/>
      <c r="U985" s="3"/>
      <c r="V985" s="3"/>
      <c r="W985" s="3"/>
      <c r="X985" s="3"/>
      <c r="Y985" s="3"/>
      <c r="Z985" s="3"/>
      <c r="AA985" s="3"/>
      <c r="AB985" s="3"/>
      <c r="AC985" s="3"/>
      <c r="AD985" s="3"/>
    </row>
    <row r="986" spans="1:30" ht="13.5" customHeight="1">
      <c r="A986" s="11"/>
      <c r="B986" s="11"/>
      <c r="C986" s="11"/>
      <c r="D986" s="11"/>
      <c r="E986" s="11"/>
      <c r="F986" s="12"/>
      <c r="G986" s="12"/>
      <c r="H986" s="12"/>
      <c r="I986" s="12"/>
      <c r="J986" s="12"/>
      <c r="K986" s="12"/>
      <c r="L986" s="12"/>
      <c r="M986" s="13"/>
      <c r="N986" s="14"/>
      <c r="O986" s="3"/>
      <c r="P986" s="3"/>
      <c r="Q986" s="2"/>
      <c r="R986" s="3"/>
      <c r="S986" s="13"/>
      <c r="T986" s="13"/>
      <c r="U986" s="3"/>
      <c r="V986" s="3"/>
      <c r="W986" s="3"/>
      <c r="X986" s="3"/>
      <c r="Y986" s="3"/>
      <c r="Z986" s="3"/>
      <c r="AA986" s="3"/>
      <c r="AB986" s="3"/>
      <c r="AC986" s="3"/>
      <c r="AD986" s="3"/>
    </row>
    <row r="987" spans="1:30" ht="13.5" customHeight="1">
      <c r="A987" s="11"/>
      <c r="B987" s="11"/>
      <c r="C987" s="11"/>
      <c r="D987" s="11"/>
      <c r="E987" s="11"/>
      <c r="F987" s="12"/>
      <c r="G987" s="12"/>
      <c r="H987" s="12"/>
      <c r="I987" s="12"/>
      <c r="J987" s="12"/>
      <c r="K987" s="12"/>
      <c r="L987" s="12"/>
      <c r="M987" s="13"/>
      <c r="N987" s="14"/>
      <c r="O987" s="3"/>
      <c r="P987" s="3"/>
      <c r="Q987" s="2"/>
      <c r="R987" s="3"/>
      <c r="S987" s="13"/>
      <c r="T987" s="13"/>
      <c r="U987" s="3"/>
      <c r="V987" s="3"/>
      <c r="W987" s="3"/>
      <c r="X987" s="3"/>
      <c r="Y987" s="3"/>
      <c r="Z987" s="3"/>
      <c r="AA987" s="3"/>
      <c r="AB987" s="3"/>
      <c r="AC987" s="3"/>
      <c r="AD987" s="3"/>
    </row>
    <row r="988" spans="1:30" ht="13.5" customHeight="1">
      <c r="A988" s="11"/>
      <c r="B988" s="11"/>
      <c r="C988" s="11"/>
      <c r="D988" s="11"/>
      <c r="E988" s="11"/>
      <c r="F988" s="12"/>
      <c r="G988" s="12"/>
      <c r="H988" s="12"/>
      <c r="I988" s="12"/>
      <c r="J988" s="12"/>
      <c r="K988" s="12"/>
      <c r="L988" s="12"/>
      <c r="M988" s="13"/>
      <c r="N988" s="14"/>
      <c r="O988" s="3"/>
      <c r="P988" s="3"/>
      <c r="Q988" s="2"/>
      <c r="R988" s="3"/>
      <c r="S988" s="13"/>
      <c r="T988" s="13"/>
      <c r="U988" s="3"/>
      <c r="V988" s="3"/>
      <c r="W988" s="3"/>
      <c r="X988" s="3"/>
      <c r="Y988" s="3"/>
      <c r="Z988" s="3"/>
      <c r="AA988" s="3"/>
      <c r="AB988" s="3"/>
      <c r="AC988" s="3"/>
      <c r="AD988" s="3"/>
    </row>
    <row r="989" spans="1:30" ht="13.5" customHeight="1">
      <c r="A989" s="11"/>
      <c r="B989" s="11"/>
      <c r="C989" s="11"/>
      <c r="D989" s="11"/>
      <c r="E989" s="11"/>
      <c r="F989" s="12"/>
      <c r="G989" s="12"/>
      <c r="H989" s="12"/>
      <c r="I989" s="12"/>
      <c r="J989" s="12"/>
      <c r="K989" s="12"/>
      <c r="L989" s="12"/>
      <c r="M989" s="13"/>
      <c r="N989" s="14"/>
      <c r="O989" s="3"/>
      <c r="P989" s="3"/>
      <c r="Q989" s="2"/>
      <c r="R989" s="3"/>
      <c r="S989" s="13"/>
      <c r="T989" s="13"/>
      <c r="U989" s="3"/>
      <c r="V989" s="3"/>
      <c r="W989" s="3"/>
      <c r="X989" s="3"/>
      <c r="Y989" s="3"/>
      <c r="Z989" s="3"/>
      <c r="AA989" s="3"/>
      <c r="AB989" s="3"/>
      <c r="AC989" s="3"/>
      <c r="AD989" s="3"/>
    </row>
    <row r="990" spans="1:30" ht="13.5" customHeight="1">
      <c r="A990" s="11"/>
      <c r="B990" s="11"/>
      <c r="C990" s="11"/>
      <c r="D990" s="11"/>
      <c r="E990" s="11"/>
      <c r="F990" s="12"/>
      <c r="G990" s="12"/>
      <c r="H990" s="12"/>
      <c r="I990" s="12"/>
      <c r="J990" s="12"/>
      <c r="K990" s="12"/>
      <c r="L990" s="12"/>
      <c r="M990" s="13"/>
      <c r="N990" s="14"/>
      <c r="O990" s="3"/>
      <c r="P990" s="3"/>
      <c r="Q990" s="2"/>
      <c r="R990" s="3"/>
      <c r="S990" s="13"/>
      <c r="T990" s="13"/>
      <c r="U990" s="3"/>
      <c r="V990" s="3"/>
      <c r="W990" s="3"/>
      <c r="X990" s="3"/>
      <c r="Y990" s="3"/>
      <c r="Z990" s="3"/>
      <c r="AA990" s="3"/>
      <c r="AB990" s="3"/>
      <c r="AC990" s="3"/>
      <c r="AD990" s="3"/>
    </row>
    <row r="991" spans="1:30" ht="13.5" customHeight="1">
      <c r="A991" s="11"/>
      <c r="B991" s="11"/>
      <c r="C991" s="11"/>
      <c r="D991" s="11"/>
      <c r="E991" s="11"/>
      <c r="F991" s="12"/>
      <c r="G991" s="12"/>
      <c r="H991" s="12"/>
      <c r="I991" s="12"/>
      <c r="J991" s="12"/>
      <c r="K991" s="12"/>
      <c r="L991" s="12"/>
      <c r="M991" s="13"/>
      <c r="N991" s="14"/>
      <c r="O991" s="3"/>
      <c r="P991" s="3"/>
      <c r="Q991" s="2"/>
      <c r="R991" s="3"/>
      <c r="S991" s="13"/>
      <c r="T991" s="13"/>
      <c r="U991" s="3"/>
      <c r="V991" s="3"/>
      <c r="W991" s="3"/>
      <c r="X991" s="3"/>
      <c r="Y991" s="3"/>
      <c r="Z991" s="3"/>
      <c r="AA991" s="3"/>
      <c r="AB991" s="3"/>
      <c r="AC991" s="3"/>
      <c r="AD991" s="3"/>
    </row>
    <row r="992" spans="1:30" ht="13.5" customHeight="1">
      <c r="A992" s="11"/>
      <c r="B992" s="11"/>
      <c r="C992" s="11"/>
      <c r="D992" s="11"/>
      <c r="E992" s="11"/>
      <c r="F992" s="12"/>
      <c r="G992" s="12"/>
      <c r="H992" s="12"/>
      <c r="I992" s="12"/>
      <c r="J992" s="12"/>
      <c r="K992" s="12"/>
      <c r="L992" s="12"/>
      <c r="M992" s="13"/>
      <c r="N992" s="14"/>
      <c r="O992" s="3"/>
      <c r="P992" s="3"/>
      <c r="Q992" s="2"/>
      <c r="R992" s="3"/>
      <c r="S992" s="13"/>
      <c r="T992" s="13"/>
      <c r="U992" s="3"/>
      <c r="V992" s="3"/>
      <c r="W992" s="3"/>
      <c r="X992" s="3"/>
      <c r="Y992" s="3"/>
      <c r="Z992" s="3"/>
      <c r="AA992" s="3"/>
      <c r="AB992" s="3"/>
      <c r="AC992" s="3"/>
      <c r="AD992" s="3"/>
    </row>
    <row r="993" spans="1:30" ht="13.5" customHeight="1">
      <c r="A993" s="11"/>
      <c r="B993" s="11"/>
      <c r="C993" s="11"/>
      <c r="D993" s="11"/>
      <c r="E993" s="11"/>
      <c r="F993" s="12"/>
      <c r="G993" s="12"/>
      <c r="H993" s="12"/>
      <c r="I993" s="12"/>
      <c r="J993" s="12"/>
      <c r="K993" s="12"/>
      <c r="L993" s="12"/>
      <c r="M993" s="13"/>
      <c r="N993" s="14"/>
      <c r="O993" s="3"/>
      <c r="P993" s="3"/>
      <c r="Q993" s="2"/>
      <c r="R993" s="3"/>
      <c r="S993" s="13"/>
      <c r="T993" s="13"/>
      <c r="U993" s="3"/>
      <c r="V993" s="3"/>
      <c r="W993" s="3"/>
      <c r="X993" s="3"/>
      <c r="Y993" s="3"/>
      <c r="Z993" s="3"/>
      <c r="AA993" s="3"/>
      <c r="AB993" s="3"/>
      <c r="AC993" s="3"/>
      <c r="AD993" s="3"/>
    </row>
    <row r="994" spans="1:30" ht="13.5" customHeight="1">
      <c r="A994" s="11"/>
      <c r="B994" s="11"/>
      <c r="C994" s="11"/>
      <c r="D994" s="11"/>
      <c r="E994" s="11"/>
      <c r="F994" s="12"/>
      <c r="G994" s="12"/>
      <c r="H994" s="12"/>
      <c r="I994" s="12"/>
      <c r="J994" s="12"/>
      <c r="K994" s="12"/>
      <c r="L994" s="12"/>
      <c r="M994" s="13"/>
      <c r="N994" s="14"/>
      <c r="O994" s="3"/>
      <c r="P994" s="3"/>
      <c r="Q994" s="2"/>
      <c r="R994" s="3"/>
      <c r="S994" s="13"/>
      <c r="T994" s="13"/>
      <c r="U994" s="3"/>
      <c r="V994" s="3"/>
      <c r="W994" s="3"/>
      <c r="X994" s="3"/>
      <c r="Y994" s="3"/>
      <c r="Z994" s="3"/>
      <c r="AA994" s="3"/>
      <c r="AB994" s="3"/>
      <c r="AC994" s="3"/>
      <c r="AD994" s="3"/>
    </row>
    <row r="995" spans="1:30" ht="13.5" customHeight="1">
      <c r="A995" s="11"/>
      <c r="B995" s="11"/>
      <c r="C995" s="11"/>
      <c r="D995" s="11"/>
      <c r="E995" s="11"/>
      <c r="F995" s="12"/>
      <c r="G995" s="12"/>
      <c r="H995" s="12"/>
      <c r="I995" s="12"/>
      <c r="J995" s="12"/>
      <c r="K995" s="12"/>
      <c r="L995" s="12"/>
      <c r="M995" s="13"/>
      <c r="N995" s="14"/>
      <c r="O995" s="3"/>
      <c r="P995" s="3"/>
      <c r="Q995" s="2"/>
      <c r="R995" s="3"/>
      <c r="S995" s="13"/>
      <c r="T995" s="13"/>
      <c r="U995" s="3"/>
      <c r="V995" s="3"/>
      <c r="W995" s="3"/>
      <c r="X995" s="3"/>
      <c r="Y995" s="3"/>
      <c r="Z995" s="3"/>
      <c r="AA995" s="3"/>
      <c r="AB995" s="3"/>
      <c r="AC995" s="3"/>
      <c r="AD995" s="3"/>
    </row>
    <row r="996" spans="1:30" ht="13.5" customHeight="1">
      <c r="A996" s="11"/>
      <c r="B996" s="11"/>
      <c r="C996" s="11"/>
      <c r="D996" s="11"/>
      <c r="E996" s="11"/>
      <c r="F996" s="12"/>
      <c r="G996" s="12"/>
      <c r="H996" s="12"/>
      <c r="I996" s="12"/>
      <c r="J996" s="12"/>
      <c r="K996" s="12"/>
      <c r="L996" s="12"/>
      <c r="M996" s="13"/>
      <c r="N996" s="14"/>
      <c r="O996" s="3"/>
      <c r="P996" s="3"/>
      <c r="Q996" s="2"/>
      <c r="R996" s="3"/>
      <c r="S996" s="13"/>
      <c r="T996" s="13"/>
      <c r="U996" s="3"/>
      <c r="V996" s="3"/>
      <c r="W996" s="3"/>
      <c r="X996" s="3"/>
      <c r="Y996" s="3"/>
      <c r="Z996" s="3"/>
      <c r="AA996" s="3"/>
      <c r="AB996" s="3"/>
      <c r="AC996" s="3"/>
      <c r="AD996" s="3"/>
    </row>
    <row r="997" spans="1:30" ht="13.5" customHeight="1">
      <c r="A997" s="11"/>
      <c r="B997" s="11"/>
      <c r="C997" s="11"/>
      <c r="D997" s="11"/>
      <c r="E997" s="11"/>
      <c r="F997" s="12"/>
      <c r="G997" s="12"/>
      <c r="H997" s="12"/>
      <c r="I997" s="12"/>
      <c r="J997" s="12"/>
      <c r="K997" s="12"/>
      <c r="L997" s="12"/>
      <c r="M997" s="13"/>
      <c r="N997" s="14"/>
      <c r="O997" s="3"/>
      <c r="P997" s="3"/>
      <c r="Q997" s="2"/>
      <c r="R997" s="3"/>
      <c r="S997" s="13"/>
      <c r="T997" s="13"/>
      <c r="U997" s="3"/>
      <c r="V997" s="3"/>
      <c r="W997" s="3"/>
      <c r="X997" s="3"/>
      <c r="Y997" s="3"/>
      <c r="Z997" s="3"/>
      <c r="AA997" s="3"/>
      <c r="AB997" s="3"/>
      <c r="AC997" s="3"/>
      <c r="AD997" s="3"/>
    </row>
    <row r="998" spans="1:30" ht="13.5" customHeight="1">
      <c r="A998" s="11"/>
      <c r="B998" s="11"/>
      <c r="C998" s="11"/>
      <c r="D998" s="11"/>
      <c r="E998" s="11"/>
      <c r="F998" s="12"/>
      <c r="G998" s="12"/>
      <c r="H998" s="12"/>
      <c r="I998" s="12"/>
      <c r="J998" s="12"/>
      <c r="K998" s="12"/>
      <c r="L998" s="12"/>
      <c r="M998" s="13"/>
      <c r="N998" s="14"/>
      <c r="O998" s="3"/>
      <c r="P998" s="3"/>
      <c r="Q998" s="2"/>
      <c r="R998" s="3"/>
      <c r="S998" s="13"/>
      <c r="T998" s="13"/>
      <c r="U998" s="3"/>
      <c r="V998" s="3"/>
      <c r="W998" s="3"/>
      <c r="X998" s="3"/>
      <c r="Y998" s="3"/>
      <c r="Z998" s="3"/>
      <c r="AA998" s="3"/>
      <c r="AB998" s="3"/>
      <c r="AC998" s="3"/>
      <c r="AD998" s="3"/>
    </row>
    <row r="999" spans="1:30" ht="13.5" customHeight="1">
      <c r="A999" s="11"/>
      <c r="B999" s="11"/>
      <c r="C999" s="11"/>
      <c r="D999" s="11"/>
      <c r="E999" s="11"/>
      <c r="F999" s="12"/>
      <c r="G999" s="12"/>
      <c r="H999" s="12"/>
      <c r="I999" s="12"/>
      <c r="J999" s="12"/>
      <c r="K999" s="12"/>
      <c r="L999" s="12"/>
      <c r="M999" s="13"/>
      <c r="N999" s="14"/>
      <c r="O999" s="3"/>
      <c r="P999" s="3"/>
      <c r="Q999" s="2"/>
      <c r="R999" s="3"/>
      <c r="S999" s="13"/>
      <c r="T999" s="13"/>
      <c r="U999" s="3"/>
      <c r="V999" s="3"/>
      <c r="W999" s="3"/>
      <c r="X999" s="3"/>
      <c r="Y999" s="3"/>
      <c r="Z999" s="3"/>
      <c r="AA999" s="3"/>
      <c r="AB999" s="3"/>
      <c r="AC999" s="3"/>
      <c r="AD999" s="3"/>
    </row>
    <row r="1000" spans="1:30" ht="13.5" customHeight="1">
      <c r="A1000" s="11"/>
      <c r="B1000" s="11"/>
      <c r="C1000" s="11"/>
      <c r="D1000" s="11"/>
      <c r="E1000" s="11"/>
      <c r="F1000" s="12"/>
      <c r="G1000" s="12"/>
      <c r="H1000" s="12"/>
      <c r="I1000" s="12"/>
      <c r="J1000" s="12"/>
      <c r="K1000" s="12"/>
      <c r="L1000" s="12"/>
      <c r="M1000" s="13"/>
      <c r="N1000" s="14"/>
      <c r="O1000" s="3"/>
      <c r="P1000" s="3"/>
      <c r="Q1000" s="2"/>
      <c r="R1000" s="3"/>
      <c r="S1000" s="13"/>
      <c r="T1000" s="13"/>
      <c r="U1000" s="3"/>
      <c r="V1000" s="3"/>
      <c r="W1000" s="3"/>
      <c r="X1000" s="3"/>
      <c r="Y1000" s="3"/>
      <c r="Z1000" s="3"/>
      <c r="AA1000" s="3"/>
      <c r="AB1000" s="3"/>
      <c r="AC1000" s="3"/>
      <c r="AD1000" s="3"/>
    </row>
    <row r="1001" spans="1:30" ht="13.5" customHeight="1">
      <c r="A1001" s="11"/>
      <c r="B1001" s="11"/>
      <c r="C1001" s="11"/>
      <c r="D1001" s="11"/>
      <c r="E1001" s="11"/>
      <c r="F1001" s="12"/>
      <c r="G1001" s="12"/>
      <c r="H1001" s="12"/>
      <c r="I1001" s="12"/>
      <c r="J1001" s="12"/>
      <c r="K1001" s="12"/>
      <c r="L1001" s="12"/>
      <c r="M1001" s="13"/>
      <c r="N1001" s="14"/>
      <c r="O1001" s="3"/>
      <c r="P1001" s="3"/>
      <c r="Q1001" s="2"/>
      <c r="R1001" s="3"/>
      <c r="S1001" s="13"/>
      <c r="T1001" s="13"/>
      <c r="U1001" s="3"/>
      <c r="V1001" s="3"/>
      <c r="W1001" s="3"/>
      <c r="X1001" s="3"/>
      <c r="Y1001" s="3"/>
      <c r="Z1001" s="3"/>
      <c r="AA1001" s="3"/>
      <c r="AB1001" s="3"/>
      <c r="AC1001" s="3"/>
      <c r="AD1001" s="3"/>
    </row>
  </sheetData>
  <mergeCells count="652">
    <mergeCell ref="J67:J68"/>
    <mergeCell ref="K67:K68"/>
    <mergeCell ref="L67:L68"/>
    <mergeCell ref="M100:M111"/>
    <mergeCell ref="N100:N111"/>
    <mergeCell ref="O100:O111"/>
    <mergeCell ref="N112:N115"/>
    <mergeCell ref="O112:O115"/>
    <mergeCell ref="U124:U126"/>
    <mergeCell ref="K84:K85"/>
    <mergeCell ref="K74:K76"/>
    <mergeCell ref="K77:K78"/>
    <mergeCell ref="N67:N69"/>
    <mergeCell ref="O67:O69"/>
    <mergeCell ref="K119:K120"/>
    <mergeCell ref="J121:J123"/>
    <mergeCell ref="K121:K123"/>
    <mergeCell ref="M121:M123"/>
    <mergeCell ref="N121:N123"/>
    <mergeCell ref="M95:M99"/>
    <mergeCell ref="N95:N99"/>
    <mergeCell ref="M70:M73"/>
    <mergeCell ref="N70:N73"/>
    <mergeCell ref="O70:O73"/>
    <mergeCell ref="M112:M115"/>
    <mergeCell ref="M116:M120"/>
    <mergeCell ref="N116:N120"/>
    <mergeCell ref="O116:O120"/>
    <mergeCell ref="L74:L76"/>
    <mergeCell ref="M74:M76"/>
    <mergeCell ref="N74:N76"/>
    <mergeCell ref="O74:O76"/>
    <mergeCell ref="L84:L85"/>
    <mergeCell ref="M84:M86"/>
    <mergeCell ref="N84:N86"/>
    <mergeCell ref="O84:O86"/>
    <mergeCell ref="L77:L78"/>
    <mergeCell ref="M77:M80"/>
    <mergeCell ref="N77:N80"/>
    <mergeCell ref="O77:O80"/>
    <mergeCell ref="M81:M83"/>
    <mergeCell ref="N81:N83"/>
    <mergeCell ref="O81:O83"/>
    <mergeCell ref="M59:M62"/>
    <mergeCell ref="N59:N62"/>
    <mergeCell ref="O59:O62"/>
    <mergeCell ref="M63:M66"/>
    <mergeCell ref="N63:N66"/>
    <mergeCell ref="O63:O66"/>
    <mergeCell ref="M67:M69"/>
    <mergeCell ref="A128:T137"/>
    <mergeCell ref="AA121:AA123"/>
    <mergeCell ref="H121:H123"/>
    <mergeCell ref="I121:I123"/>
    <mergeCell ref="A121:A123"/>
    <mergeCell ref="B121:B123"/>
    <mergeCell ref="C121:C123"/>
    <mergeCell ref="D121:D123"/>
    <mergeCell ref="E121:E123"/>
    <mergeCell ref="F121:F123"/>
    <mergeCell ref="G121:G123"/>
    <mergeCell ref="L117:L118"/>
    <mergeCell ref="L119:L120"/>
    <mergeCell ref="M124:M126"/>
    <mergeCell ref="N124:N126"/>
    <mergeCell ref="O124:O126"/>
    <mergeCell ref="J119:J120"/>
    <mergeCell ref="AF124:AF126"/>
    <mergeCell ref="W124:W126"/>
    <mergeCell ref="X124:X126"/>
    <mergeCell ref="Y124:Y126"/>
    <mergeCell ref="Z124:Z126"/>
    <mergeCell ref="AA124:AA126"/>
    <mergeCell ref="AB124:AB126"/>
    <mergeCell ref="AC124:AC126"/>
    <mergeCell ref="AB121:AB123"/>
    <mergeCell ref="AC121:AC123"/>
    <mergeCell ref="AD121:AD123"/>
    <mergeCell ref="AE121:AE123"/>
    <mergeCell ref="AF121:AF123"/>
    <mergeCell ref="W121:W123"/>
    <mergeCell ref="X121:X123"/>
    <mergeCell ref="Y121:Y123"/>
    <mergeCell ref="Z121:Z123"/>
    <mergeCell ref="A87:A94"/>
    <mergeCell ref="B87:B94"/>
    <mergeCell ref="C87:C94"/>
    <mergeCell ref="D87:D94"/>
    <mergeCell ref="E87:E94"/>
    <mergeCell ref="F87:F94"/>
    <mergeCell ref="G87:G94"/>
    <mergeCell ref="AD124:AD126"/>
    <mergeCell ref="AE124:AE126"/>
    <mergeCell ref="O121:O123"/>
    <mergeCell ref="U121:U123"/>
    <mergeCell ref="V121:V123"/>
    <mergeCell ref="V124:V126"/>
    <mergeCell ref="L121:L123"/>
    <mergeCell ref="A77:A80"/>
    <mergeCell ref="B77:B80"/>
    <mergeCell ref="C77:C80"/>
    <mergeCell ref="D77:D80"/>
    <mergeCell ref="E77:E78"/>
    <mergeCell ref="F77:F78"/>
    <mergeCell ref="G77:G78"/>
    <mergeCell ref="D84:D86"/>
    <mergeCell ref="E84:E85"/>
    <mergeCell ref="F84:F85"/>
    <mergeCell ref="G84:G85"/>
    <mergeCell ref="A81:A83"/>
    <mergeCell ref="B81:B83"/>
    <mergeCell ref="C81:C83"/>
    <mergeCell ref="D81:D83"/>
    <mergeCell ref="A84:A86"/>
    <mergeCell ref="B84:B86"/>
    <mergeCell ref="C84:C86"/>
    <mergeCell ref="O95:O99"/>
    <mergeCell ref="U95:U99"/>
    <mergeCell ref="V95:V99"/>
    <mergeCell ref="W95:W99"/>
    <mergeCell ref="X95:X99"/>
    <mergeCell ref="Y95:Y99"/>
    <mergeCell ref="Z95:Z99"/>
    <mergeCell ref="H77:H78"/>
    <mergeCell ref="I77:I78"/>
    <mergeCell ref="J77:J78"/>
    <mergeCell ref="H84:H85"/>
    <mergeCell ref="I84:I85"/>
    <mergeCell ref="J84:J85"/>
    <mergeCell ref="H87:H94"/>
    <mergeCell ref="I87:I94"/>
    <mergeCell ref="J87:J94"/>
    <mergeCell ref="K87:K94"/>
    <mergeCell ref="L87:L94"/>
    <mergeCell ref="M87:M94"/>
    <mergeCell ref="N87:N94"/>
    <mergeCell ref="O87:O94"/>
    <mergeCell ref="A95:A99"/>
    <mergeCell ref="B95:B99"/>
    <mergeCell ref="C95:C99"/>
    <mergeCell ref="D95:D99"/>
    <mergeCell ref="E95:E99"/>
    <mergeCell ref="F95:F99"/>
    <mergeCell ref="G95:G99"/>
    <mergeCell ref="H95:H99"/>
    <mergeCell ref="I95:I99"/>
    <mergeCell ref="AB63:AB66"/>
    <mergeCell ref="AC63:AC66"/>
    <mergeCell ref="AD63:AD66"/>
    <mergeCell ref="AE63:AE66"/>
    <mergeCell ref="AF63:AF66"/>
    <mergeCell ref="U63:U66"/>
    <mergeCell ref="V63:V66"/>
    <mergeCell ref="W63:W66"/>
    <mergeCell ref="X63:X66"/>
    <mergeCell ref="Y63:Y66"/>
    <mergeCell ref="Z63:Z66"/>
    <mergeCell ref="AA63:AA66"/>
    <mergeCell ref="AB59:AB62"/>
    <mergeCell ref="AC59:AC62"/>
    <mergeCell ref="AD59:AD62"/>
    <mergeCell ref="AE59:AE62"/>
    <mergeCell ref="AF59:AF62"/>
    <mergeCell ref="U59:U62"/>
    <mergeCell ref="V59:V62"/>
    <mergeCell ref="W59:W62"/>
    <mergeCell ref="X59:X62"/>
    <mergeCell ref="Y59:Y62"/>
    <mergeCell ref="Z59:Z62"/>
    <mergeCell ref="AA59:AA62"/>
    <mergeCell ref="N55:N58"/>
    <mergeCell ref="O55:O58"/>
    <mergeCell ref="AD55:AD58"/>
    <mergeCell ref="AE55:AE58"/>
    <mergeCell ref="AF55:AF58"/>
    <mergeCell ref="W55:W58"/>
    <mergeCell ref="X55:X58"/>
    <mergeCell ref="Y55:Y58"/>
    <mergeCell ref="Z55:Z58"/>
    <mergeCell ref="AA55:AA58"/>
    <mergeCell ref="AB55:AB58"/>
    <mergeCell ref="AC55:AC58"/>
    <mergeCell ref="P55:P56"/>
    <mergeCell ref="Q55:Q56"/>
    <mergeCell ref="R55:R56"/>
    <mergeCell ref="S55:S56"/>
    <mergeCell ref="T55:T56"/>
    <mergeCell ref="U55:U58"/>
    <mergeCell ref="V55:V58"/>
    <mergeCell ref="A45:A48"/>
    <mergeCell ref="B45:B48"/>
    <mergeCell ref="C45:C48"/>
    <mergeCell ref="D45:D48"/>
    <mergeCell ref="H43:H44"/>
    <mergeCell ref="H53:H54"/>
    <mergeCell ref="K53:K54"/>
    <mergeCell ref="L53:L54"/>
    <mergeCell ref="M55:M58"/>
    <mergeCell ref="A49:A54"/>
    <mergeCell ref="B49:B54"/>
    <mergeCell ref="C49:C54"/>
    <mergeCell ref="D49:D54"/>
    <mergeCell ref="E53:E54"/>
    <mergeCell ref="F53:F54"/>
    <mergeCell ref="G53:G54"/>
    <mergeCell ref="I53:I54"/>
    <mergeCell ref="J53:J54"/>
    <mergeCell ref="I43:I44"/>
    <mergeCell ref="M45:M48"/>
    <mergeCell ref="A55:A58"/>
    <mergeCell ref="B55:B58"/>
    <mergeCell ref="C55:C58"/>
    <mergeCell ref="D55:D58"/>
    <mergeCell ref="H25:H28"/>
    <mergeCell ref="I25:I28"/>
    <mergeCell ref="K25:K28"/>
    <mergeCell ref="L25:L28"/>
    <mergeCell ref="M25:M28"/>
    <mergeCell ref="N25:N28"/>
    <mergeCell ref="O25:O28"/>
    <mergeCell ref="H32:H33"/>
    <mergeCell ref="I32:I33"/>
    <mergeCell ref="A25:A28"/>
    <mergeCell ref="B25:B28"/>
    <mergeCell ref="C25:C28"/>
    <mergeCell ref="D25:D28"/>
    <mergeCell ref="E25:E28"/>
    <mergeCell ref="F25:F28"/>
    <mergeCell ref="G25:G28"/>
    <mergeCell ref="A8:A19"/>
    <mergeCell ref="B8:B19"/>
    <mergeCell ref="C8:C19"/>
    <mergeCell ref="D8:D19"/>
    <mergeCell ref="A20:A24"/>
    <mergeCell ref="B20:B24"/>
    <mergeCell ref="C20:C24"/>
    <mergeCell ref="F23:F24"/>
    <mergeCell ref="G23:G24"/>
    <mergeCell ref="H125:H126"/>
    <mergeCell ref="I125:I126"/>
    <mergeCell ref="A124:A126"/>
    <mergeCell ref="B124:B126"/>
    <mergeCell ref="C124:C126"/>
    <mergeCell ref="D124:D126"/>
    <mergeCell ref="E125:E126"/>
    <mergeCell ref="F125:F126"/>
    <mergeCell ref="G125:G126"/>
    <mergeCell ref="I117:I118"/>
    <mergeCell ref="E119:E120"/>
    <mergeCell ref="F119:F120"/>
    <mergeCell ref="G119:G120"/>
    <mergeCell ref="H119:H120"/>
    <mergeCell ref="I119:I120"/>
    <mergeCell ref="A112:A115"/>
    <mergeCell ref="A116:A120"/>
    <mergeCell ref="B116:B120"/>
    <mergeCell ref="C116:C120"/>
    <mergeCell ref="D116:D120"/>
    <mergeCell ref="E117:E118"/>
    <mergeCell ref="F117:F118"/>
    <mergeCell ref="A100:A111"/>
    <mergeCell ref="B100:B111"/>
    <mergeCell ref="C100:C111"/>
    <mergeCell ref="D100:D111"/>
    <mergeCell ref="B112:B115"/>
    <mergeCell ref="C112:C115"/>
    <mergeCell ref="D112:D115"/>
    <mergeCell ref="G117:G118"/>
    <mergeCell ref="H117:H118"/>
    <mergeCell ref="A70:A73"/>
    <mergeCell ref="B70:B73"/>
    <mergeCell ref="C70:C73"/>
    <mergeCell ref="D70:D73"/>
    <mergeCell ref="A74:A76"/>
    <mergeCell ref="B74:B76"/>
    <mergeCell ref="C74:C76"/>
    <mergeCell ref="H59:H62"/>
    <mergeCell ref="I59:I62"/>
    <mergeCell ref="A59:A62"/>
    <mergeCell ref="B59:B62"/>
    <mergeCell ref="A63:A66"/>
    <mergeCell ref="B63:B66"/>
    <mergeCell ref="C63:C66"/>
    <mergeCell ref="D63:D66"/>
    <mergeCell ref="A67:A69"/>
    <mergeCell ref="B67:B69"/>
    <mergeCell ref="C67:C69"/>
    <mergeCell ref="D67:D69"/>
    <mergeCell ref="E67:E68"/>
    <mergeCell ref="F67:F68"/>
    <mergeCell ref="G67:G68"/>
    <mergeCell ref="H67:H68"/>
    <mergeCell ref="I67:I68"/>
    <mergeCell ref="D74:D76"/>
    <mergeCell ref="E74:E76"/>
    <mergeCell ref="F74:F76"/>
    <mergeCell ref="G74:G76"/>
    <mergeCell ref="H74:H76"/>
    <mergeCell ref="I74:I76"/>
    <mergeCell ref="C59:C62"/>
    <mergeCell ref="D59:D62"/>
    <mergeCell ref="E59:E62"/>
    <mergeCell ref="F59:F62"/>
    <mergeCell ref="G59:G62"/>
    <mergeCell ref="A29:A34"/>
    <mergeCell ref="B29:B34"/>
    <mergeCell ref="C29:C34"/>
    <mergeCell ref="D29:D34"/>
    <mergeCell ref="E32:E33"/>
    <mergeCell ref="F32:F33"/>
    <mergeCell ref="G32:G33"/>
    <mergeCell ref="A35:A44"/>
    <mergeCell ref="B35:B44"/>
    <mergeCell ref="C35:C44"/>
    <mergeCell ref="D35:D44"/>
    <mergeCell ref="E43:E44"/>
    <mergeCell ref="F43:F44"/>
    <mergeCell ref="G43:G44"/>
    <mergeCell ref="E56:E57"/>
    <mergeCell ref="AB116:AB120"/>
    <mergeCell ref="AC116:AC120"/>
    <mergeCell ref="AD116:AD120"/>
    <mergeCell ref="AE116:AE120"/>
    <mergeCell ref="AF116:AF120"/>
    <mergeCell ref="U116:U120"/>
    <mergeCell ref="V116:V120"/>
    <mergeCell ref="W116:W120"/>
    <mergeCell ref="X116:X120"/>
    <mergeCell ref="Y116:Y120"/>
    <mergeCell ref="Z116:Z120"/>
    <mergeCell ref="AA116:AA120"/>
    <mergeCell ref="AB100:AB111"/>
    <mergeCell ref="AC100:AC111"/>
    <mergeCell ref="AD100:AD111"/>
    <mergeCell ref="AE100:AE111"/>
    <mergeCell ref="AF100:AF111"/>
    <mergeCell ref="U100:U111"/>
    <mergeCell ref="V100:V111"/>
    <mergeCell ref="W100:W111"/>
    <mergeCell ref="X100:X111"/>
    <mergeCell ref="Y100:Y111"/>
    <mergeCell ref="Z100:Z111"/>
    <mergeCell ref="AA100:AA111"/>
    <mergeCell ref="AB87:AB94"/>
    <mergeCell ref="AC87:AC94"/>
    <mergeCell ref="AD87:AD94"/>
    <mergeCell ref="AE87:AE94"/>
    <mergeCell ref="AF87:AF94"/>
    <mergeCell ref="U87:U94"/>
    <mergeCell ref="V87:V94"/>
    <mergeCell ref="W87:W94"/>
    <mergeCell ref="X87:X94"/>
    <mergeCell ref="Y87:Y94"/>
    <mergeCell ref="Z87:Z94"/>
    <mergeCell ref="AA87:AA94"/>
    <mergeCell ref="AA95:AA99"/>
    <mergeCell ref="AB95:AB99"/>
    <mergeCell ref="AC95:AC99"/>
    <mergeCell ref="AD95:AD99"/>
    <mergeCell ref="AE95:AE99"/>
    <mergeCell ref="AF95:AF99"/>
    <mergeCell ref="AB81:AB83"/>
    <mergeCell ref="AC81:AC83"/>
    <mergeCell ref="AD81:AD83"/>
    <mergeCell ref="AE81:AE83"/>
    <mergeCell ref="AF81:AF83"/>
    <mergeCell ref="U81:U83"/>
    <mergeCell ref="V81:V83"/>
    <mergeCell ref="W81:W83"/>
    <mergeCell ref="X81:X83"/>
    <mergeCell ref="Y81:Y83"/>
    <mergeCell ref="Z81:Z83"/>
    <mergeCell ref="AA81:AA83"/>
    <mergeCell ref="AB112:AB115"/>
    <mergeCell ref="AC112:AC115"/>
    <mergeCell ref="AD112:AD115"/>
    <mergeCell ref="AE112:AE115"/>
    <mergeCell ref="AF112:AF115"/>
    <mergeCell ref="U112:U115"/>
    <mergeCell ref="V112:V115"/>
    <mergeCell ref="W112:W115"/>
    <mergeCell ref="X112:X115"/>
    <mergeCell ref="Y112:Y115"/>
    <mergeCell ref="Z112:Z115"/>
    <mergeCell ref="AA112:AA115"/>
    <mergeCell ref="AB84:AB86"/>
    <mergeCell ref="AC84:AC86"/>
    <mergeCell ref="AD84:AD86"/>
    <mergeCell ref="AE84:AE86"/>
    <mergeCell ref="AF84:AF86"/>
    <mergeCell ref="U84:U86"/>
    <mergeCell ref="V84:V86"/>
    <mergeCell ref="W84:W86"/>
    <mergeCell ref="X84:X86"/>
    <mergeCell ref="Y84:Y86"/>
    <mergeCell ref="Z84:Z86"/>
    <mergeCell ref="AA84:AA86"/>
    <mergeCell ref="AB74:AB76"/>
    <mergeCell ref="AC74:AC76"/>
    <mergeCell ref="AD74:AD76"/>
    <mergeCell ref="AE74:AE76"/>
    <mergeCell ref="AF74:AF76"/>
    <mergeCell ref="U74:U76"/>
    <mergeCell ref="V74:V76"/>
    <mergeCell ref="W74:W76"/>
    <mergeCell ref="X74:X76"/>
    <mergeCell ref="Y74:Y76"/>
    <mergeCell ref="Z74:Z76"/>
    <mergeCell ref="AA74:AA76"/>
    <mergeCell ref="AB70:AB73"/>
    <mergeCell ref="AC70:AC73"/>
    <mergeCell ref="AD70:AD73"/>
    <mergeCell ref="AE70:AE73"/>
    <mergeCell ref="AF70:AF73"/>
    <mergeCell ref="U70:U73"/>
    <mergeCell ref="V70:V73"/>
    <mergeCell ref="W70:W73"/>
    <mergeCell ref="X70:X73"/>
    <mergeCell ref="Y70:Y73"/>
    <mergeCell ref="Z70:Z73"/>
    <mergeCell ref="AA70:AA73"/>
    <mergeCell ref="AB67:AB69"/>
    <mergeCell ref="AC67:AC69"/>
    <mergeCell ref="AD67:AD69"/>
    <mergeCell ref="AE67:AE69"/>
    <mergeCell ref="AF67:AF69"/>
    <mergeCell ref="U67:U69"/>
    <mergeCell ref="V67:V69"/>
    <mergeCell ref="W67:W69"/>
    <mergeCell ref="X67:X69"/>
    <mergeCell ref="Y67:Y69"/>
    <mergeCell ref="Z67:Z69"/>
    <mergeCell ref="AA67:AA69"/>
    <mergeCell ref="AB77:AB80"/>
    <mergeCell ref="AC77:AC80"/>
    <mergeCell ref="AD77:AD80"/>
    <mergeCell ref="AE77:AE80"/>
    <mergeCell ref="AF77:AF80"/>
    <mergeCell ref="U77:U80"/>
    <mergeCell ref="V77:V80"/>
    <mergeCell ref="W77:W80"/>
    <mergeCell ref="X77:X80"/>
    <mergeCell ref="Y77:Y80"/>
    <mergeCell ref="Z77:Z80"/>
    <mergeCell ref="AA77:AA80"/>
    <mergeCell ref="N45:N48"/>
    <mergeCell ref="O45:O48"/>
    <mergeCell ref="M49:M54"/>
    <mergeCell ref="N49:N54"/>
    <mergeCell ref="O49:O54"/>
    <mergeCell ref="P37:P38"/>
    <mergeCell ref="P40:P41"/>
    <mergeCell ref="M29:M34"/>
    <mergeCell ref="N29:N34"/>
    <mergeCell ref="O29:O34"/>
    <mergeCell ref="M35:M44"/>
    <mergeCell ref="N35:N44"/>
    <mergeCell ref="O35:O44"/>
    <mergeCell ref="P35:P36"/>
    <mergeCell ref="P46:P47"/>
    <mergeCell ref="Z49:Z54"/>
    <mergeCell ref="AA49:AA54"/>
    <mergeCell ref="AB49:AB54"/>
    <mergeCell ref="AC49:AC54"/>
    <mergeCell ref="AD49:AD54"/>
    <mergeCell ref="AE49:AE54"/>
    <mergeCell ref="AF49:AF54"/>
    <mergeCell ref="S46:S47"/>
    <mergeCell ref="T46:T47"/>
    <mergeCell ref="U49:U54"/>
    <mergeCell ref="V49:V54"/>
    <mergeCell ref="W49:W54"/>
    <mergeCell ref="X49:X54"/>
    <mergeCell ref="Y49:Y54"/>
    <mergeCell ref="AB45:AB48"/>
    <mergeCell ref="AC45:AC48"/>
    <mergeCell ref="AD45:AD48"/>
    <mergeCell ref="AE45:AE48"/>
    <mergeCell ref="AF45:AF48"/>
    <mergeCell ref="AE35:AE44"/>
    <mergeCell ref="AF35:AF44"/>
    <mergeCell ref="X35:X44"/>
    <mergeCell ref="Y35:Y44"/>
    <mergeCell ref="Z35:Z44"/>
    <mergeCell ref="AA35:AA44"/>
    <mergeCell ref="AB35:AB44"/>
    <mergeCell ref="AC35:AC44"/>
    <mergeCell ref="AD35:AD44"/>
    <mergeCell ref="Q35:Q36"/>
    <mergeCell ref="R35:R36"/>
    <mergeCell ref="S35:S36"/>
    <mergeCell ref="T35:T36"/>
    <mergeCell ref="U35:U44"/>
    <mergeCell ref="V35:V44"/>
    <mergeCell ref="W35:W44"/>
    <mergeCell ref="Z45:Z48"/>
    <mergeCell ref="AA45:AA48"/>
    <mergeCell ref="Q37:Q38"/>
    <mergeCell ref="R37:R38"/>
    <mergeCell ref="S37:S38"/>
    <mergeCell ref="T37:T38"/>
    <mergeCell ref="Q40:Q41"/>
    <mergeCell ref="R40:R41"/>
    <mergeCell ref="Q46:Q47"/>
    <mergeCell ref="R46:R47"/>
    <mergeCell ref="S40:S41"/>
    <mergeCell ref="T40:T41"/>
    <mergeCell ref="U45:U48"/>
    <mergeCell ref="V45:V48"/>
    <mergeCell ref="W45:W48"/>
    <mergeCell ref="X45:X48"/>
    <mergeCell ref="Y45:Y48"/>
    <mergeCell ref="H23:H24"/>
    <mergeCell ref="I23:I24"/>
    <mergeCell ref="A5:A7"/>
    <mergeCell ref="B5:B7"/>
    <mergeCell ref="C5:C7"/>
    <mergeCell ref="D5:D7"/>
    <mergeCell ref="E5:E7"/>
    <mergeCell ref="F5:F7"/>
    <mergeCell ref="G5:G7"/>
    <mergeCell ref="D20:D24"/>
    <mergeCell ref="E23:E24"/>
    <mergeCell ref="AA5:AA7"/>
    <mergeCell ref="AA20:AA24"/>
    <mergeCell ref="AB20:AB24"/>
    <mergeCell ref="AC20:AC24"/>
    <mergeCell ref="AD20:AD24"/>
    <mergeCell ref="AE20:AE24"/>
    <mergeCell ref="AF20:AF24"/>
    <mergeCell ref="AB5:AB7"/>
    <mergeCell ref="AC5:AC7"/>
    <mergeCell ref="AD5:AD7"/>
    <mergeCell ref="AE5:AE7"/>
    <mergeCell ref="AF5:AF7"/>
    <mergeCell ref="AE8:AE19"/>
    <mergeCell ref="AF8:AF19"/>
    <mergeCell ref="O5:O7"/>
    <mergeCell ref="U5:U7"/>
    <mergeCell ref="V5:V7"/>
    <mergeCell ref="W5:W7"/>
    <mergeCell ref="X5:X7"/>
    <mergeCell ref="Y5:Y7"/>
    <mergeCell ref="Z5:Z7"/>
    <mergeCell ref="H5:H7"/>
    <mergeCell ref="I5:I7"/>
    <mergeCell ref="J5:J7"/>
    <mergeCell ref="K5:K7"/>
    <mergeCell ref="L5:L7"/>
    <mergeCell ref="M5:M7"/>
    <mergeCell ref="N5:N7"/>
    <mergeCell ref="M3:O3"/>
    <mergeCell ref="P3:T3"/>
    <mergeCell ref="U3:Z3"/>
    <mergeCell ref="AA3:AF3"/>
    <mergeCell ref="A1:A2"/>
    <mergeCell ref="B1:T2"/>
    <mergeCell ref="A3:A4"/>
    <mergeCell ref="B3:B4"/>
    <mergeCell ref="C3:F3"/>
    <mergeCell ref="G3:I3"/>
    <mergeCell ref="J3:L3"/>
    <mergeCell ref="AB29:AB34"/>
    <mergeCell ref="AC29:AC34"/>
    <mergeCell ref="AD29:AD34"/>
    <mergeCell ref="AE29:AE34"/>
    <mergeCell ref="AF29:AF34"/>
    <mergeCell ref="U29:U34"/>
    <mergeCell ref="V29:V34"/>
    <mergeCell ref="W29:W34"/>
    <mergeCell ref="X29:X34"/>
    <mergeCell ref="Y29:Y34"/>
    <mergeCell ref="Z29:Z34"/>
    <mergeCell ref="AA29:AA34"/>
    <mergeCell ref="AB25:AB28"/>
    <mergeCell ref="AC25:AC28"/>
    <mergeCell ref="AD25:AD28"/>
    <mergeCell ref="AE25:AE28"/>
    <mergeCell ref="AF25:AF28"/>
    <mergeCell ref="Y20:Y24"/>
    <mergeCell ref="Z20:Z24"/>
    <mergeCell ref="U25:U28"/>
    <mergeCell ref="V25:V28"/>
    <mergeCell ref="W25:W28"/>
    <mergeCell ref="X25:X28"/>
    <mergeCell ref="Y25:Y28"/>
    <mergeCell ref="M20:M24"/>
    <mergeCell ref="N20:N24"/>
    <mergeCell ref="O20:O24"/>
    <mergeCell ref="U20:U24"/>
    <mergeCell ref="V20:V24"/>
    <mergeCell ref="W20:W24"/>
    <mergeCell ref="X20:X24"/>
    <mergeCell ref="Z25:Z28"/>
    <mergeCell ref="AA25:AA28"/>
    <mergeCell ref="M8:M19"/>
    <mergeCell ref="N8:N19"/>
    <mergeCell ref="O8:O19"/>
    <mergeCell ref="P8:P12"/>
    <mergeCell ref="Q8:Q12"/>
    <mergeCell ref="R8:R12"/>
    <mergeCell ref="S8:S12"/>
    <mergeCell ref="AC8:AC19"/>
    <mergeCell ref="AD8:AD19"/>
    <mergeCell ref="V8:V19"/>
    <mergeCell ref="W8:W19"/>
    <mergeCell ref="X8:X19"/>
    <mergeCell ref="Y8:Y19"/>
    <mergeCell ref="Z8:Z19"/>
    <mergeCell ref="AA8:AA19"/>
    <mergeCell ref="AB8:AB19"/>
    <mergeCell ref="T8:T12"/>
    <mergeCell ref="U8:U19"/>
    <mergeCell ref="T13:T15"/>
    <mergeCell ref="T16:T17"/>
    <mergeCell ref="T18:T19"/>
    <mergeCell ref="P13:P15"/>
    <mergeCell ref="Q13:Q15"/>
    <mergeCell ref="R13:R15"/>
    <mergeCell ref="S13:S15"/>
    <mergeCell ref="P16:P17"/>
    <mergeCell ref="Q16:Q17"/>
    <mergeCell ref="R16:R17"/>
    <mergeCell ref="S16:S17"/>
    <mergeCell ref="P18:P19"/>
    <mergeCell ref="Q18:Q19"/>
    <mergeCell ref="R18:R19"/>
    <mergeCell ref="S18:S19"/>
    <mergeCell ref="J59:J62"/>
    <mergeCell ref="K59:K62"/>
    <mergeCell ref="L59:L62"/>
    <mergeCell ref="J125:J126"/>
    <mergeCell ref="K125:K126"/>
    <mergeCell ref="L125:L126"/>
    <mergeCell ref="K23:K24"/>
    <mergeCell ref="L23:L24"/>
    <mergeCell ref="J23:J24"/>
    <mergeCell ref="J25:J28"/>
    <mergeCell ref="J32:J33"/>
    <mergeCell ref="L32:L33"/>
    <mergeCell ref="K32:K34"/>
    <mergeCell ref="J43:J44"/>
    <mergeCell ref="K43:K44"/>
    <mergeCell ref="L43:L44"/>
    <mergeCell ref="K35:K36"/>
    <mergeCell ref="L35:L36"/>
    <mergeCell ref="J74:J76"/>
    <mergeCell ref="J95:J99"/>
    <mergeCell ref="K95:K99"/>
    <mergeCell ref="L95:L99"/>
    <mergeCell ref="J117:J118"/>
    <mergeCell ref="K117:K118"/>
  </mergeCells>
  <hyperlinks>
    <hyperlink ref="AE5" r:id="rId1" xr:uid="{00000000-0004-0000-0100-000000000000}"/>
  </hyperlinks>
  <pageMargins left="0.39370078740157483" right="0.39370078740157483" top="0.39370078740157483" bottom="0.39370078740157483" header="0" footer="0"/>
  <pageSetup scale="45" orientation="landscape" r:id="rId2"/>
  <drawing r:id="rId3"/>
  <extLst>
    <ext xmlns:x14="http://schemas.microsoft.com/office/spreadsheetml/2009/9/main" uri="{CCE6A557-97BC-4b89-ADB6-D9C93CAAB3DF}">
      <x14:dataValidations xmlns:xm="http://schemas.microsoft.com/office/excel/2006/main" count="8">
        <x14:dataValidation type="list" allowBlank="1" showErrorMessage="1" xr:uid="{00000000-0002-0000-0100-000000000000}">
          <x14:formula1>
            <xm:f>'Tablas de Referencia'!$B$2:$B$8</xm:f>
          </x14:formula1>
          <xm:sqref>C5 C8 C20 C25 C29 C35</xm:sqref>
        </x14:dataValidation>
        <x14:dataValidation type="list" allowBlank="1" showErrorMessage="1" xr:uid="{00000000-0002-0000-0100-000001000000}">
          <x14:formula1>
            <xm:f>'Tablas de Referencia'!$C$2:$C$19</xm:f>
          </x14:formula1>
          <xm:sqref>D5 D8 D20 D25 D29 D35</xm:sqref>
        </x14:dataValidation>
        <x14:dataValidation type="list" allowBlank="1" showErrorMessage="1" xr:uid="{00000000-0002-0000-0100-000002000000}">
          <x14:formula1>
            <xm:f>'Tablas de Referencia'!$A$3:$A$8</xm:f>
          </x14:formula1>
          <xm:sqref>A20 A25 A29 A45 A49 A55 A59 A63 A67 A70 A74 A77 A81 A84 A87 A95 A100 A112 A116 A121 A124</xm:sqref>
        </x14:dataValidation>
        <x14:dataValidation type="list" allowBlank="1" showErrorMessage="1" xr:uid="{00000000-0002-0000-0100-000003000000}">
          <x14:formula1>
            <xm:f>'Tablas de Referencia'!$D$2:$D$6</xm:f>
          </x14:formula1>
          <xm:sqref>B5 B8 B20 B25 B29 B35</xm:sqref>
        </x14:dataValidation>
        <x14:dataValidation type="list" allowBlank="1" showErrorMessage="1" xr:uid="{00000000-0002-0000-0100-000004000000}">
          <x14:formula1>
            <xm:f>'Tablas de Referencia'!$A$2:$A$8</xm:f>
          </x14:formula1>
          <xm:sqref>A5 A8 A35</xm:sqref>
        </x14:dataValidation>
        <x14:dataValidation type="list" allowBlank="1" showErrorMessage="1" xr:uid="{00000000-0002-0000-0100-000005000000}">
          <x14:formula1>
            <xm:f>'Tablas de Referencia'!$D$3:$D$6</xm:f>
          </x14:formula1>
          <xm:sqref>B45 B49 B55 B59 B63 B67 B70 B74 B77 B81 B84 B87 B95 B100 B112 B116 B121 B124</xm:sqref>
        </x14:dataValidation>
        <x14:dataValidation type="list" allowBlank="1" showErrorMessage="1" xr:uid="{00000000-0002-0000-0100-000006000000}">
          <x14:formula1>
            <xm:f>'Tablas de Referencia'!$C$3:$C$19</xm:f>
          </x14:formula1>
          <xm:sqref>D45 D49 D55 D59 D63 D67 D70 D74 D77 D81 D84 D87 D95 D100 D112 D116 D121 D124</xm:sqref>
        </x14:dataValidation>
        <x14:dataValidation type="list" allowBlank="1" showErrorMessage="1" xr:uid="{00000000-0002-0000-0100-000007000000}">
          <x14:formula1>
            <xm:f>'Tablas de Referencia'!$B$3:$B$8</xm:f>
          </x14:formula1>
          <xm:sqref>C45 C49 C55 C59 C63 C67 C70 C74 C77 C81 C84 C87 C95 C100 C112 C116 C121 C124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000"/>
  <sheetViews>
    <sheetView workbookViewId="0"/>
  </sheetViews>
  <sheetFormatPr defaultColWidth="12.6328125" defaultRowHeight="15" customHeight="1"/>
  <cols>
    <col min="1" max="1" width="24.453125" customWidth="1"/>
    <col min="2" max="2" width="20.1796875" customWidth="1"/>
    <col min="3" max="3" width="16.90625" customWidth="1"/>
    <col min="4" max="4" width="21.90625" customWidth="1"/>
    <col min="5" max="5" width="24.26953125" customWidth="1"/>
    <col min="6" max="6" width="18.453125" customWidth="1"/>
    <col min="7" max="7" width="17.453125" customWidth="1"/>
    <col min="8" max="8" width="13.7265625" customWidth="1"/>
    <col min="9" max="9" width="16.453125" customWidth="1"/>
    <col min="10" max="10" width="58.7265625" customWidth="1"/>
    <col min="11" max="11" width="17.90625" customWidth="1"/>
    <col min="12" max="12" width="13.90625" customWidth="1"/>
    <col min="13" max="13" width="12.7265625" customWidth="1"/>
    <col min="14" max="14" width="13" customWidth="1"/>
    <col min="15" max="15" width="10.6328125" customWidth="1"/>
  </cols>
  <sheetData>
    <row r="1" spans="1:15" ht="15.75" customHeight="1">
      <c r="A1" s="237" t="s">
        <v>5</v>
      </c>
      <c r="B1" s="237" t="s">
        <v>6</v>
      </c>
      <c r="C1" s="239" t="s">
        <v>7</v>
      </c>
      <c r="D1" s="233"/>
      <c r="E1" s="233"/>
      <c r="F1" s="234"/>
      <c r="G1" s="240" t="s">
        <v>10</v>
      </c>
      <c r="H1" s="233"/>
      <c r="I1" s="234"/>
      <c r="J1" s="360" t="s">
        <v>11</v>
      </c>
      <c r="K1" s="233"/>
      <c r="L1" s="233"/>
      <c r="M1" s="233"/>
      <c r="N1" s="233"/>
      <c r="O1" s="234"/>
    </row>
    <row r="2" spans="1:15" ht="14.25" customHeight="1">
      <c r="A2" s="287"/>
      <c r="B2" s="238"/>
      <c r="C2" s="6" t="s">
        <v>7</v>
      </c>
      <c r="D2" s="6" t="s">
        <v>12</v>
      </c>
      <c r="E2" s="6" t="s">
        <v>13</v>
      </c>
      <c r="F2" s="6" t="s">
        <v>14</v>
      </c>
      <c r="G2" s="8" t="s">
        <v>19</v>
      </c>
      <c r="H2" s="8" t="s">
        <v>20</v>
      </c>
      <c r="I2" s="8" t="s">
        <v>21</v>
      </c>
      <c r="J2" s="15" t="s">
        <v>22</v>
      </c>
      <c r="K2" s="9" t="s">
        <v>21</v>
      </c>
      <c r="L2" s="9" t="s">
        <v>701</v>
      </c>
      <c r="M2" s="9" t="s">
        <v>23</v>
      </c>
      <c r="N2" s="9" t="s">
        <v>24</v>
      </c>
      <c r="O2" s="9" t="s">
        <v>25</v>
      </c>
    </row>
    <row r="3" spans="1:15" ht="14.25" customHeight="1">
      <c r="A3" s="1" t="s">
        <v>456</v>
      </c>
      <c r="B3" s="1" t="s">
        <v>36</v>
      </c>
      <c r="C3" s="1" t="s">
        <v>457</v>
      </c>
      <c r="D3" s="1" t="s">
        <v>702</v>
      </c>
      <c r="E3" s="16"/>
      <c r="F3" s="17"/>
      <c r="G3" s="18">
        <v>21</v>
      </c>
      <c r="H3" s="1" t="s">
        <v>703</v>
      </c>
      <c r="I3" s="1" t="s">
        <v>552</v>
      </c>
      <c r="J3" s="1" t="s">
        <v>553</v>
      </c>
      <c r="K3" s="1" t="s">
        <v>552</v>
      </c>
      <c r="L3" s="1"/>
      <c r="M3" s="1" t="s">
        <v>704</v>
      </c>
      <c r="O3" s="19">
        <v>45747</v>
      </c>
    </row>
    <row r="4" spans="1:15" ht="14.25" customHeight="1">
      <c r="A4" s="1" t="s">
        <v>456</v>
      </c>
      <c r="B4" s="1" t="s">
        <v>36</v>
      </c>
      <c r="C4" s="1" t="s">
        <v>457</v>
      </c>
      <c r="D4" s="1" t="s">
        <v>702</v>
      </c>
      <c r="E4" s="20" t="s">
        <v>705</v>
      </c>
      <c r="F4" s="21"/>
      <c r="G4" s="18">
        <v>21</v>
      </c>
      <c r="H4" s="1" t="s">
        <v>703</v>
      </c>
      <c r="I4" s="1" t="s">
        <v>552</v>
      </c>
      <c r="J4" s="1" t="s">
        <v>706</v>
      </c>
      <c r="K4" s="1" t="s">
        <v>552</v>
      </c>
      <c r="M4" s="21" t="s">
        <v>560</v>
      </c>
      <c r="O4" s="19">
        <v>45747</v>
      </c>
    </row>
    <row r="5" spans="1:15" ht="14.25" customHeight="1">
      <c r="A5" s="1" t="s">
        <v>456</v>
      </c>
      <c r="B5" s="1" t="s">
        <v>36</v>
      </c>
      <c r="C5" s="1" t="s">
        <v>457</v>
      </c>
      <c r="D5" s="1" t="s">
        <v>702</v>
      </c>
      <c r="E5" s="20"/>
      <c r="F5" s="21"/>
      <c r="G5" s="18">
        <v>21</v>
      </c>
      <c r="H5" s="1" t="s">
        <v>703</v>
      </c>
      <c r="I5" s="1" t="s">
        <v>552</v>
      </c>
      <c r="J5" s="1" t="s">
        <v>707</v>
      </c>
      <c r="K5" s="1" t="s">
        <v>552</v>
      </c>
      <c r="M5" s="21" t="s">
        <v>708</v>
      </c>
      <c r="O5" s="22">
        <v>45838</v>
      </c>
    </row>
    <row r="6" spans="1:15" ht="14.25" customHeight="1">
      <c r="A6" s="1" t="s">
        <v>456</v>
      </c>
      <c r="B6" s="1" t="s">
        <v>36</v>
      </c>
      <c r="C6" s="1" t="s">
        <v>457</v>
      </c>
      <c r="D6" s="1" t="s">
        <v>702</v>
      </c>
      <c r="E6" s="20"/>
      <c r="F6" s="21"/>
      <c r="G6" s="18">
        <v>21</v>
      </c>
      <c r="H6" s="1" t="s">
        <v>703</v>
      </c>
      <c r="I6" s="1" t="s">
        <v>552</v>
      </c>
      <c r="J6" s="1" t="s">
        <v>709</v>
      </c>
      <c r="K6" s="1" t="s">
        <v>552</v>
      </c>
      <c r="M6" s="21"/>
      <c r="O6" s="22">
        <v>46006</v>
      </c>
    </row>
    <row r="7" spans="1:15" ht="14.25" customHeight="1">
      <c r="A7" s="1" t="s">
        <v>456</v>
      </c>
      <c r="B7" s="1" t="s">
        <v>36</v>
      </c>
      <c r="C7" s="1" t="s">
        <v>457</v>
      </c>
      <c r="D7" s="1" t="s">
        <v>702</v>
      </c>
      <c r="E7" s="21"/>
      <c r="F7" s="21"/>
      <c r="G7" s="18">
        <v>21</v>
      </c>
      <c r="H7" s="1" t="s">
        <v>703</v>
      </c>
      <c r="I7" s="1" t="s">
        <v>552</v>
      </c>
      <c r="J7" s="1" t="s">
        <v>710</v>
      </c>
      <c r="K7" s="1" t="s">
        <v>552</v>
      </c>
      <c r="M7" s="21" t="s">
        <v>711</v>
      </c>
      <c r="O7" s="22">
        <v>46021</v>
      </c>
    </row>
    <row r="8" spans="1:15" ht="14.25" customHeight="1">
      <c r="A8" s="1" t="s">
        <v>456</v>
      </c>
      <c r="B8" s="1" t="s">
        <v>36</v>
      </c>
      <c r="C8" s="1" t="s">
        <v>457</v>
      </c>
      <c r="D8" s="1" t="s">
        <v>702</v>
      </c>
      <c r="E8" s="21"/>
      <c r="F8" s="21"/>
      <c r="G8" s="18">
        <v>21</v>
      </c>
      <c r="H8" s="1" t="s">
        <v>703</v>
      </c>
      <c r="I8" s="1" t="s">
        <v>552</v>
      </c>
      <c r="J8" s="1" t="s">
        <v>712</v>
      </c>
      <c r="K8" s="1" t="s">
        <v>552</v>
      </c>
      <c r="M8" s="21" t="s">
        <v>572</v>
      </c>
      <c r="O8" s="22">
        <v>46021</v>
      </c>
    </row>
    <row r="9" spans="1:15" ht="14.25" customHeight="1">
      <c r="A9" s="1" t="s">
        <v>456</v>
      </c>
      <c r="B9" s="1" t="s">
        <v>36</v>
      </c>
      <c r="C9" s="1" t="s">
        <v>457</v>
      </c>
      <c r="D9" s="1" t="s">
        <v>702</v>
      </c>
      <c r="E9" s="21"/>
      <c r="F9" s="21"/>
      <c r="G9" s="18">
        <v>21</v>
      </c>
      <c r="H9" s="1" t="s">
        <v>703</v>
      </c>
      <c r="I9" s="1" t="s">
        <v>552</v>
      </c>
      <c r="J9" s="1" t="s">
        <v>713</v>
      </c>
      <c r="K9" s="1" t="s">
        <v>552</v>
      </c>
      <c r="M9" s="1" t="s">
        <v>714</v>
      </c>
      <c r="O9" s="19">
        <v>45808</v>
      </c>
    </row>
    <row r="10" spans="1:15" ht="14.25" customHeight="1">
      <c r="A10" s="1" t="s">
        <v>456</v>
      </c>
      <c r="B10" s="1" t="s">
        <v>36</v>
      </c>
      <c r="C10" s="1" t="s">
        <v>457</v>
      </c>
      <c r="D10" s="1" t="s">
        <v>702</v>
      </c>
      <c r="E10" s="21"/>
      <c r="F10" s="21"/>
      <c r="G10" s="18">
        <v>21</v>
      </c>
      <c r="H10" s="1" t="s">
        <v>703</v>
      </c>
      <c r="I10" s="1" t="s">
        <v>552</v>
      </c>
      <c r="J10" s="1" t="s">
        <v>715</v>
      </c>
      <c r="K10" s="1" t="s">
        <v>552</v>
      </c>
      <c r="M10" s="1" t="s">
        <v>716</v>
      </c>
      <c r="O10" s="19">
        <v>45747</v>
      </c>
    </row>
    <row r="11" spans="1:15" ht="14.25" customHeight="1">
      <c r="A11" s="1" t="s">
        <v>456</v>
      </c>
      <c r="B11" s="1" t="s">
        <v>36</v>
      </c>
      <c r="C11" s="1" t="s">
        <v>457</v>
      </c>
      <c r="D11" s="1" t="s">
        <v>702</v>
      </c>
      <c r="E11" s="21"/>
      <c r="F11" s="21"/>
      <c r="G11" s="18">
        <v>21</v>
      </c>
      <c r="H11" s="1" t="s">
        <v>703</v>
      </c>
      <c r="I11" s="1" t="s">
        <v>552</v>
      </c>
      <c r="J11" s="1" t="s">
        <v>580</v>
      </c>
      <c r="K11" s="1" t="s">
        <v>552</v>
      </c>
      <c r="M11" s="1" t="s">
        <v>717</v>
      </c>
      <c r="O11" s="22">
        <v>46021</v>
      </c>
    </row>
    <row r="12" spans="1:15" ht="14.25" customHeight="1">
      <c r="A12" s="1" t="s">
        <v>456</v>
      </c>
      <c r="B12" s="1" t="s">
        <v>36</v>
      </c>
      <c r="C12" s="1" t="s">
        <v>457</v>
      </c>
      <c r="D12" s="1" t="s">
        <v>702</v>
      </c>
      <c r="E12" s="21"/>
      <c r="F12" s="21"/>
      <c r="G12" s="18">
        <v>21</v>
      </c>
      <c r="H12" s="1" t="s">
        <v>703</v>
      </c>
      <c r="I12" s="1" t="s">
        <v>552</v>
      </c>
      <c r="J12" s="1" t="s">
        <v>585</v>
      </c>
      <c r="K12" s="1" t="s">
        <v>552</v>
      </c>
      <c r="M12" s="21"/>
      <c r="O12" s="21"/>
    </row>
    <row r="13" spans="1:15" ht="14.25" customHeight="1">
      <c r="A13" s="1" t="s">
        <v>456</v>
      </c>
      <c r="B13" s="1" t="s">
        <v>36</v>
      </c>
      <c r="C13" s="1" t="s">
        <v>457</v>
      </c>
      <c r="D13" s="1" t="s">
        <v>702</v>
      </c>
      <c r="E13" s="21"/>
      <c r="F13" s="21"/>
      <c r="G13" s="18">
        <v>21</v>
      </c>
      <c r="H13" s="1" t="s">
        <v>703</v>
      </c>
      <c r="I13" s="1" t="s">
        <v>552</v>
      </c>
      <c r="J13" s="1" t="s">
        <v>590</v>
      </c>
      <c r="K13" s="1" t="s">
        <v>552</v>
      </c>
      <c r="M13" s="21"/>
      <c r="O13" s="21"/>
    </row>
    <row r="14" spans="1:15" ht="14.25" customHeight="1">
      <c r="A14" s="1" t="s">
        <v>456</v>
      </c>
      <c r="B14" s="1" t="s">
        <v>36</v>
      </c>
      <c r="C14" s="1" t="s">
        <v>457</v>
      </c>
      <c r="D14" s="1" t="s">
        <v>702</v>
      </c>
      <c r="E14" s="21"/>
      <c r="F14" s="21"/>
      <c r="G14" s="18">
        <v>21</v>
      </c>
      <c r="H14" s="1" t="s">
        <v>703</v>
      </c>
      <c r="I14" s="1" t="s">
        <v>552</v>
      </c>
      <c r="J14" s="1" t="s">
        <v>595</v>
      </c>
      <c r="K14" s="1" t="s">
        <v>552</v>
      </c>
      <c r="M14" s="21"/>
      <c r="O14" s="22">
        <v>46022</v>
      </c>
    </row>
    <row r="15" spans="1:15" ht="14.25" customHeight="1">
      <c r="A15" s="1" t="s">
        <v>456</v>
      </c>
      <c r="B15" s="1" t="s">
        <v>36</v>
      </c>
      <c r="C15" s="1" t="s">
        <v>457</v>
      </c>
      <c r="D15" s="1" t="s">
        <v>702</v>
      </c>
      <c r="E15" s="21"/>
      <c r="F15" s="21"/>
      <c r="G15" s="18">
        <v>21</v>
      </c>
      <c r="H15" s="1" t="s">
        <v>703</v>
      </c>
      <c r="I15" s="1" t="s">
        <v>552</v>
      </c>
      <c r="J15" s="1" t="s">
        <v>600</v>
      </c>
      <c r="K15" s="1" t="s">
        <v>552</v>
      </c>
      <c r="M15" s="21"/>
      <c r="O15" s="22">
        <v>46022</v>
      </c>
    </row>
    <row r="16" spans="1:15" ht="14.25" customHeight="1">
      <c r="A16" s="1" t="s">
        <v>456</v>
      </c>
      <c r="B16" s="1" t="s">
        <v>36</v>
      </c>
      <c r="C16" s="1" t="s">
        <v>457</v>
      </c>
      <c r="D16" s="1" t="s">
        <v>702</v>
      </c>
      <c r="E16" s="21"/>
      <c r="F16" s="21"/>
      <c r="G16" s="18">
        <v>21</v>
      </c>
      <c r="H16" s="1" t="s">
        <v>703</v>
      </c>
      <c r="I16" s="1" t="s">
        <v>552</v>
      </c>
      <c r="J16" s="1" t="s">
        <v>605</v>
      </c>
      <c r="K16" s="1" t="s">
        <v>552</v>
      </c>
      <c r="M16" s="21" t="s">
        <v>606</v>
      </c>
      <c r="O16" s="22">
        <v>46022</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A2"/>
    <mergeCell ref="B1:B2"/>
    <mergeCell ref="C1:F1"/>
    <mergeCell ref="G1:I1"/>
    <mergeCell ref="J1:O1"/>
  </mergeCell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5">
        <x14:dataValidation type="list" allowBlank="1" showErrorMessage="1" xr:uid="{00000000-0002-0000-0200-000000000000}">
          <x14:formula1>
            <xm:f>'Tablas de Referencia'!$B$2:$B$8</xm:f>
          </x14:formula1>
          <xm:sqref>C3:C16</xm:sqref>
        </x14:dataValidation>
        <x14:dataValidation type="list" allowBlank="1" showErrorMessage="1" xr:uid="{00000000-0002-0000-0200-000001000000}">
          <x14:formula1>
            <xm:f>'Tablas de Referencia'!$F$2:$F$28</xm:f>
          </x14:formula1>
          <xm:sqref>K3:L3 I3:I16 K4:K16</xm:sqref>
        </x14:dataValidation>
        <x14:dataValidation type="list" allowBlank="1" showErrorMessage="1" xr:uid="{00000000-0002-0000-0200-000002000000}">
          <x14:formula1>
            <xm:f>'Tablas de Referencia'!$A$2:$A$8</xm:f>
          </x14:formula1>
          <xm:sqref>A3:A16</xm:sqref>
        </x14:dataValidation>
        <x14:dataValidation type="list" allowBlank="1" showErrorMessage="1" xr:uid="{00000000-0002-0000-0200-000003000000}">
          <x14:formula1>
            <xm:f>'Tablas de Referencia'!$D$2:$D$18</xm:f>
          </x14:formula1>
          <xm:sqref>B3:B16</xm:sqref>
        </x14:dataValidation>
        <x14:dataValidation type="list" allowBlank="1" showErrorMessage="1" xr:uid="{00000000-0002-0000-0200-000004000000}">
          <x14:formula1>
            <xm:f>'Tablas de Referencia'!$C$2:$C$24</xm:f>
          </x14:formula1>
          <xm:sqref>D3:D16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2.6328125" defaultRowHeight="15" customHeight="1"/>
  <cols>
    <col min="1" max="1" width="11.453125" customWidth="1"/>
    <col min="2" max="2" width="47.453125" customWidth="1"/>
    <col min="3" max="4" width="113.26953125" customWidth="1"/>
    <col min="5" max="26" width="11.453125" customWidth="1"/>
  </cols>
  <sheetData>
    <row r="1" spans="1:26" ht="12.75" customHeight="1">
      <c r="A1" s="23" t="s">
        <v>718</v>
      </c>
      <c r="B1" s="23" t="s">
        <v>719</v>
      </c>
      <c r="C1" s="23" t="s">
        <v>720</v>
      </c>
      <c r="D1" s="23" t="s">
        <v>721</v>
      </c>
      <c r="E1" s="23" t="s">
        <v>722</v>
      </c>
      <c r="F1" s="23" t="s">
        <v>723</v>
      </c>
      <c r="G1" s="23" t="s">
        <v>724</v>
      </c>
      <c r="H1" s="23" t="s">
        <v>725</v>
      </c>
      <c r="I1" s="24"/>
      <c r="J1" s="24"/>
      <c r="K1" s="24"/>
      <c r="L1" s="24"/>
      <c r="M1" s="24"/>
      <c r="N1" s="24"/>
      <c r="O1" s="24"/>
      <c r="P1" s="24"/>
      <c r="Q1" s="24"/>
      <c r="R1" s="24"/>
      <c r="S1" s="24"/>
      <c r="T1" s="24"/>
      <c r="U1" s="24"/>
      <c r="V1" s="24"/>
      <c r="W1" s="24"/>
      <c r="X1" s="24"/>
      <c r="Y1" s="24"/>
      <c r="Z1" s="24"/>
    </row>
    <row r="2" spans="1:26" ht="15" customHeight="1">
      <c r="A2" s="24" t="s">
        <v>726</v>
      </c>
      <c r="B2" s="24" t="s">
        <v>726</v>
      </c>
      <c r="C2" s="25" t="s">
        <v>726</v>
      </c>
      <c r="D2" s="24" t="s">
        <v>726</v>
      </c>
      <c r="E2" s="24" t="s">
        <v>726</v>
      </c>
      <c r="F2" s="24" t="s">
        <v>726</v>
      </c>
      <c r="G2" s="24" t="s">
        <v>726</v>
      </c>
      <c r="H2" s="24" t="s">
        <v>726</v>
      </c>
      <c r="I2" s="24"/>
      <c r="J2" s="24"/>
      <c r="K2" s="24"/>
      <c r="L2" s="24"/>
      <c r="M2" s="24"/>
      <c r="N2" s="24"/>
      <c r="O2" s="24"/>
      <c r="P2" s="24"/>
      <c r="Q2" s="24"/>
      <c r="R2" s="24"/>
      <c r="S2" s="24"/>
      <c r="T2" s="24"/>
      <c r="U2" s="24"/>
      <c r="V2" s="24"/>
      <c r="W2" s="24"/>
      <c r="X2" s="24"/>
      <c r="Y2" s="24"/>
      <c r="Z2" s="24"/>
    </row>
    <row r="3" spans="1:26" ht="15" customHeight="1">
      <c r="A3" s="24" t="s">
        <v>35</v>
      </c>
      <c r="B3" s="24" t="s">
        <v>37</v>
      </c>
      <c r="C3" s="25" t="s">
        <v>38</v>
      </c>
      <c r="D3" s="24" t="s">
        <v>36</v>
      </c>
      <c r="E3" s="24" t="s">
        <v>727</v>
      </c>
      <c r="F3" s="24" t="s">
        <v>728</v>
      </c>
      <c r="G3" s="24" t="s">
        <v>729</v>
      </c>
      <c r="H3" s="24" t="s">
        <v>730</v>
      </c>
      <c r="I3" s="24"/>
      <c r="J3" s="24"/>
      <c r="K3" s="24"/>
      <c r="L3" s="24"/>
      <c r="M3" s="24"/>
      <c r="N3" s="24"/>
      <c r="O3" s="24"/>
      <c r="P3" s="24"/>
      <c r="Q3" s="24"/>
      <c r="R3" s="24"/>
      <c r="S3" s="24"/>
      <c r="T3" s="24"/>
      <c r="U3" s="24"/>
      <c r="V3" s="24"/>
      <c r="W3" s="24"/>
      <c r="X3" s="24"/>
      <c r="Y3" s="24"/>
      <c r="Z3" s="24"/>
    </row>
    <row r="4" spans="1:26" ht="15" customHeight="1">
      <c r="A4" s="24" t="s">
        <v>228</v>
      </c>
      <c r="B4" s="24" t="s">
        <v>229</v>
      </c>
      <c r="C4" s="25" t="s">
        <v>187</v>
      </c>
      <c r="D4" s="24" t="s">
        <v>731</v>
      </c>
      <c r="E4" s="24" t="s">
        <v>732</v>
      </c>
      <c r="F4" s="24" t="s">
        <v>191</v>
      </c>
      <c r="G4" s="24" t="s">
        <v>733</v>
      </c>
      <c r="H4" s="24" t="s">
        <v>734</v>
      </c>
      <c r="I4" s="24"/>
      <c r="J4" s="24"/>
      <c r="K4" s="24"/>
      <c r="L4" s="24"/>
      <c r="M4" s="24"/>
      <c r="N4" s="24"/>
      <c r="O4" s="24"/>
      <c r="P4" s="24"/>
      <c r="Q4" s="24"/>
      <c r="R4" s="24"/>
      <c r="S4" s="24"/>
      <c r="T4" s="24"/>
      <c r="U4" s="24"/>
      <c r="V4" s="24"/>
      <c r="W4" s="24"/>
      <c r="X4" s="24"/>
      <c r="Y4" s="24"/>
      <c r="Z4" s="24"/>
    </row>
    <row r="5" spans="1:26" ht="15" customHeight="1">
      <c r="A5" s="24" t="s">
        <v>262</v>
      </c>
      <c r="B5" s="24" t="s">
        <v>263</v>
      </c>
      <c r="C5" s="25" t="s">
        <v>230</v>
      </c>
      <c r="D5" s="24" t="s">
        <v>380</v>
      </c>
      <c r="E5" s="24" t="s">
        <v>735</v>
      </c>
      <c r="F5" s="24" t="s">
        <v>507</v>
      </c>
      <c r="G5" s="24" t="s">
        <v>736</v>
      </c>
      <c r="H5" s="24" t="s">
        <v>737</v>
      </c>
      <c r="I5" s="24"/>
      <c r="J5" s="24"/>
      <c r="K5" s="24"/>
      <c r="L5" s="24"/>
      <c r="M5" s="24"/>
      <c r="N5" s="24"/>
      <c r="O5" s="24"/>
      <c r="P5" s="24"/>
      <c r="Q5" s="24"/>
      <c r="R5" s="24"/>
      <c r="S5" s="24"/>
      <c r="T5" s="24"/>
      <c r="U5" s="24"/>
      <c r="V5" s="24"/>
      <c r="W5" s="24"/>
      <c r="X5" s="24"/>
      <c r="Y5" s="24"/>
      <c r="Z5" s="24"/>
    </row>
    <row r="6" spans="1:26" ht="15" customHeight="1">
      <c r="A6" s="24" t="s">
        <v>342</v>
      </c>
      <c r="B6" s="24" t="s">
        <v>343</v>
      </c>
      <c r="C6" s="26" t="s">
        <v>264</v>
      </c>
      <c r="D6" s="27" t="s">
        <v>738</v>
      </c>
      <c r="E6" s="24" t="s">
        <v>739</v>
      </c>
      <c r="F6" s="24" t="s">
        <v>238</v>
      </c>
      <c r="G6" s="24" t="s">
        <v>740</v>
      </c>
      <c r="H6" s="24" t="s">
        <v>741</v>
      </c>
      <c r="I6" s="24"/>
      <c r="J6" s="24"/>
      <c r="K6" s="24"/>
      <c r="L6" s="24"/>
      <c r="M6" s="24"/>
      <c r="N6" s="24"/>
      <c r="O6" s="24"/>
      <c r="P6" s="24"/>
      <c r="Q6" s="24"/>
      <c r="R6" s="24"/>
      <c r="S6" s="24"/>
      <c r="T6" s="24"/>
      <c r="U6" s="24"/>
      <c r="V6" s="24"/>
      <c r="W6" s="24"/>
      <c r="X6" s="24"/>
      <c r="Y6" s="24"/>
      <c r="Z6" s="24"/>
    </row>
    <row r="7" spans="1:26" ht="15" customHeight="1">
      <c r="A7" s="24" t="s">
        <v>379</v>
      </c>
      <c r="B7" s="24" t="s">
        <v>381</v>
      </c>
      <c r="C7" s="26" t="s">
        <v>328</v>
      </c>
      <c r="D7" s="24"/>
      <c r="E7" s="24" t="s">
        <v>742</v>
      </c>
      <c r="F7" s="24" t="s">
        <v>347</v>
      </c>
      <c r="G7" s="24" t="s">
        <v>743</v>
      </c>
      <c r="H7" s="24" t="s">
        <v>744</v>
      </c>
      <c r="I7" s="24"/>
      <c r="J7" s="24"/>
      <c r="K7" s="24"/>
      <c r="L7" s="24"/>
      <c r="M7" s="24"/>
      <c r="N7" s="24"/>
      <c r="O7" s="24"/>
      <c r="P7" s="24"/>
      <c r="Q7" s="24"/>
      <c r="R7" s="24"/>
      <c r="S7" s="24"/>
      <c r="T7" s="24"/>
      <c r="U7" s="24"/>
      <c r="V7" s="24"/>
      <c r="W7" s="24"/>
      <c r="X7" s="24"/>
      <c r="Y7" s="24"/>
      <c r="Z7" s="24"/>
    </row>
    <row r="8" spans="1:26" ht="15" customHeight="1">
      <c r="A8" s="24" t="s">
        <v>456</v>
      </c>
      <c r="B8" s="24" t="s">
        <v>457</v>
      </c>
      <c r="C8" s="25" t="s">
        <v>306</v>
      </c>
      <c r="D8" s="24"/>
      <c r="E8" s="24" t="s">
        <v>745</v>
      </c>
      <c r="F8" s="24" t="s">
        <v>646</v>
      </c>
      <c r="G8" s="24" t="s">
        <v>746</v>
      </c>
      <c r="H8" s="24" t="s">
        <v>747</v>
      </c>
      <c r="I8" s="24"/>
      <c r="J8" s="24"/>
      <c r="K8" s="24"/>
      <c r="L8" s="24"/>
      <c r="M8" s="24"/>
      <c r="N8" s="24"/>
      <c r="O8" s="24"/>
      <c r="P8" s="24"/>
      <c r="Q8" s="24"/>
      <c r="R8" s="24"/>
      <c r="S8" s="24"/>
      <c r="T8" s="24"/>
      <c r="U8" s="24"/>
      <c r="V8" s="24"/>
      <c r="W8" s="24"/>
      <c r="X8" s="24"/>
      <c r="Y8" s="24"/>
      <c r="Z8" s="24"/>
    </row>
    <row r="9" spans="1:26" ht="15" customHeight="1">
      <c r="A9" s="24"/>
      <c r="B9" s="24"/>
      <c r="C9" s="25" t="s">
        <v>748</v>
      </c>
      <c r="D9" s="24"/>
      <c r="E9" s="24" t="s">
        <v>749</v>
      </c>
      <c r="F9" s="24" t="s">
        <v>750</v>
      </c>
      <c r="G9" s="24"/>
      <c r="H9" s="24" t="s">
        <v>746</v>
      </c>
      <c r="I9" s="24"/>
      <c r="J9" s="24"/>
      <c r="K9" s="24"/>
      <c r="L9" s="24"/>
      <c r="M9" s="24"/>
      <c r="N9" s="24"/>
      <c r="O9" s="24"/>
      <c r="P9" s="24"/>
      <c r="Q9" s="24"/>
      <c r="R9" s="24"/>
      <c r="S9" s="24"/>
      <c r="T9" s="24"/>
      <c r="U9" s="24"/>
      <c r="V9" s="24"/>
      <c r="W9" s="24"/>
      <c r="X9" s="24"/>
      <c r="Y9" s="24"/>
      <c r="Z9" s="24"/>
    </row>
    <row r="10" spans="1:26" ht="15" customHeight="1">
      <c r="A10" s="24"/>
      <c r="B10" s="24"/>
      <c r="C10" s="25" t="s">
        <v>751</v>
      </c>
      <c r="D10" s="24"/>
      <c r="E10" s="24" t="s">
        <v>752</v>
      </c>
      <c r="F10" s="24" t="s">
        <v>552</v>
      </c>
      <c r="G10" s="24"/>
      <c r="H10" s="24"/>
      <c r="I10" s="24"/>
      <c r="J10" s="24"/>
      <c r="K10" s="24"/>
      <c r="L10" s="24"/>
      <c r="M10" s="24"/>
      <c r="N10" s="24"/>
      <c r="O10" s="24"/>
      <c r="P10" s="24"/>
      <c r="Q10" s="24"/>
      <c r="R10" s="24"/>
      <c r="S10" s="24"/>
      <c r="T10" s="24"/>
      <c r="U10" s="24"/>
      <c r="V10" s="24"/>
      <c r="W10" s="24"/>
      <c r="X10" s="24"/>
      <c r="Y10" s="24"/>
      <c r="Z10" s="24"/>
    </row>
    <row r="11" spans="1:26" ht="15" customHeight="1">
      <c r="A11" s="24"/>
      <c r="B11" s="24"/>
      <c r="C11" s="25" t="s">
        <v>753</v>
      </c>
      <c r="D11" s="28"/>
      <c r="E11" s="24" t="s">
        <v>754</v>
      </c>
      <c r="F11" s="24" t="s">
        <v>755</v>
      </c>
      <c r="G11" s="24"/>
      <c r="H11" s="24"/>
      <c r="I11" s="24"/>
      <c r="J11" s="24"/>
      <c r="K11" s="24"/>
      <c r="L11" s="24"/>
      <c r="M11" s="24"/>
      <c r="N11" s="24"/>
      <c r="O11" s="24"/>
      <c r="P11" s="24"/>
      <c r="Q11" s="24"/>
      <c r="R11" s="24"/>
      <c r="S11" s="24"/>
      <c r="T11" s="24"/>
      <c r="U11" s="24"/>
      <c r="V11" s="24"/>
      <c r="W11" s="24"/>
      <c r="X11" s="24"/>
      <c r="Y11" s="24"/>
      <c r="Z11" s="24"/>
    </row>
    <row r="12" spans="1:26" ht="15" customHeight="1">
      <c r="A12" s="24"/>
      <c r="B12" s="24"/>
      <c r="C12" s="25" t="s">
        <v>344</v>
      </c>
      <c r="D12" s="24"/>
      <c r="E12" s="24" t="s">
        <v>756</v>
      </c>
      <c r="F12" s="24" t="s">
        <v>466</v>
      </c>
      <c r="G12" s="24"/>
      <c r="H12" s="24"/>
      <c r="I12" s="24"/>
      <c r="J12" s="24"/>
      <c r="K12" s="24"/>
      <c r="L12" s="24"/>
      <c r="M12" s="24"/>
      <c r="N12" s="24"/>
      <c r="O12" s="24"/>
      <c r="P12" s="24"/>
      <c r="Q12" s="24"/>
      <c r="R12" s="24"/>
      <c r="S12" s="24"/>
      <c r="T12" s="24"/>
      <c r="U12" s="24"/>
      <c r="V12" s="24"/>
      <c r="W12" s="24"/>
      <c r="X12" s="24"/>
      <c r="Y12" s="24"/>
      <c r="Z12" s="24"/>
    </row>
    <row r="13" spans="1:26" ht="15" customHeight="1">
      <c r="A13" s="24"/>
      <c r="B13" s="24"/>
      <c r="C13" s="25" t="s">
        <v>382</v>
      </c>
      <c r="D13" s="24"/>
      <c r="E13" s="24" t="s">
        <v>757</v>
      </c>
      <c r="F13" s="24" t="s">
        <v>758</v>
      </c>
      <c r="G13" s="24"/>
      <c r="H13" s="24"/>
      <c r="I13" s="24"/>
      <c r="J13" s="24"/>
      <c r="K13" s="24"/>
      <c r="L13" s="24"/>
      <c r="M13" s="24"/>
      <c r="N13" s="24"/>
      <c r="O13" s="24"/>
      <c r="P13" s="24"/>
      <c r="Q13" s="24"/>
      <c r="R13" s="24"/>
      <c r="S13" s="24"/>
      <c r="T13" s="24"/>
      <c r="U13" s="24"/>
      <c r="V13" s="24"/>
      <c r="W13" s="24"/>
      <c r="X13" s="24"/>
      <c r="Y13" s="24"/>
      <c r="Z13" s="24"/>
    </row>
    <row r="14" spans="1:26" ht="15.75" customHeight="1">
      <c r="A14" s="24"/>
      <c r="B14" s="24"/>
      <c r="C14" s="25" t="s">
        <v>430</v>
      </c>
      <c r="D14" s="24"/>
      <c r="E14" s="24" t="s">
        <v>759</v>
      </c>
      <c r="F14" s="24" t="s">
        <v>62</v>
      </c>
      <c r="G14" s="24"/>
      <c r="H14" s="24"/>
      <c r="I14" s="24"/>
      <c r="J14" s="24"/>
      <c r="K14" s="24"/>
      <c r="L14" s="24"/>
      <c r="M14" s="24"/>
      <c r="N14" s="24"/>
      <c r="O14" s="24"/>
      <c r="P14" s="24"/>
      <c r="Q14" s="24"/>
      <c r="R14" s="24"/>
      <c r="S14" s="24"/>
      <c r="T14" s="24"/>
      <c r="U14" s="24"/>
      <c r="V14" s="24"/>
      <c r="W14" s="24"/>
      <c r="X14" s="24"/>
      <c r="Y14" s="24"/>
      <c r="Z14" s="24"/>
    </row>
    <row r="15" spans="1:26" ht="12.75" customHeight="1">
      <c r="A15" s="24"/>
      <c r="B15" s="24"/>
      <c r="C15" s="25" t="s">
        <v>499</v>
      </c>
      <c r="D15" s="24"/>
      <c r="E15" s="24" t="s">
        <v>760</v>
      </c>
      <c r="F15" s="24" t="s">
        <v>46</v>
      </c>
      <c r="G15" s="24"/>
      <c r="H15" s="24"/>
      <c r="I15" s="24"/>
      <c r="J15" s="24"/>
      <c r="K15" s="24"/>
      <c r="L15" s="24"/>
      <c r="M15" s="24"/>
      <c r="N15" s="24"/>
      <c r="O15" s="24"/>
      <c r="P15" s="24"/>
      <c r="Q15" s="24"/>
      <c r="R15" s="24"/>
      <c r="S15" s="24"/>
      <c r="T15" s="24"/>
      <c r="U15" s="24"/>
      <c r="V15" s="24"/>
      <c r="W15" s="24"/>
      <c r="X15" s="24"/>
      <c r="Y15" s="24"/>
      <c r="Z15" s="24"/>
    </row>
    <row r="16" spans="1:26" ht="12.75" customHeight="1">
      <c r="A16" s="24"/>
      <c r="B16" s="24"/>
      <c r="C16" s="25" t="s">
        <v>761</v>
      </c>
      <c r="D16" s="24"/>
      <c r="E16" s="24" t="s">
        <v>762</v>
      </c>
      <c r="F16" s="24" t="s">
        <v>163</v>
      </c>
      <c r="G16" s="24"/>
      <c r="H16" s="24"/>
      <c r="I16" s="24"/>
      <c r="J16" s="24"/>
      <c r="K16" s="24"/>
      <c r="L16" s="24"/>
      <c r="M16" s="24"/>
      <c r="N16" s="24"/>
      <c r="O16" s="24"/>
      <c r="P16" s="24"/>
      <c r="Q16" s="24"/>
      <c r="R16" s="24"/>
      <c r="S16" s="24"/>
      <c r="T16" s="24"/>
      <c r="U16" s="24"/>
      <c r="V16" s="24"/>
      <c r="W16" s="24"/>
      <c r="X16" s="24"/>
      <c r="Y16" s="24"/>
      <c r="Z16" s="24"/>
    </row>
    <row r="17" spans="1:26" ht="12.75" customHeight="1">
      <c r="A17" s="24"/>
      <c r="B17" s="24"/>
      <c r="C17" s="25" t="s">
        <v>702</v>
      </c>
      <c r="D17" s="29"/>
      <c r="E17" s="24" t="s">
        <v>763</v>
      </c>
      <c r="F17" s="24" t="s">
        <v>764</v>
      </c>
      <c r="G17" s="24"/>
      <c r="H17" s="24"/>
      <c r="I17" s="24"/>
      <c r="J17" s="24"/>
      <c r="K17" s="24"/>
      <c r="L17" s="24"/>
      <c r="M17" s="24"/>
      <c r="N17" s="24"/>
      <c r="O17" s="24"/>
      <c r="P17" s="24"/>
      <c r="Q17" s="24"/>
      <c r="R17" s="24"/>
      <c r="S17" s="24"/>
      <c r="T17" s="24"/>
      <c r="U17" s="24"/>
      <c r="V17" s="24"/>
      <c r="W17" s="24"/>
      <c r="X17" s="24"/>
      <c r="Y17" s="24"/>
      <c r="Z17" s="24"/>
    </row>
    <row r="18" spans="1:26" ht="29.25" customHeight="1">
      <c r="A18" s="24"/>
      <c r="B18" s="24"/>
      <c r="C18" s="25" t="s">
        <v>458</v>
      </c>
      <c r="D18" s="24"/>
      <c r="E18" s="24" t="s">
        <v>765</v>
      </c>
      <c r="F18" s="24" t="s">
        <v>766</v>
      </c>
      <c r="G18" s="24"/>
      <c r="H18" s="24"/>
      <c r="I18" s="24"/>
      <c r="J18" s="24"/>
      <c r="K18" s="24"/>
      <c r="L18" s="24"/>
      <c r="M18" s="24"/>
      <c r="N18" s="24"/>
      <c r="O18" s="24"/>
      <c r="P18" s="24"/>
      <c r="Q18" s="24"/>
      <c r="R18" s="24"/>
      <c r="S18" s="24"/>
      <c r="T18" s="24"/>
      <c r="U18" s="24"/>
      <c r="V18" s="24"/>
      <c r="W18" s="24"/>
      <c r="X18" s="24"/>
      <c r="Y18" s="24"/>
      <c r="Z18" s="24"/>
    </row>
    <row r="19" spans="1:26" ht="12.75" customHeight="1">
      <c r="A19" s="24"/>
      <c r="B19" s="24"/>
      <c r="C19" s="25" t="s">
        <v>767</v>
      </c>
      <c r="D19" s="24"/>
      <c r="E19" s="24" t="s">
        <v>768</v>
      </c>
      <c r="F19" s="24" t="s">
        <v>769</v>
      </c>
      <c r="G19" s="24"/>
      <c r="H19" s="24"/>
      <c r="I19" s="24"/>
      <c r="J19" s="24"/>
      <c r="K19" s="24"/>
      <c r="L19" s="24"/>
      <c r="M19" s="24"/>
      <c r="N19" s="24"/>
      <c r="O19" s="24"/>
      <c r="P19" s="24"/>
      <c r="Q19" s="24"/>
      <c r="R19" s="24"/>
      <c r="S19" s="24"/>
      <c r="T19" s="24"/>
      <c r="U19" s="24"/>
      <c r="V19" s="24"/>
      <c r="W19" s="24"/>
      <c r="X19" s="24"/>
      <c r="Y19" s="24"/>
      <c r="Z19" s="24"/>
    </row>
    <row r="20" spans="1:26" ht="12.75" customHeight="1">
      <c r="A20" s="24"/>
      <c r="B20" s="24"/>
      <c r="C20" s="24"/>
      <c r="D20" s="29"/>
      <c r="E20" s="24" t="s">
        <v>770</v>
      </c>
      <c r="F20" s="24" t="s">
        <v>273</v>
      </c>
      <c r="G20" s="24"/>
      <c r="H20" s="24"/>
      <c r="I20" s="24"/>
      <c r="J20" s="24"/>
      <c r="K20" s="24"/>
      <c r="L20" s="24"/>
      <c r="M20" s="24"/>
      <c r="N20" s="24"/>
      <c r="O20" s="24"/>
      <c r="P20" s="24"/>
      <c r="Q20" s="24"/>
      <c r="R20" s="24"/>
      <c r="S20" s="24"/>
      <c r="T20" s="24"/>
      <c r="U20" s="24"/>
      <c r="V20" s="24"/>
      <c r="W20" s="24"/>
      <c r="X20" s="24"/>
      <c r="Y20" s="24"/>
      <c r="Z20" s="24"/>
    </row>
    <row r="21" spans="1:26" ht="12.75" customHeight="1">
      <c r="A21" s="24"/>
      <c r="B21" s="24"/>
      <c r="C21" s="24"/>
      <c r="D21" s="29"/>
      <c r="E21" s="24"/>
      <c r="F21" s="24"/>
      <c r="G21" s="24"/>
      <c r="H21" s="24"/>
      <c r="I21" s="24"/>
      <c r="J21" s="24"/>
      <c r="K21" s="24"/>
      <c r="L21" s="24"/>
      <c r="M21" s="24"/>
      <c r="N21" s="24"/>
      <c r="O21" s="24"/>
      <c r="P21" s="24"/>
      <c r="Q21" s="24"/>
      <c r="R21" s="24"/>
      <c r="S21" s="24"/>
      <c r="T21" s="24"/>
      <c r="U21" s="24"/>
      <c r="V21" s="24"/>
      <c r="W21" s="24"/>
      <c r="X21" s="24"/>
      <c r="Y21" s="24"/>
      <c r="Z21" s="24"/>
    </row>
    <row r="22" spans="1:26" ht="12.75" customHeight="1">
      <c r="A22" s="24"/>
      <c r="B22" s="24"/>
      <c r="C22" s="24"/>
      <c r="D22" s="24"/>
      <c r="E22" s="24" t="s">
        <v>771</v>
      </c>
      <c r="F22" s="24" t="s">
        <v>772</v>
      </c>
      <c r="G22" s="24"/>
      <c r="H22" s="24"/>
      <c r="I22" s="24"/>
      <c r="J22" s="24"/>
      <c r="K22" s="24"/>
      <c r="L22" s="24"/>
      <c r="M22" s="24"/>
      <c r="N22" s="24"/>
      <c r="O22" s="24"/>
      <c r="P22" s="24"/>
      <c r="Q22" s="24"/>
      <c r="R22" s="24"/>
      <c r="S22" s="24"/>
      <c r="T22" s="24"/>
      <c r="U22" s="24"/>
      <c r="V22" s="24"/>
      <c r="W22" s="24"/>
      <c r="X22" s="24"/>
      <c r="Y22" s="24"/>
      <c r="Z22" s="24"/>
    </row>
    <row r="23" spans="1:26" ht="12.75" customHeight="1">
      <c r="A23" s="24"/>
      <c r="B23" s="24"/>
      <c r="C23" s="24"/>
      <c r="D23" s="24"/>
      <c r="E23" s="24" t="s">
        <v>773</v>
      </c>
      <c r="F23" s="24" t="s">
        <v>774</v>
      </c>
      <c r="G23" s="24"/>
      <c r="H23" s="24"/>
      <c r="I23" s="24"/>
      <c r="J23" s="24"/>
      <c r="K23" s="24"/>
      <c r="L23" s="24"/>
      <c r="M23" s="24"/>
      <c r="N23" s="24"/>
      <c r="O23" s="24"/>
      <c r="P23" s="24"/>
      <c r="Q23" s="24"/>
      <c r="R23" s="24"/>
      <c r="S23" s="24"/>
      <c r="T23" s="24"/>
      <c r="U23" s="24"/>
      <c r="V23" s="24"/>
      <c r="W23" s="24"/>
      <c r="X23" s="24"/>
      <c r="Y23" s="24"/>
      <c r="Z23" s="24"/>
    </row>
    <row r="24" spans="1:26" ht="12.75" customHeight="1">
      <c r="A24" s="24"/>
      <c r="B24" s="24"/>
      <c r="C24" s="24"/>
      <c r="D24" s="24"/>
      <c r="E24" s="24" t="s">
        <v>775</v>
      </c>
      <c r="F24" s="24" t="s">
        <v>776</v>
      </c>
      <c r="G24" s="24"/>
      <c r="H24" s="24"/>
      <c r="I24" s="24"/>
      <c r="J24" s="24"/>
      <c r="K24" s="24"/>
      <c r="L24" s="24"/>
      <c r="M24" s="24"/>
      <c r="N24" s="24"/>
      <c r="O24" s="24"/>
      <c r="P24" s="24"/>
      <c r="Q24" s="24"/>
      <c r="R24" s="24"/>
      <c r="S24" s="24"/>
      <c r="T24" s="24"/>
      <c r="U24" s="24"/>
      <c r="V24" s="24"/>
      <c r="W24" s="24"/>
      <c r="X24" s="24"/>
      <c r="Y24" s="24"/>
      <c r="Z24" s="24"/>
    </row>
    <row r="25" spans="1:26" ht="12.75" customHeight="1">
      <c r="A25" s="24"/>
      <c r="B25" s="24"/>
      <c r="C25" s="24"/>
      <c r="D25" s="24"/>
      <c r="E25" s="24" t="s">
        <v>777</v>
      </c>
      <c r="F25" s="24" t="s">
        <v>778</v>
      </c>
      <c r="G25" s="24"/>
      <c r="H25" s="24"/>
      <c r="I25" s="24"/>
      <c r="J25" s="24"/>
      <c r="K25" s="24"/>
      <c r="L25" s="24"/>
      <c r="M25" s="24"/>
      <c r="N25" s="24"/>
      <c r="O25" s="24"/>
      <c r="P25" s="24"/>
      <c r="Q25" s="24"/>
      <c r="R25" s="24"/>
      <c r="S25" s="24"/>
      <c r="T25" s="24"/>
      <c r="U25" s="24"/>
      <c r="V25" s="24"/>
      <c r="W25" s="24"/>
      <c r="X25" s="24"/>
      <c r="Y25" s="24"/>
      <c r="Z25" s="24"/>
    </row>
    <row r="26" spans="1:26" ht="12.75" customHeight="1">
      <c r="A26" s="24"/>
      <c r="B26" s="24"/>
      <c r="C26" s="24"/>
      <c r="D26" s="24"/>
      <c r="E26" s="24" t="s">
        <v>779</v>
      </c>
      <c r="F26" s="24" t="s">
        <v>780</v>
      </c>
      <c r="G26" s="24"/>
      <c r="H26" s="24"/>
      <c r="I26" s="24"/>
      <c r="J26" s="24"/>
      <c r="K26" s="24"/>
      <c r="L26" s="24"/>
      <c r="M26" s="24"/>
      <c r="N26" s="24"/>
      <c r="O26" s="24"/>
      <c r="P26" s="24"/>
      <c r="Q26" s="24"/>
      <c r="R26" s="24"/>
      <c r="S26" s="24"/>
      <c r="T26" s="24"/>
      <c r="U26" s="24"/>
      <c r="V26" s="24"/>
      <c r="W26" s="24"/>
      <c r="X26" s="24"/>
      <c r="Y26" s="24"/>
      <c r="Z26" s="24"/>
    </row>
    <row r="27" spans="1:26" ht="12.75" customHeight="1">
      <c r="A27" s="24"/>
      <c r="B27" s="24"/>
      <c r="C27" s="24"/>
      <c r="D27" s="24"/>
      <c r="E27" s="24" t="s">
        <v>781</v>
      </c>
      <c r="F27" s="24" t="s">
        <v>782</v>
      </c>
      <c r="G27" s="24"/>
      <c r="H27" s="24"/>
      <c r="I27" s="24"/>
      <c r="J27" s="24"/>
      <c r="K27" s="24"/>
      <c r="L27" s="24"/>
      <c r="M27" s="24"/>
      <c r="N27" s="24"/>
      <c r="O27" s="24"/>
      <c r="P27" s="24"/>
      <c r="Q27" s="24"/>
      <c r="R27" s="24"/>
      <c r="S27" s="24"/>
      <c r="T27" s="24"/>
      <c r="U27" s="24"/>
      <c r="V27" s="24"/>
      <c r="W27" s="24"/>
      <c r="X27" s="24"/>
      <c r="Y27" s="24"/>
      <c r="Z27" s="24"/>
    </row>
    <row r="28" spans="1:26" ht="12.75" customHeight="1">
      <c r="A28" s="24"/>
      <c r="B28" s="24"/>
      <c r="C28" s="24"/>
      <c r="D28" s="24"/>
      <c r="E28" s="24" t="s">
        <v>783</v>
      </c>
      <c r="F28" s="24"/>
      <c r="G28" s="24"/>
      <c r="H28" s="24"/>
      <c r="I28" s="24"/>
      <c r="J28" s="24"/>
      <c r="K28" s="24"/>
      <c r="L28" s="24"/>
      <c r="M28" s="24"/>
      <c r="N28" s="24"/>
      <c r="O28" s="24"/>
      <c r="P28" s="24"/>
      <c r="Q28" s="24"/>
      <c r="R28" s="24"/>
      <c r="S28" s="24"/>
      <c r="T28" s="24"/>
      <c r="U28" s="24"/>
      <c r="V28" s="24"/>
      <c r="W28" s="24"/>
      <c r="X28" s="24"/>
      <c r="Y28" s="24"/>
      <c r="Z28" s="24"/>
    </row>
    <row r="29" spans="1:26" ht="12.75" customHeight="1">
      <c r="A29" s="24"/>
      <c r="B29" s="24"/>
      <c r="C29" s="24"/>
      <c r="D29" s="24"/>
      <c r="E29" s="24" t="s">
        <v>784</v>
      </c>
      <c r="F29" s="24"/>
      <c r="G29" s="24"/>
      <c r="H29" s="24"/>
      <c r="I29" s="24"/>
      <c r="J29" s="24"/>
      <c r="K29" s="24"/>
      <c r="L29" s="24"/>
      <c r="M29" s="24"/>
      <c r="N29" s="24"/>
      <c r="O29" s="24"/>
      <c r="P29" s="24"/>
      <c r="Q29" s="24"/>
      <c r="R29" s="24"/>
      <c r="S29" s="24"/>
      <c r="T29" s="24"/>
      <c r="U29" s="24"/>
      <c r="V29" s="24"/>
      <c r="W29" s="24"/>
      <c r="X29" s="24"/>
      <c r="Y29" s="24"/>
      <c r="Z29" s="24"/>
    </row>
    <row r="30" spans="1:26" ht="12.75" customHeight="1">
      <c r="A30" s="24"/>
      <c r="B30" s="24"/>
      <c r="C30" s="24"/>
      <c r="D30" s="24"/>
      <c r="E30" s="24" t="s">
        <v>785</v>
      </c>
      <c r="F30" s="24"/>
      <c r="G30" s="24"/>
      <c r="H30" s="24"/>
      <c r="I30" s="24"/>
      <c r="J30" s="24"/>
      <c r="K30" s="24"/>
      <c r="L30" s="24"/>
      <c r="M30" s="24"/>
      <c r="N30" s="24"/>
      <c r="O30" s="24"/>
      <c r="P30" s="24"/>
      <c r="Q30" s="24"/>
      <c r="R30" s="24"/>
      <c r="S30" s="24"/>
      <c r="T30" s="24"/>
      <c r="U30" s="24"/>
      <c r="V30" s="24"/>
      <c r="W30" s="24"/>
      <c r="X30" s="24"/>
      <c r="Y30" s="24"/>
      <c r="Z30" s="24"/>
    </row>
    <row r="31" spans="1:26" ht="12.75" customHeight="1">
      <c r="A31" s="24"/>
      <c r="B31" s="24"/>
      <c r="C31" s="24"/>
      <c r="D31" s="24"/>
      <c r="E31" s="24" t="s">
        <v>786</v>
      </c>
      <c r="F31" s="24"/>
      <c r="G31" s="24"/>
      <c r="H31" s="24"/>
      <c r="I31" s="24"/>
      <c r="J31" s="24"/>
      <c r="K31" s="24"/>
      <c r="L31" s="24"/>
      <c r="M31" s="24"/>
      <c r="N31" s="24"/>
      <c r="O31" s="24"/>
      <c r="P31" s="24"/>
      <c r="Q31" s="24"/>
      <c r="R31" s="24"/>
      <c r="S31" s="24"/>
      <c r="T31" s="24"/>
      <c r="U31" s="24"/>
      <c r="V31" s="24"/>
      <c r="W31" s="24"/>
      <c r="X31" s="24"/>
      <c r="Y31" s="24"/>
      <c r="Z31" s="24"/>
    </row>
    <row r="32" spans="1:26" ht="12.75" customHeight="1">
      <c r="A32" s="24"/>
      <c r="B32" s="24"/>
      <c r="C32" s="24"/>
      <c r="D32" s="24"/>
      <c r="E32" s="24" t="s">
        <v>787</v>
      </c>
      <c r="F32" s="24"/>
      <c r="G32" s="24"/>
      <c r="H32" s="24"/>
      <c r="I32" s="24"/>
      <c r="J32" s="24"/>
      <c r="K32" s="24"/>
      <c r="L32" s="24"/>
      <c r="M32" s="24"/>
      <c r="N32" s="24"/>
      <c r="O32" s="24"/>
      <c r="P32" s="24"/>
      <c r="Q32" s="24"/>
      <c r="R32" s="24"/>
      <c r="S32" s="24"/>
      <c r="T32" s="24"/>
      <c r="U32" s="24"/>
      <c r="V32" s="24"/>
      <c r="W32" s="24"/>
      <c r="X32" s="24"/>
      <c r="Y32" s="24"/>
      <c r="Z32" s="24"/>
    </row>
    <row r="33" spans="1:26" ht="12.75" customHeight="1">
      <c r="A33" s="24"/>
      <c r="B33" s="24"/>
      <c r="C33" s="24"/>
      <c r="D33" s="24"/>
      <c r="E33" s="24" t="s">
        <v>788</v>
      </c>
      <c r="F33" s="24"/>
      <c r="G33" s="24"/>
      <c r="H33" s="24"/>
      <c r="I33" s="24"/>
      <c r="J33" s="24"/>
      <c r="K33" s="24"/>
      <c r="L33" s="24"/>
      <c r="M33" s="24"/>
      <c r="N33" s="24"/>
      <c r="O33" s="24"/>
      <c r="P33" s="24"/>
      <c r="Q33" s="24"/>
      <c r="R33" s="24"/>
      <c r="S33" s="24"/>
      <c r="T33" s="24"/>
      <c r="U33" s="24"/>
      <c r="V33" s="24"/>
      <c r="W33" s="24"/>
      <c r="X33" s="24"/>
      <c r="Y33" s="24"/>
      <c r="Z33" s="24"/>
    </row>
    <row r="34" spans="1:26" ht="12.75" customHeight="1">
      <c r="A34" s="24"/>
      <c r="B34" s="24"/>
      <c r="C34" s="24"/>
      <c r="D34" s="24"/>
      <c r="E34" s="24" t="s">
        <v>789</v>
      </c>
      <c r="F34" s="24"/>
      <c r="G34" s="24"/>
      <c r="H34" s="24"/>
      <c r="I34" s="24"/>
      <c r="J34" s="24"/>
      <c r="K34" s="24"/>
      <c r="L34" s="24"/>
      <c r="M34" s="24"/>
      <c r="N34" s="24"/>
      <c r="O34" s="24"/>
      <c r="P34" s="24"/>
      <c r="Q34" s="24"/>
      <c r="R34" s="24"/>
      <c r="S34" s="24"/>
      <c r="T34" s="24"/>
      <c r="U34" s="24"/>
      <c r="V34" s="24"/>
      <c r="W34" s="24"/>
      <c r="X34" s="24"/>
      <c r="Y34" s="24"/>
      <c r="Z34" s="24"/>
    </row>
    <row r="35" spans="1:26" ht="12.75" customHeight="1">
      <c r="A35" s="24"/>
      <c r="B35" s="24"/>
      <c r="C35" s="24"/>
      <c r="D35" s="24"/>
      <c r="E35" s="24" t="s">
        <v>790</v>
      </c>
      <c r="F35" s="24"/>
      <c r="G35" s="24"/>
      <c r="H35" s="24"/>
      <c r="I35" s="24"/>
      <c r="J35" s="24"/>
      <c r="K35" s="24"/>
      <c r="L35" s="24"/>
      <c r="M35" s="24"/>
      <c r="N35" s="24"/>
      <c r="O35" s="24"/>
      <c r="P35" s="24"/>
      <c r="Q35" s="24"/>
      <c r="R35" s="24"/>
      <c r="S35" s="24"/>
      <c r="T35" s="24"/>
      <c r="U35" s="24"/>
      <c r="V35" s="24"/>
      <c r="W35" s="24"/>
      <c r="X35" s="24"/>
      <c r="Y35" s="24"/>
      <c r="Z35" s="24"/>
    </row>
    <row r="36" spans="1:26" ht="12.75" customHeight="1">
      <c r="A36" s="24"/>
      <c r="B36" s="24"/>
      <c r="C36" s="24"/>
      <c r="D36" s="24"/>
      <c r="E36" s="24" t="s">
        <v>791</v>
      </c>
      <c r="F36" s="24"/>
      <c r="G36" s="24"/>
      <c r="H36" s="24"/>
      <c r="I36" s="24"/>
      <c r="J36" s="24"/>
      <c r="K36" s="24"/>
      <c r="L36" s="24"/>
      <c r="M36" s="24"/>
      <c r="N36" s="24"/>
      <c r="O36" s="24"/>
      <c r="P36" s="24"/>
      <c r="Q36" s="24"/>
      <c r="R36" s="24"/>
      <c r="S36" s="24"/>
      <c r="T36" s="24"/>
      <c r="U36" s="24"/>
      <c r="V36" s="24"/>
      <c r="W36" s="24"/>
      <c r="X36" s="24"/>
      <c r="Y36" s="24"/>
      <c r="Z36" s="24"/>
    </row>
    <row r="37" spans="1:26" ht="12.7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2.7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2.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2.75"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2.7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2.7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2.7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2.7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2.7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2.7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2.7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2.7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2.7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2.7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2.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2.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2.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2.7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2.7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2.7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2.7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2.7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2.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2.7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2.7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2.7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2.7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2.7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2.7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2.7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2.7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2.7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2.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2.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2.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2.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2.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2.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2.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2.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2.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2.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2.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2.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2.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2.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2.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2.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2.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2.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2.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2.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2.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2.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2.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2.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2.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2.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2.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2.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2.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2.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2.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2.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2.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2.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2.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2.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2.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2.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2.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2.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2.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2.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2.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2.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2.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2.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2.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2.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2.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2.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2.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2.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2.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2.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2.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2.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2.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2.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2.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2.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2.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2.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2.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2.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2.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2.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2.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2.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2.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2.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2.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2.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2.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2.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2.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2.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2.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2.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2.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2.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2.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2.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2.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2.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2.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2.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2.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2.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2.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2.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2.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2.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2.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2.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2.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2.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2.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2.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2.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2.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2.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2.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2.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2.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2.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2.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2.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2.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2.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2.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2.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2.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2.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2.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2.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2.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2.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2.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2.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2.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2.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2.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2.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2.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2.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2.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2.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2.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2.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2.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2.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2.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2.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2.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2.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2.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2.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2.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2.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2.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2.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2.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2.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2.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2.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2.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2.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2.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2.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2.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2.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2.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2.7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2.7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2.7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2.7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2.7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2.7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2.7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2.7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2.7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2.7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2.7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2.7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2.7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2.7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2.7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2.7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Tablero control</vt:lpstr>
      <vt:lpstr>Hoja5</vt:lpstr>
      <vt:lpstr>Productos</vt:lpstr>
      <vt:lpstr>Consolidado PAI 2025 - II bim</vt:lpstr>
      <vt:lpstr>ME-OTIC</vt:lpstr>
      <vt:lpstr>Tablas de Referencia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UBPD197</dc:creator>
  <cp:lastModifiedBy>UBPD104</cp:lastModifiedBy>
  <dcterms:created xsi:type="dcterms:W3CDTF">2025-03-03T12:45:28Z</dcterms:created>
  <dcterms:modified xsi:type="dcterms:W3CDTF">2025-06-03T20:13:35Z</dcterms:modified>
</cp:coreProperties>
</file>