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ARCHIVO DIGITAL\Plan de acción\2020\Trim IV 2020\"/>
    </mc:Choice>
  </mc:AlternateContent>
  <bookViews>
    <workbookView xWindow="0" yWindow="495" windowWidth="28800" windowHeight="15840" activeTab="1"/>
  </bookViews>
  <sheets>
    <sheet name="Mapeo resultados (indicadores)" sheetId="2" r:id="rId1"/>
    <sheet name="Plan de acción (actividades)" sheetId="1" r:id="rId2"/>
  </sheets>
  <definedNames>
    <definedName name="_xlnm._FilterDatabase" localSheetId="0" hidden="1">'Mapeo resultados (indicadores)'!$A$2:$BD$46</definedName>
    <definedName name="_xlnm._FilterDatabase" localSheetId="1" hidden="1">'Plan de acción (actividades)'!$A$3:$Z$67</definedName>
    <definedName name="Z_02DE0F8C_DC00_4E5D_AAD8_F954F765B94A_.wvu.FilterData" localSheetId="1" hidden="1">'Plan de acción (actividades)'!$C$3:$P$67</definedName>
    <definedName name="Z_907BB068_7498_44FD_99B0_394297989290_.wvu.FilterData" localSheetId="1" hidden="1">'Plan de acción (actividades)'!$C$3:$P$67</definedName>
  </definedNames>
  <calcPr calcId="162913"/>
  <customWorkbookViews>
    <customWorkbookView name="Filtro 2" guid="{907BB068-7498-44FD-99B0-394297989290}" maximized="1" windowWidth="0" windowHeight="0" activeSheetId="0"/>
    <customWorkbookView name="Filtro 1" guid="{02DE0F8C-DC00-4E5D-AAD8-F954F765B94A}" maximized="1" windowWidth="0" windowHeight="0" activeSheetId="0"/>
  </customWorkbookViews>
  <extLst>
    <ext uri="GoogleSheetsCustomDataVersion1">
      <go:sheetsCustomData xmlns:go="http://customooxmlschemas.google.com/" r:id="rId6" roundtripDataSignature="AMtx7mg34MCDj30aXcYnaj/7ZISNifm1yw=="/>
    </ext>
  </extLst>
</workbook>
</file>

<file path=xl/calcChain.xml><?xml version="1.0" encoding="utf-8"?>
<calcChain xmlns="http://schemas.openxmlformats.org/spreadsheetml/2006/main">
  <c r="AK35" i="2" l="1"/>
  <c r="AJ35" i="2"/>
  <c r="AJ46" i="2" l="1"/>
  <c r="AK46" i="2"/>
  <c r="AK37" i="2" l="1"/>
  <c r="AJ37" i="2"/>
  <c r="AK26" i="2" l="1"/>
  <c r="AJ26" i="2"/>
  <c r="AC46" i="2" l="1"/>
  <c r="AB46" i="2"/>
  <c r="U46" i="2"/>
  <c r="T46" i="2"/>
  <c r="M46" i="2"/>
  <c r="L46" i="2"/>
  <c r="M45" i="2"/>
  <c r="L45" i="2"/>
  <c r="M44" i="2"/>
  <c r="L44" i="2"/>
  <c r="AB43" i="2"/>
  <c r="T43" i="2"/>
  <c r="M43" i="2"/>
  <c r="M42" i="2"/>
  <c r="L42" i="2"/>
  <c r="N41" i="2"/>
  <c r="L41" i="2"/>
  <c r="AC40" i="2"/>
  <c r="AB40" i="2"/>
  <c r="U40" i="2"/>
  <c r="T40" i="2"/>
  <c r="M40" i="2"/>
  <c r="L40" i="2"/>
  <c r="M39" i="2"/>
  <c r="L39" i="2"/>
  <c r="M38" i="2"/>
  <c r="L38" i="2"/>
  <c r="AC37" i="2"/>
  <c r="AB37" i="2"/>
  <c r="U37" i="2"/>
  <c r="T37" i="2"/>
  <c r="M37" i="2"/>
  <c r="L37" i="2"/>
  <c r="N36" i="2"/>
  <c r="L36" i="2"/>
  <c r="M32" i="2"/>
  <c r="L32" i="2"/>
  <c r="M31" i="2"/>
  <c r="L31" i="2"/>
  <c r="M30" i="2"/>
  <c r="L30" i="2"/>
  <c r="U29" i="2"/>
  <c r="T29" i="2"/>
  <c r="M29" i="2"/>
  <c r="L29" i="2"/>
  <c r="AC26" i="2"/>
  <c r="AB26" i="2"/>
  <c r="U26" i="2"/>
  <c r="T26" i="2"/>
  <c r="M26" i="2"/>
  <c r="L26" i="2"/>
  <c r="U24" i="2"/>
  <c r="T24" i="2"/>
  <c r="M24" i="2"/>
  <c r="L24" i="2"/>
  <c r="M23" i="2"/>
  <c r="L23" i="2"/>
  <c r="M22" i="2"/>
  <c r="L22" i="2"/>
  <c r="M21" i="2"/>
  <c r="L21" i="2"/>
  <c r="M20" i="2"/>
  <c r="L20" i="2"/>
  <c r="T19" i="2"/>
  <c r="L19" i="2"/>
  <c r="M16" i="2"/>
  <c r="L16" i="2"/>
  <c r="M15" i="2"/>
  <c r="L15" i="2"/>
  <c r="N14" i="2"/>
  <c r="M13" i="2"/>
  <c r="L13" i="2"/>
  <c r="M12" i="2"/>
  <c r="L12" i="2"/>
  <c r="M11" i="2"/>
  <c r="L11" i="2"/>
  <c r="M9" i="2"/>
  <c r="L9" i="2"/>
  <c r="M8" i="2"/>
  <c r="L8" i="2"/>
  <c r="M7" i="2"/>
  <c r="L7" i="2"/>
  <c r="M4" i="2"/>
  <c r="L4" i="2"/>
  <c r="M3" i="2"/>
  <c r="L3" i="2"/>
</calcChain>
</file>

<file path=xl/comments1.xml><?xml version="1.0" encoding="utf-8"?>
<comments xmlns="http://schemas.openxmlformats.org/spreadsheetml/2006/main">
  <authors>
    <author/>
  </authors>
  <commentList>
    <comment ref="H7" authorId="0" shapeId="0">
      <text>
        <r>
          <rPr>
            <sz val="10"/>
            <color rgb="FF000000"/>
            <rFont val="Arial"/>
            <family val="2"/>
          </rPr>
          <t xml:space="preserve">======
</t>
        </r>
        <r>
          <rPr>
            <sz val="10"/>
            <color rgb="FF000000"/>
            <rFont val="Arial"/>
            <family val="2"/>
          </rPr>
          <t xml:space="preserve">ID#AAAAKlqLibw
</t>
        </r>
        <r>
          <rPr>
            <sz val="10"/>
            <color rgb="FF000000"/>
            <rFont val="Arial"/>
            <family val="2"/>
          </rPr>
          <t xml:space="preserve">Tatiana    (2020-10-23 20:59:30)
</t>
        </r>
        <r>
          <rPr>
            <sz val="10"/>
            <color rgb="FF000000"/>
            <rFont val="Arial"/>
            <family val="2"/>
          </rPr>
          <t>Modificado en Comité de gestión en agosto de 2020.</t>
        </r>
      </text>
    </comment>
    <comment ref="Y7" authorId="0" shapeId="0">
      <text>
        <r>
          <rPr>
            <sz val="10"/>
            <color rgb="FF000000"/>
            <rFont val="Arial"/>
            <family val="2"/>
          </rPr>
          <t>======
ID#AAAAKlqLibg
Tatiana    (2020-10-23 20:59:30)
Meta modificada por el Comité de gestión en agosto de 2020.</t>
        </r>
      </text>
    </comment>
    <comment ref="AG7" authorId="0" shapeId="0">
      <text>
        <r>
          <rPr>
            <sz val="10"/>
            <color rgb="FF000000"/>
            <rFont val="Arial"/>
            <family val="2"/>
          </rPr>
          <t xml:space="preserve">======
</t>
        </r>
        <r>
          <rPr>
            <sz val="10"/>
            <color rgb="FF000000"/>
            <rFont val="Arial"/>
            <family val="2"/>
          </rPr>
          <t xml:space="preserve">ID#AAAAKlqLibg
</t>
        </r>
        <r>
          <rPr>
            <sz val="10"/>
            <color rgb="FF000000"/>
            <rFont val="Arial"/>
            <family val="2"/>
          </rPr>
          <t xml:space="preserve">Tatiana    (2020-10-23 20:59:30)
</t>
        </r>
        <r>
          <rPr>
            <sz val="10"/>
            <color rgb="FF000000"/>
            <rFont val="Arial"/>
            <family val="2"/>
          </rPr>
          <t>Meta modificada por el Comité de gestión en agosto de 2020.</t>
        </r>
      </text>
    </comment>
    <comment ref="H8" authorId="0" shapeId="0">
      <text>
        <r>
          <rPr>
            <sz val="10"/>
            <color rgb="FF000000"/>
            <rFont val="Arial"/>
            <family val="2"/>
          </rPr>
          <t>======
ID#AAAAKlqLibs
Tatiana    (2020-10-23 20:59:30)
Modificado en Comité de gestión en agosto de 2020.</t>
        </r>
      </text>
    </comment>
    <comment ref="I8" authorId="0" shapeId="0">
      <text>
        <r>
          <rPr>
            <sz val="10"/>
            <color rgb="FF000000"/>
            <rFont val="Arial"/>
            <family val="2"/>
          </rPr>
          <t>======
ID#AAAAHJXxdhk
Tatiana    (2020-07-30 23:55:12)
La meta de este indicador fue modificada por el Comité de gestión.</t>
        </r>
      </text>
    </comment>
    <comment ref="Q8" authorId="0" shapeId="0">
      <text>
        <r>
          <rPr>
            <sz val="10"/>
            <color rgb="FF000000"/>
            <rFont val="Arial"/>
            <family val="2"/>
          </rPr>
          <t>======
ID#AAAAHJXxdho
Tatiana    (2020-07-30 23:55:12)
La meta de este indicador se incrementó, con autorización del Comité de gestión.</t>
        </r>
      </text>
    </comment>
    <comment ref="Y8" authorId="0" shapeId="0">
      <text>
        <r>
          <rPr>
            <sz val="10"/>
            <color rgb="FF000000"/>
            <rFont val="Arial"/>
            <family val="2"/>
          </rPr>
          <t>======
ID#AAAAHJXxdh8
Tatiana    (2020-07-30 23:55:12)
La meta de este indicador se incrementó, con autorización del Comité de gestión.</t>
        </r>
      </text>
    </comment>
    <comment ref="AG8" authorId="0" shapeId="0">
      <text>
        <r>
          <rPr>
            <sz val="10"/>
            <color rgb="FF000000"/>
            <rFont val="Arial"/>
            <family val="2"/>
          </rPr>
          <t xml:space="preserve">======
</t>
        </r>
        <r>
          <rPr>
            <sz val="10"/>
            <color rgb="FF000000"/>
            <rFont val="Arial"/>
            <family val="2"/>
          </rPr>
          <t xml:space="preserve">ID#AAAAHJXxdh8
</t>
        </r>
        <r>
          <rPr>
            <sz val="10"/>
            <color rgb="FF000000"/>
            <rFont val="Arial"/>
            <family val="2"/>
          </rPr>
          <t xml:space="preserve">Tatiana    (2020-07-30 23:55:12)
</t>
        </r>
        <r>
          <rPr>
            <sz val="10"/>
            <color rgb="FF000000"/>
            <rFont val="Arial"/>
            <family val="2"/>
          </rPr>
          <t>La meta de este indicador se incrementó, con autorización del Comité de gestión.</t>
        </r>
      </text>
    </comment>
    <comment ref="H9" authorId="0" shapeId="0">
      <text>
        <r>
          <rPr>
            <sz val="10"/>
            <color rgb="FF000000"/>
            <rFont val="Arial"/>
            <family val="2"/>
          </rPr>
          <t>======
ID#AAAAKlqLib0
Tatiana    (2020-10-23 20:59:30)
Modificado en Comité de gestión en agosto de 2020.</t>
        </r>
      </text>
    </comment>
    <comment ref="H11" authorId="0" shapeId="0">
      <text>
        <r>
          <rPr>
            <sz val="10"/>
            <color rgb="FF000000"/>
            <rFont val="Arial"/>
            <family val="2"/>
          </rPr>
          <t>======
ID#AAAAKlqLibY
Tatiana    (2020-10-23 20:59:30)
Meta modificada por el Comité de gestión en agosto de 2020.</t>
        </r>
      </text>
    </comment>
    <comment ref="Y12" authorId="0" shapeId="0">
      <text>
        <r>
          <rPr>
            <sz val="10"/>
            <color rgb="FF000000"/>
            <rFont val="Arial"/>
            <family val="2"/>
          </rPr>
          <t>======
ID#AAAAKlqLicA
Tatiana    (2020-10-23 20:59:30)
La meta absoluta se modifica por la disminución aprobada sobre su denominador, el indicador 09.</t>
        </r>
      </text>
    </comment>
    <comment ref="E18" authorId="0" shapeId="0">
      <text>
        <r>
          <rPr>
            <sz val="10"/>
            <color rgb="FF000000"/>
            <rFont val="Arial"/>
            <family val="2"/>
          </rPr>
          <t>======
ID#AAAAHJXxdiA
Tatiana    (2020-07-30 23:55:12)
El nombre de este indicador fue modificado por el Comité estratégico.</t>
        </r>
      </text>
    </comment>
    <comment ref="H23" authorId="0" shapeId="0">
      <text>
        <r>
          <rPr>
            <sz val="10"/>
            <color rgb="FF000000"/>
            <rFont val="Arial"/>
            <family val="2"/>
          </rPr>
          <t xml:space="preserve">======
</t>
        </r>
        <r>
          <rPr>
            <sz val="10"/>
            <color rgb="FF000000"/>
            <rFont val="Arial"/>
            <family val="2"/>
          </rPr>
          <t xml:space="preserve">ID#AAAAHJXxdhw
</t>
        </r>
        <r>
          <rPr>
            <sz val="10"/>
            <color rgb="FF000000"/>
            <rFont val="Arial"/>
            <family val="2"/>
          </rPr>
          <t xml:space="preserve">Tatiana    (2020-07-30 23:55:12)
</t>
        </r>
        <r>
          <rPr>
            <sz val="10"/>
            <color rgb="FF000000"/>
            <rFont val="Arial"/>
            <family val="2"/>
          </rPr>
          <t>La meta fue ajustada para el segundo trimestre, por el Comité de gestión.</t>
        </r>
      </text>
    </comment>
    <comment ref="H30" authorId="0" shapeId="0">
      <text>
        <r>
          <rPr>
            <sz val="10"/>
            <color rgb="FF000000"/>
            <rFont val="Arial"/>
            <family val="2"/>
          </rPr>
          <t>======
ID#AAAAHJXxdhg
Tatiana    (2020-07-30 23:55:12)
La meta de este indicador se incrementó a partir del segundo trimestre, tras aprobación del Comité de gestión.</t>
        </r>
      </text>
    </comment>
    <comment ref="I30" authorId="0" shapeId="0">
      <text>
        <r>
          <rPr>
            <sz val="10"/>
            <color rgb="FF000000"/>
            <rFont val="Arial"/>
            <family val="2"/>
          </rPr>
          <t>======
ID#AAAAHJXxdiI
Tatiana    (2020-07-30 23:55:12)
Aunque la meta se incrementó, la lectura del primer período se deja tal como se reportó, puesto que el ajuste fue posterior.</t>
        </r>
      </text>
    </comment>
    <comment ref="Q30" authorId="0" shapeId="0">
      <text>
        <r>
          <rPr>
            <sz val="10"/>
            <color rgb="FF000000"/>
            <rFont val="Arial"/>
            <family val="2"/>
          </rPr>
          <t>======
ID#AAAAHJXxdh0
Tatiana    (2020-07-30 23:55:12)
La meta de este indicador se incrementó a partir del segundo trimestre, tras aprobación del Comité de gestión.</t>
        </r>
      </text>
    </comment>
    <comment ref="Y30" authorId="0" shapeId="0">
      <text>
        <r>
          <rPr>
            <sz val="10"/>
            <color rgb="FF000000"/>
            <rFont val="Arial"/>
            <family val="2"/>
          </rPr>
          <t>======
ID#AAAAKlqLibo
    (2020-10-23 20:59:30)
Meta modificada por el Comité de gestión en agosto de 2020</t>
        </r>
      </text>
    </comment>
    <comment ref="AG30" authorId="0" shapeId="0">
      <text>
        <r>
          <rPr>
            <sz val="10"/>
            <color rgb="FF000000"/>
            <rFont val="Arial"/>
            <family val="2"/>
          </rPr>
          <t xml:space="preserve">======
</t>
        </r>
        <r>
          <rPr>
            <sz val="10"/>
            <color rgb="FF000000"/>
            <rFont val="Arial"/>
            <family val="2"/>
          </rPr>
          <t xml:space="preserve">ID#AAAAKlqLibo
</t>
        </r>
        <r>
          <rPr>
            <sz val="10"/>
            <color rgb="FF000000"/>
            <rFont val="Arial"/>
            <family val="2"/>
          </rPr>
          <t xml:space="preserve">    (2020-10-23 20:59:30)
</t>
        </r>
        <r>
          <rPr>
            <sz val="10"/>
            <color rgb="FF000000"/>
            <rFont val="Arial"/>
            <family val="2"/>
          </rPr>
          <t>Meta modificada por el Comité de gestión en agosto de 2020</t>
        </r>
      </text>
    </comment>
    <comment ref="Q32" authorId="0" shapeId="0">
      <text>
        <r>
          <rPr>
            <sz val="10"/>
            <color rgb="FF000000"/>
            <rFont val="Arial"/>
            <family val="2"/>
          </rPr>
          <t>======
ID#AAAAIv7HlGw
Tatiana    (2020-07-30 23:55:12)
Como los indicadores están interrelacionados, el valor absoluto de este indicador se incrementó.</t>
        </r>
      </text>
    </comment>
    <comment ref="Y32" authorId="0" shapeId="0">
      <text>
        <r>
          <rPr>
            <sz val="10"/>
            <color rgb="FF000000"/>
            <rFont val="Arial"/>
            <family val="2"/>
          </rPr>
          <t>======
ID#AAAAHJXxdh4
Tatiana    (2020-07-30 23:55:12)
Como los indicadores están interrelacionados, el valor absoluto de este indicador se incrementó.</t>
        </r>
      </text>
    </comment>
    <comment ref="Y33" authorId="0" shapeId="0">
      <text>
        <r>
          <rPr>
            <sz val="10"/>
            <color rgb="FF000000"/>
            <rFont val="Arial"/>
            <family val="2"/>
          </rPr>
          <t>======
ID#AAAAKlqLibk
Tatiana    (2020-10-23 20:59:30)
Le meta fue modificada por el Comité de gestión.</t>
        </r>
      </text>
    </comment>
    <comment ref="AG33" authorId="0" shapeId="0">
      <text>
        <r>
          <rPr>
            <sz val="10"/>
            <color rgb="FF000000"/>
            <rFont val="Arial"/>
            <family val="2"/>
          </rPr>
          <t xml:space="preserve">======
</t>
        </r>
        <r>
          <rPr>
            <sz val="10"/>
            <color rgb="FF000000"/>
            <rFont val="Arial"/>
            <family val="2"/>
          </rPr>
          <t xml:space="preserve">ID#AAAAKlqLibk
</t>
        </r>
        <r>
          <rPr>
            <sz val="10"/>
            <color rgb="FF000000"/>
            <rFont val="Arial"/>
            <family val="2"/>
          </rPr>
          <t xml:space="preserve">Tatiana    (2020-10-23 20:59:30)
</t>
        </r>
        <r>
          <rPr>
            <sz val="10"/>
            <color rgb="FF000000"/>
            <rFont val="Arial"/>
            <family val="2"/>
          </rPr>
          <t>Le meta fue modificada por el Comité de gestión.</t>
        </r>
      </text>
    </comment>
    <comment ref="Y34" authorId="0" shapeId="0">
      <text>
        <r>
          <rPr>
            <sz val="10"/>
            <color rgb="FF000000"/>
            <rFont val="Arial"/>
            <family val="2"/>
          </rPr>
          <t>======
ID#AAAAKlqLib4
Tatiana    (2020-10-23 20:59:30)
La meta fue modificada por el Comité de gestión.</t>
        </r>
      </text>
    </comment>
    <comment ref="AG34" authorId="0" shapeId="0">
      <text>
        <r>
          <rPr>
            <sz val="10"/>
            <color rgb="FF000000"/>
            <rFont val="Arial"/>
            <family val="2"/>
          </rPr>
          <t xml:space="preserve">======
</t>
        </r>
        <r>
          <rPr>
            <sz val="10"/>
            <color rgb="FF000000"/>
            <rFont val="Arial"/>
            <family val="2"/>
          </rPr>
          <t xml:space="preserve">ID#AAAAKlqLib4
</t>
        </r>
        <r>
          <rPr>
            <sz val="10"/>
            <color rgb="FF000000"/>
            <rFont val="Arial"/>
            <family val="2"/>
          </rPr>
          <t xml:space="preserve">Tatiana    (2020-10-23 20:59:30)
</t>
        </r>
        <r>
          <rPr>
            <sz val="10"/>
            <color rgb="FF000000"/>
            <rFont val="Arial"/>
            <family val="2"/>
          </rPr>
          <t>La meta fue modificada por el Comité de gestión.</t>
        </r>
      </text>
    </comment>
    <comment ref="H40" authorId="0" shapeId="0">
      <text>
        <r>
          <rPr>
            <sz val="10"/>
            <color rgb="FF000000"/>
            <rFont val="Arial"/>
            <family val="2"/>
          </rPr>
          <t xml:space="preserve">======
</t>
        </r>
        <r>
          <rPr>
            <sz val="10"/>
            <color rgb="FF000000"/>
            <rFont val="Arial"/>
            <family val="2"/>
          </rPr>
          <t xml:space="preserve">ID#AAAAKlqLibc
</t>
        </r>
        <r>
          <rPr>
            <sz val="10"/>
            <color rgb="FF000000"/>
            <rFont val="Arial"/>
            <family val="2"/>
          </rPr>
          <t xml:space="preserve">Tatiana    (2020-10-23 20:59:30)
</t>
        </r>
        <r>
          <rPr>
            <sz val="10"/>
            <color rgb="FF000000"/>
            <rFont val="Arial"/>
            <family val="2"/>
          </rPr>
          <t>Meta modificada por el Comité de gestión.</t>
        </r>
      </text>
    </comment>
  </commentList>
  <extLst>
    <ext xmlns:r="http://schemas.openxmlformats.org/officeDocument/2006/relationships" uri="GoogleSheetsCustomDataVersion1">
      <go:sheetsCustomData xmlns:go="http://customooxmlschemas.google.com/" r:id="rId1" roundtripDataSignature="AMtx7mh9q9k2PZsmBcLn+Yxx2U0YeVhM5A=="/>
    </ext>
  </extLst>
</comments>
</file>

<file path=xl/sharedStrings.xml><?xml version="1.0" encoding="utf-8"?>
<sst xmlns="http://schemas.openxmlformats.org/spreadsheetml/2006/main" count="2289" uniqueCount="1620">
  <si>
    <t>Seguimiento al Plan estratégico y Plan de acción 2020 de la Unidad de Búsqueda de Personas dadas por Desaparecidas - UBPD</t>
  </si>
  <si>
    <t>Plan estratégico 2020 - 2023</t>
  </si>
  <si>
    <t>Plan de acción 2020</t>
  </si>
  <si>
    <t>Seguimientos trimestrales 2020</t>
  </si>
  <si>
    <t>Teoría de cambio</t>
  </si>
  <si>
    <t>Transformaciones</t>
  </si>
  <si>
    <t>No. de acción</t>
  </si>
  <si>
    <t>Acciones estratégicas</t>
  </si>
  <si>
    <t>No. de actividad</t>
  </si>
  <si>
    <t>Actividad</t>
  </si>
  <si>
    <t>Fecha de inicio</t>
  </si>
  <si>
    <t>Fecha de terminación</t>
  </si>
  <si>
    <t>Responsable de la actividad</t>
  </si>
  <si>
    <t xml:space="preserve">Otras dependencias que intervienen en la actividad </t>
  </si>
  <si>
    <t>Avance cualitativo
1er. trimestre de 2020</t>
  </si>
  <si>
    <t>Retroalimentación de la OAP 
1er. trimestre de 2020</t>
  </si>
  <si>
    <t>Avance cualitativo
 2do. trimestre de 2020</t>
  </si>
  <si>
    <t>Retroalimentación OAP 
2do. trimestre de 2020</t>
  </si>
  <si>
    <t>Avance cualitativo 3er trimestre 2020</t>
  </si>
  <si>
    <t>Retroalimentación OAP 
3er trimestre 2020</t>
  </si>
  <si>
    <t>Avance cualitativo 4to trimestre 2020</t>
  </si>
  <si>
    <t>Retroalimentación OAP 
4to trimestre 2020</t>
  </si>
  <si>
    <t>Logros y dificultades 2020</t>
  </si>
  <si>
    <t>Si mantenemos diálogos fluidos y permanentes, reconociendo enfoques diferenciales, de género (mujeres y LGBTI) y territoriales entonces.....</t>
  </si>
  <si>
    <t>1. La UBPD construye relaciones de confianza con los actores interesados en su labor.</t>
  </si>
  <si>
    <t xml:space="preserve">Construir una cultura institucional basada en el dialogo fluido y permanente, con enfoque diferencial, de género (mujeres y LGBTI) y territorial. </t>
  </si>
  <si>
    <t>1.1.1</t>
  </si>
  <si>
    <t>Diseñar e implementar el Plan Estratégico de Gestión Humana, que incluye el Plan de bienestar, Plan estratégico de cuidado, Plan de capacitación, Plan de vinculación, Plan de incentivos institucionales y el Plan de trabajo anual en seguridad y salud en el trabajo, teniendo en cuenta aspectos territoriales y enfoques diferenciales y de género (mujeres y LGTBI).</t>
  </si>
  <si>
    <t>Subdirección de Gestión Humana</t>
  </si>
  <si>
    <t>Dirección General
Oficina de Gestión del Conocimiento</t>
  </si>
  <si>
    <t>1. El Plan estratégico de la Subdirección de Gestión Humana fue aprobado el 19 de diciembre en el Comite de Gestión y se encuentra publicado en el Sistema de Gestión con la codificación GTH - PL 005 (Se adjunta Plan estratégico, acta y correo de aprobación)
 2. El Plan de trabajo Anual de Seguridad y Salud en el trabajo fue aprobado en sesión ordinaria del COPASST el 26 de marzo, el cual se encuentra en proceso de validación con la Dirección General.
 3. Plan de Bienestar se encuentra en proceso de aprobación por parte de la Subdirección de Gestión Humana
 4. Plan Estratégico de Cuidado se encuentra en proceso de aprobación y esta pendiente su presentación ante el comité de gestión.
 5. El Plan de Vinculación Fue publicado por el Sistema de gestión el 09 de agosto de 2019 y se encuentra codificado con GTH-PL-001 V3
 6. Plan incentivos institucionales se encuentra en proceso de formulación</t>
  </si>
  <si>
    <t>Se observa avance en las actividades descritas, excepto para el Plan de capacitación.
La Actividad menciona tambien el componente de Implementación, por lo que es importante reportar las actividades entorno a la operacionalización de dichos planes en futuros informes de seguimiento.
 * Los soportes relacionados son evidencia de la actividad; de la información del drive se adjunta imagen con las pantallas (Información reservada)</t>
  </si>
  <si>
    <t xml:space="preserve">Durante el segundo trimestre del año 2020 se realizaron las siguientes acciones para la implementación de el Plan estratégico de Talento Humano de la SGH.
1. Se aprobó el Plan de capacitación el 13 de mayo de 2020, el cual se encuentra codificado en el Sistema de Gestión de Calidad como GTH-PL_ V2 Plan de capacitaciones 2020_ 13 -05-2020. Por otra parte se realizó capacitación de DTPRI e inducción a nuevos(as) servidores(as) y ya se encuentra en proceso la contratación del plan.
2. Respecto a la Política de cuidado, entre abril y junio se han realizado conversaciones que cuidan de forma virtual con los equipos misionales y 15 equipos del nivel territorial. Se realizó el protocolo de atención individual y el aplicativo de cuidad emocional. También se diseñó el protocolo y formato de entrevista con el fin de fortalecer y mejorar continuamente la política de cuidado.
3. En cuanto al Plan de bienestar se han difundido las actividades realizadas de forma virtual por parte de la ARL y de la caja de compensación; si bien estas son actividades que se realizan de forma libre por parte de los servidores y servidoras, se motiva a que participen en ellas y aprovechen de los nuevos espacios ofertados.
Durante el primer trimestre se elaboró el plan de bienestar para presentar el 8 de julio de 2020 en Comité de Gestión, para poder dar inicio a la contratación del plan.
4. El Plan de trabajo Anual en Seguridad y Salud en el Trabajo fue aprobado en el mes de mayo por parte de la Dirección General. En cuanto a su implementación se ha realizado el estudio técnico y económico para el proceso de suministros de elementos EPP y EPP- No COVID, Profesiograma y exámenes médicos; se realizó la divulgación de los formatos, procesos, planes y guías del proceso SG-SST. También se llevo acabo la aplicación de los estándares mínimos de SG-SST y se realizó la capacitación de uso de EPP, el 26 de junio.
5. En la implementación de Plan de Vinculación se efectuaron 57 vinculaciones durante el segundo trimestre, lo que significa que la relación porcentual frente a la meta de vinculación establecida en el Decreto 1395 de 2018 del 76% de cumplimiento, quedando pendientes por cubrir 125 vacantes que equivalen al 23%. Adicionalmente, en el segundo trimestre del año 2020 únicamente se presentaron dos retiros. 
6. Plan incentivos institucionales se encuentra en proceso de formulación.
7. También se diseño el manual de Gestión del Desempeño, el cual fue presentado a la Secretaría General y Oficina Asesora Jurídica y a la Dirección General, el cual se encuentra en ajustes.
8. De igual modo el plan estratégico de Talento Humano se ha venido implementando con las actividades de nomina, SG-SST, el proceso de cuidado, historias laborales y vinculación de servidoras y servidores a la UBPD.
Anexo 1.1.1 </t>
  </si>
  <si>
    <t>Con respecto a la retroalimentación del primer periodo se avanzó en el Plan de capacitación que no tenía reporte previo, el cual ya se aprobó e inició actividades de implementación.
Es importante lograr la aprobación de todos los planes y programas para su inmediata implementación.
La información reportada da cuenta del avance esperado en la actividad, además los soportes son evidencia adecuada.
* Con respecto a las evidencias que se envían como anexos, es importante tener en cuenta que, en el caso de las actividades del Plan de acción, a diferencia de los indicadores, estos no reposan en el archivo de la OAP, sino que deben ser resguardados por las áreas responsables, en caso de que lleguen a ser solicitados en el marco de una auditoría interna o externa.</t>
  </si>
  <si>
    <t>Durante el tercer trimestre del año 2020 se realizaron las siguientes acciones para la implementación del Plan estratégico de Talento Humano de la SGH.
 1. Respecto al Plan de bienestar se subscribió el contrato con la Caja de Compensación Compensar, el cual se encuentra en ejecución, en donde se han realizado actividades como Taller de cocina, manualidades - mandala tejido y Yoga. También se hizo el lanzamiento del convenió con el banco Davivienda, se llevo acabo la semana de cuidado, la salud y bienestar (entrenamiento funcional, spa facial, taller de cocina.) Además se realizó el día de la familia y se hizó el lanzamiento del bono de cuidado. Se envio la reseña territorial de San José del Guaviare.
 2.En el plan de SG-SST Se diseño y aprobó el protolo de bioseguridad par PARA MITIGAR, CONTROLAR Y REALIZAR EL ADECUADO MANEJO DE LA PANDEMIA DEL CORONAVIRUS COVID-19. Se realizó la divulgación a nivel nacional del protocolo, se capacitaron las brigadistas a nivel nacional en el control de fuego y primeros auxilos, se realiza la matriz de levantamiento de peligros a nivel nacional. Se lleva a cabo el estudio de luminación y de riesgo electrico a las instalaciones de nivel central. Se elaboró el profesiograma, se llevaron a cabo los contratos que soportan la implemación del protocolo de COVID y procesos EPP 
 3. Para la implementación del plan de capacitaciones se subscribió el contrato con la Universidad Naciónal, en donde se han realizado capacitaciones sobre adobbe profesión. Además se realizó la inducción a los servidores (as), la Capacitación Classroom, curso de justicia transicional y se construyó y difundió la cartilla virtual a todos los servidores (as). 
 4. Para la implementación de la política de cuidado se realizó el curso de cuidado y se encuentra realizandoTalleres de cuidado por medio del contrato con la Universidad Nacional. 
 5. En la implementación de Plan de Vinculación se efectuaron 69 vinculaciones durante el tercer trimestre, para un total de 461 servidoros (as) de la UBPD, lo que significa que la relación porcentual frente a la meta de vinculación que fue establecida en el Decreto 1395 de 2018 es del 88,31%, quedando por cubrir el 11,69% de las vacantes que equivalen a 61 cargos que se distribuyen en 31 nivel central y 30 nivel territorial.
 6. Plan incentivos institucionales se encuentra en proceso de formulación.
 7. También se contrato un profesional para el apoyo del diseño el manual de Gestión del Desempeño, carta de valores y ajustes de los manuales de funciones.
 8. De igual modo el plan estratégico de Talento Humano se ha venido implementando con las actividades de nomina, SG-SST, el proceso de cuidado, historias laborales y vinculación de servidoras y servidores a la UBPD.</t>
  </si>
  <si>
    <t>La información reportada es bastante completa y detalla las actividades adelantadas entorno a la implementación del Plan Estratégico de Gestión Humana y sus planes omplementarias, lo cual fue una observación anterior pues debía trabajarse fuertemente en implementación.
 Es importante la finalización del Plan de Incentivos &lt;Institucionales y la aprobación de la Política de Cuidado, pues son los únicos que faltan dentro de todo el Plan Estratégico de Gestión Humana.
 Los soportes dan cuenta de la información de actividades reportada.</t>
  </si>
  <si>
    <t>1.1.2</t>
  </si>
  <si>
    <t xml:space="preserve">Diseñar lineamientos, construir y divulgar la memoria institucional. </t>
  </si>
  <si>
    <t>Oficina de Gestión del Conocimiento</t>
  </si>
  <si>
    <t>Todas</t>
  </si>
  <si>
    <t>Se definió la metodología para desarrollar la memoria institucional de 2019. Se realizaron 10 entrevistas a servidores y servidoras de la UBPD y se recolectaron documentos clave para su desarrollo. Esto permitió una primera documentación de los principales debates y posiciones frente al proceso de construcción institucional. Se adjunta como soporte la metodología y listado de la información recopilada. Debido a la cantidad de documentos, al peso de las entrevistas y a la reserva, esta información no se comparte pero se encuentra en la carpeta del drive de consulta de la OGC: https://drive.google.com/drive/u/1/folders/0AEPBGbjq2sJuUk9PVA.</t>
  </si>
  <si>
    <t>Se observa avance en las actividades descritas, 
 * Los soportes relacionados son evidencia de la actividad; adicionalmente en el caso de la información reservada se adjunta imagen de pantallazo de la información</t>
  </si>
  <si>
    <t>Para el desarrollo de la memoria institucional 2019 se avanzó en las siguientes acciones:
 i) Recolección de información: se realizaron 10 entrevistas a servidores y servidoras de la UBPD y se solicitaron y revisaron documentos institucionales.
 ii) Se discutieron y acordaron los elementos y mensajes a destacar. Como resultado de esta reflexión se obtuvieron los ejes temáticos a abordar en la memoria institucional 2019. 
 De manera paralela, se avanzó en la redacción de un documento que contiene los lineamientos generales para la elaboración de la memoria institucional de la UBPD. 
 El COVID-19 presentó retos a la hora de realizar entrevistas y coordinarnos en el trabajo, debido a una tendencia a realizar más reuniones por el confinamiento la consecución de entrevistas e información fue un poco más lenta de la esperada.
 Se adjunta documento con los lineamientos para la elaboración de la memoria institucional y el documento con los ejes temáticos de la memoria 2019.</t>
  </si>
  <si>
    <t>Se observa avance en la actividad meta, "Diseñar lineamientos, construir y divulgar la memoria Institucional".
Sin embargo, recordamos que la fecha límite para la completitud de la actividad es el 31 de julio, por lo que se deben acelerar las actividades para el cumplimiento de  los tiempos establecidos, más teniendo en cuenta que contiene la divulgación, lo cual es un proceso que puede tomar tiempo.
Los soportes adjuntadoss dan cuenta del avance presentado.</t>
  </si>
  <si>
    <t>Se elaboró el documento de memoria institucional de la UBPD 2019. Este documento sigue los metodología elaborada para tal fin por la OGC (entregada en el primer trimestre) y da cuenta de la construcción colectiva del alistamiento misional, estratégico y de apoyo que realizó la UBPD en la vigencia 2019, y se muestran los avances concretos del proceso de búsqueda humanitario y extrajudicial. Se hizo una divulgación preliminar que tiene como objetivo recibir los comentarios de las diferentes dependencias de la UBPD para realizar ajustes finales al documento y permitir a la unidad contar con un panorama general de la acción y avances que registra el proceso de búsqueda durante la vigencia 2019. 
 Esta memoria se construyó durante el periodo de la pandemia lo que implicó realizar un rápido proceso de adaptación a las nuevas dinámicas de trabajo caracterizadas por la virtualidad. Esto nos implicó reorganizar la manera en la cual se realizan las entrevistas que nutren esta memoria, y ajustar los tiempos de las mismas, debido a las dificultades que se generaron producto del proceso de adaptación a la nueva realidad.
 Es importante señalar que aunque todos los servidores públicos de la UBPD se mostraron dispuestos a colaborar y a participar en esta construcción, disponiendo espacios para las entrevistas y brindando la información solicitada, un reto importante sigue siendo la falta de lineamientos frente a poder compartir la información, al interior de la entidad. Esto implicó en lo concreto, que no se pudo acceder a toda la información solicitada. 
 Soportes:
 Memoria institucional 2019</t>
  </si>
  <si>
    <t>La información reportada es completa y da cuenta de las actividades adelantadas para el cumplimiento de la actividad planteada. Se destaca particularmente que se realizó la construcción de la memoria institucional 2019 de acuerdo con la metodología definida y que se realizó con la participación de las áreas de la UBPD, adicionalmente se hicieron las revisiones indicadas por la OGC.
 Queda pendiente la divulgación que la OGC deba realizar respecto al documento.
 La actividad se encuentra vencida por fecha, entendemos que falta la divvulgación de la herramienta para darla por finalizada.
 Los soportes dan cuenta del proceso reportado.</t>
  </si>
  <si>
    <t>1.1.3</t>
  </si>
  <si>
    <t>Construir e implementar criterios de relacionamiento y comunicación entre los equipos territoriales y las direcciones misionales.</t>
  </si>
  <si>
    <t>Subdirección General, Técnica y Territorial</t>
  </si>
  <si>
    <t xml:space="preserve">Con el objetivo de construir e implementar criterios de relacionamiento y comunicación entre los equipos territoriales y las direcciones misionales, desde la SGTT se ha construido una estrategia de Agrupación Territorial para el establecimiento de escenarios de diálogo para la articulación y coordinación de acciones encaminadas a la búsqueda humanitaria y extrajudicial de personas dadas por desaparecidas desde un enfoque territorial. Para ello se estudiaron y evaluaron 4 criterios:
- Relacionamiento con organizaciones de víctimas y de la sociedad civil, así como con el SIVJRNR y entidades del Estado
- El panorama de la búsqueda. Solicitudes y primeros contactos recibidos por la UBPD
- Planes regionales de búsqueda (cobertura regional y cobertura nacional)
- Territorialización para la investigación humanitaria y extrajudicial de personas dadas por desaparecidas que identifica las dinámicas del conflicto armado, (organización del territorio en ocho (8) macro regiones, a partir de la superposición entre las jurisdicciones de los antiguos Bloques de FARC, las divisiones del Ejército y los Bloques de las AUC).
A partir de lo antes expuesto, se definieron ocho agrupaciones que funcionarian a través de dos instancias, la primera corresponde a la conformación de ocho (8) mesas técnicas que orientan el diálogo y las acciones de articulación o coordinación requeridas en el territorio y la segunda a la puesta en marcha de una instancia de alto nivel de direccionamiento que responde a un espacio colegiado que asumirá la toma de decisiones estratégicas relacionadas con situaciones que comprometan, arriesguen o menoscaben el carácter humanitario, extrajudicial y confidencial de la UBPD, además brindará orientaciones sobre situaciones que dada su complejidad generen impactos políticos tanto en el nivel nacional como territorial.
</t>
  </si>
  <si>
    <t>Es necesario que las acciones emprendidas para dar cumplimiento a las actividades, de una u otra forma, busquen la materialización de la acción estratégica, en este caso, relacionada con la cultura institucional, por otra parte, se sugiere formular un cronograma (diagrama de gantt) que permita desarrollar, monitorear y hacer seguimiento a la estrategia de agrupación territorial creada para tal fin,</t>
  </si>
  <si>
    <t>Durante el segundo trimestre se dio continuidad a la implementación de la estrategia de Agrupación territorial, entendida como una propuesta para articular y fortalecer la comunicación entre los equipos territoriales y los equipos de las direcciones técnicas, que redunde en la manera de realizar la búsqueda en los territorios.
 En consecuencia, se realizaron encuentros en cada una de las 8 agrupaciones entre el 27 de abril y el 8 de mayo; estos contaron con la participación de los equipos territoriales, los referentes de las direcciones técnicas y la SGTT. Previo a la realización se consultó con los equipos territoriales un cronograma temático para determinar las jornadas a desarrollar y la información se consignó en una matriz de Excel diseñada para tal fin. 
 Durante las jornadas se abordaron dos temas: 1) las orientaciones para el trabajo con familiares y personas interesadas en la búsqueda, en el contexto actual de emergencia sanitaria a través de herramientas virtuales; 2) lineamientos para efectuar la revisión de los informes del Ministerio del Interior sobre cementerios y proceder al registro de la información en una matriz diseñada para tal fin por la Subdirección de Análisis 
 Surtidas las dos primeras rondas de encuentro entre los equipos territoriales, las direcciones técnicas y la SGTT, se realizaron ejercicios de revisión interna entre el equipo de la SGTT y los coordinadores territoriales para determinar los ajustes necesarios para la implementación de la propuesta. Producto de este ejercicio el 12 de junio a través de un correo electrónico se socializaron con las direcciones técnicas y los equipos territoriales las conclusiones y orientaciones sobre cómo dar continuidad a la estrategia. 
 En tal sentido, las agrupaciones y las acciónes de coordinación entre las Direcciones Técnicas y los Equipos Territoriales, se desarrollaran en al menos tres niveles de interlocución: El primero, escenarios de trabajo colectivo donde se abordan temas y se brindan orientaciones de interés general para el conjunto de agrupaciones; El segundo, la articulación de temáticas que son de interés general y que serán articuladas al plan de capacitaciones de la UBPD; el tercero, la continuidad de espacios de encuentro para la articulación entre los equipos territoriales y sus referentes de nivel central y la identificación derivada del trabajo colectivo de aquellas necesidades de interlocución con Directores Técnicos, Subdirectora GTT o líderes de alguan áera de interes de la UBPD. 
 Finalmente, la estrategia seguirá siendo evaluada de acuerdo a criterios establecidos por la SGTT.</t>
  </si>
  <si>
    <t>Se sugiere evaluar las pautas suministradas con la Subdirectora GTT (E), lo anterior, considerando que se presentan compromisos en las sesiones efectuadas durante el 2do trimestre. así mismo, se sugiere evaluar mensualmente estas nuevas orientaciones y determinar si han permitido o no continuar con la implementación de acciones humanitarias en virtud del mandato de la UBPD, esto permitirá genener acciones de mejora periodicamente.</t>
  </si>
  <si>
    <t>Con el fin de afianzar e interiorizar el Plan de Acción de la entidad, el día 16 de septiembre se llevó a cabo una jornada de trabajo para la Socialización de los indicadores con incidencia de los Equipos Territoriales. En dicha jornada participaron las Direcciones Técnicas de Información y Participación, la Subdirección General Técnica y Territorial y las coordinaciones, en la misma se precisó el aporte de los equipos al cumplimiento de las actividades del Plan de Acción en terminos de alcance, forma y tiempos y se respondieron dudas al rededor del tema expuesto.</t>
  </si>
  <si>
    <t>Una vez evaludo el avance cualitativo, se evidencia que pese a la construcción de una estrategia de Agrupación Territorial y a las últimas sesiones para socializar los indicadores del plan de acción, para el tercer corte hace falta llevar a término el cumplimiento de la actividad, lo anterior, considerando que se esperaba "Construir e implementar criterios de relacionamiento y comunicación entre los equipos territoriales y las direcciones misionales". Así mismo, es necesario en el próximo avance cualitativo, se esperaría conocer como estos criterios, estrategia y demás actividades contribuyó con el relacionamiento y comunicación entre los equipos territoriales y las direcciones misionales.</t>
  </si>
  <si>
    <t>1.1.4</t>
  </si>
  <si>
    <t>Coordinar de forma conjunta entre las Direcciones Técnicas y los Equipos Territoriales las actividades a desarrollarse en el territorio.</t>
  </si>
  <si>
    <t>De conformidad con la estrategia de Agrupación Territorial, y en aras de coordinar de forma conjunta entre las Direcciones Técnicas y los Equipos Territoriales las actividades a desarrollarse en el territorio, la SGTT estableció un cronograma de trabajo para la realización de las diferentes mesas técnicas de acuerdo a las dinámicas de cada región, previo a estos encuentros, la SGTT consolidará la propuesta temática que orientará el diálogo y las acciones de articulación o coordinación requeridas, además de realizar seguimiento a los acuerdos y tareas derivadas de estos espacios.</t>
  </si>
  <si>
    <t>Se sugiere realizar monitoreo y control al cronograma establecido para el desarrollo de las actividades en el territorio. Así mismo, establacer las pautas de relacionamiento interna y externamente con las demás entidades y personas que buscan en virtud de la pandemia decretada por el gobierno nacional.</t>
  </si>
  <si>
    <t>En la perspectiva de coordinar de forma conjunta entre las Direcciones Técnicas y los Equipos Territoriales las actividades a desarrollarse en el territorio se llevaron a cabo los siguientes ejercicios:
 1. Realización entre el 27 de abril y el 8 de mayo de la segunda ronda de encuentros entre los equipos territoriales, los referentes de las direcciones técnicas y la SGTT, en el marco de la estrategia de agrupación territorial. 
 2. Realización el 15 de mayo de una reunión entre la SGTT, los coordinadores de los equipos territoriales y la Subdirección de Análisis en la cual se brindaron algunas precisiones para la comprensión de la formulación y el diseño de los Planes Regionales de Búsqueda. 
 3. Socialización por parte de la SGTT a través de correo electrónico enviado a los equipos territoriales el 4 de mayo del documento “Orientaciones para la realización de diálogos iniciales virtuales de la” Dirección técnica de Participación, Contacto con las Víctimas y enfoques diferenciales”. 
 Del mismo modo, desde la SGTT, se llevaron a cabo espacios para abordar lo relacionado con i) coordinación y seguimiento a situaciones administrativas ii) Inducción a procesos de gestión documental y de correspondencia iii) Orientaciones prevención y protección con el equipo de seguridad iv) Lineamientos para solicitud y seguimiento a comisiones con los territorios v) Procedimiento y operación de eventos virtuales a través de Operador Logístico. iv) Otros.</t>
  </si>
  <si>
    <t>Dentro de los soportes remitidos, no se encuentra el documento denominado "ORIENTACIONES PARA LA REALIZACIÓN DE DIÁLOGOS INICIALES VIRTUALES VF.docx" Por otra parte, se sugiere determinar si estas orientaciones deben remitirse en una comunicación oficial o si con el correo electrónico es suficiente. así mismo, se sugiere unificar los compromisos efectuados durante todas las sesiones para llevar un control de cuales se han implementado y cuales no. Finalmente, se sugiere determinar si las directrices que sean emanadas deben o no ser comunicadas en la página web o en los diferentes canales de comunicación.</t>
  </si>
  <si>
    <t>Con el proposito de coordinar de forma conjunta entre las Direcciones Técnicas y los Equipos Territoriales las actividades a desarrollarse en el territorio, se llevaron a cabo los siguientes ejercicios:
 - El 10 de julio se realizó una jornada de trabajo entre los equipos territoriales y la Subdirección de Gestión de análisis con los siguientes propósitos: 
 1. Socialización de la estrategia de sistematización de la información del Ministerio del Interior relacionada con el censo de cementerios y los avances obtenidos por la UBPD. A partir de esto, acordar las acciones a seguir así como las rutas de articulación y apoyo de equipos territoriales y de otras dependencias. 
 2. Presentación de los principales hallazgos, identificar qué hace falta y acordar cómo seguir respecto del ejercicio de sistematización de la información con cementerios en la primera fase por situación de emergencia Covid.
 Como parte del seguimiento a los compromisos establecidos en esta jornada del 10 de julio la SGTT adelanto las siguientes acciones: 
 - El 24 de julio, se indagó con los equipos territoriales el avance frente a la solicitud de información sobre sitios de disposición de cuerpos a entidades o autoridades territoriales a través de oficios.
 - Adicionalmente el 31 de julio se llevó a cabo un espacio de trabajo colectivo dirigido a coordinadores y duplas de los territorios, con el objetivo de actualizar las orientaciones para el registro de solicitudes de búsqueda. Adicionalmente se presentaron los visualizadores (reporteadores) como herramienta de trabajo de los equipos. La jornada fue realizada en articulación con la Dirección de Información.</t>
  </si>
  <si>
    <t>Ya que no se observaron sesiones de trabajo durante los meses de agosto y septiembre, se sugiere en octubre efectuar sesiones de trabajo para coordinar las actividades a desarrollarse en el territorio durante el último trimestre de 2020. De esta forma, se garantizará que las labores administrativas se entrelacen de acuerdo con el conocimiento de los casos a intervenir en el territorio por el nivel central y las sedes territoriales..</t>
  </si>
  <si>
    <t>1.1.5</t>
  </si>
  <si>
    <t>Construir e implementar criterios de relacionamiento y comunicación entre los equipos de apoyo y las direcciones misionales.</t>
  </si>
  <si>
    <t>Secretaría General, Subdirección administrativa y financiera, Subdirección de Gestión Humana, Subdirección General, Técnica y Territorial, Direcciones Técnicas Misionales y Equipos Territoriales.</t>
  </si>
  <si>
    <t>Se avanzó en las siguientes acciones: 
 * Diálogos Circulares: se construyó una propuesta metodológica de trabajo para continuar apoyando el relacionamiento de la Directora General con los equipos de trabajo de la UBPD. Una vez aprobada por la Directora se realizaron los primeros diálogos circulares con los equipos de las Oficinas asesoras de Comunicación y Pedagogía, Planeación, Jurídica y Tecnología de la Información y las Comunicaciones, el día 27 de marzo. Se adjunta el documento con la propuesta metodológica; debido a los temas que se discuten en estos dialogos y para preservar la confianza de los equipos el contenido de estas reuniones no se comparte.
 * Fortalecimiento de la relación de la Secretaría General con otras áreas de la entidad: se elaboró una propuesta de trabajo para fortalecer el relacionamiento de las áreas de la UBPD. Se hizo una reunión de socialización de la propuesta con la Secretaría General y los subdirectores de Gestión Humana y Administrativo y Financiero. La propuesta se presentó a un grupo ampliado de la Secretaría General en desarrollo de la actividad de presentación de la estrategia de gestión de conocimiento (ver actividad 2.3.3). Se adjunta documento con la propuesta. 
 * Fortalecimiento del trabajo colaborativo para caracterizar el funcionamiento de las Direcciones Técnicas Misionales (DTM) y los Equipos Territoriales (ET): se elaboró una propuesta con énfasis en comunicación y relacionamiento. La misma fue aprobada por la Subdirectora General Técnica y Territorial. Se adjunta la propuesta de caracterización (versión diagramada y documento).</t>
  </si>
  <si>
    <t>Se observa avance en las actividades descritas.
Se sugiere consolidar cronogramas de actividades, tanto para faciltar la gestión como ante evidencia para posibles auditorías internas o externas, adicionalmente, la evidencia de todas las reuniones, mesas de trabajo y actividades, para esto pueden usar listados de asistencia, correos, actas de trabajo.
 * Los soportes relacionados son evidencia de la actividad; adicionalmente en el caso de la información reservada se adjunta imagen de pantallazo de la información</t>
  </si>
  <si>
    <t>Diálogos Circulares
 Se realizaron Diálogos Circulares con las Oficinas de Control Interno, Gestión de Conocimiento y la DPCVED. Elementos de cada Diálogo y de la evaluación realizada por los equipos fueron insumos para construir las memorias, que posteriormente se usaron en ejercicios de retroalimentación individual puntualizando necesidades de capacitación y elementos de mejora metodológica. Por registrar asuntos sensibles para cada equipo y sobre su relación con la Directora General, las memorias tienen un carácter reservado por lo que no se adjuntan en este reporte. En general, los equipos participantes concluyeron que: i) Se fortaleció su relación humana con la Directora. Asimismo, su comunicación y cohesión; ii) Cuentan con mayor claridad y orientación para trabajar; iii) Identificaron ajustes internos para mejorar su desempeño. 
 Se adjunta el pantallazo de la ruta de la información.
 Reunión institucional con la Directora General
 La OGC lideró en coordinación con otras oficinas la realización de una reunión entre la Directora General y los servidores y servidoras de la UBPD a propósito de los impactos de la coyuntura de salud pública en los equipos de trabajo. Se realizó y analizó una encuesta para la identificación de los temas de interés y se dispuso el espacio que contó con la asistencia de más de 250 personas. Un ejercicio de retroalimentación aleatoria liderado por la OGC recogió en un documento escrito, circulado entre el equipo directivo participante y adjunto a este informe, entre otras valoraciones, que: i) La iniciativa fue muy pertinente; ii) Quedó demostrado que las tecnologías de la información contribuyen a cohesionar equipos de trabajo; iii) La actitud de escucha por parte de la Directora fue muy bien recibida; iv) Hubo inquietudes consideradas sin respuesta. Por esto, y la sostenibilidad de este tipo de encuentros, se consideró realizar una segunda reunión. Dos retos son: utilizar informaciones evaluativas capturadas al final en espacios de retroalimentación con participación de quienes protagonizaron su planeación y puesta en marcha, en la idea de afianzar prácticas institucionales de comunicación interna con todo el personal las cuales son necesarias y saludables. Esta actividad no estaba prevista en el Plan de Acción del área. 
 Se anexa el documento de retroalimentación de la reunión general.
 Fortalecimiento de la relación de la Secretaría General con otras áreas de la entidad
 Se realizaron 13 entrevistas con la participación de 27 personas de la SG. Se avanzó en la sistematización de esta información. Dado que se abordan aspectos sensibles del relacionamiento interno de las áreas, como entre ellas, se adjuntan a este reporte solamente una muestra de las guías de entrevista. Preliminarmente se ha identificado qué dificultades a trabajar son: i). Necesidad de precisar y socializar el alcance y contenidos de los roles desempeñados por los grupos de trabajo; ii). Afianzamiento del conocimiento que grupos de la SG tienen de lo que hacen las DTM; iii). Afianzamiento de la comprensión que se tiene de las características humanitaria y extrajudicial de la entidad, incluyendo al nivel directivo; iv). Afianzamiento del liderazgo con elementos de tutoría y coaching ampliando la perspectiva para la gestión de los equipos; v). Revisión y mejoramiento de las prácticas de delegación y toma de decisiones; vi). Mejoramiento del flujo de información; vii). Fortalecimiento de las relaciones de confianza entre el personal de la entidad. 
 Un obstáculo ha sido el tiempo en que las personas pueden dedicar a las entrevistas lo cual se ha superado negociando los tiempos. De acuerdo a la reformulación en la planeación presentada en marzo, la actividad continúa en la fase de actualización de información. Respecto a la segunda fase, se ha avanzado en convocar a la SG a participar en las capacitaciones internas. 
 Se anexa la guía de entrevista a Grupo de Operador Logístico.
 Fortalecimiento del trabajo colaborativo para caracterizar el funcionamiento de las Direcciones Técnicas Misionales (DTM) y los Equipos Territoriales (ET)
 Se realizaron 8 entrevistas con participación de 14 personas de la SGTT, personal antes vinculado a ella y asesores/as de la DG. Dado que se abordan aspectos sensibles del relacionamiento interno de esta área y con otras de la entidad, se adjuntan solamente tres guías de las entrevistas realizadas.
 Se realizó un informe de resultados preliminares que contiene una caracterización de los momentos en la gestión de la SGTT identificando como fortalezas, entre otras: i). La cohesión profesional de su equipo operativo; ii). El esfuerzo por mejorar el relacionamiento centro-territorio, con énfasis en el proceso de búsqueda, construyendo propuestas de trabajo que articulan las DTM y los ET; iii). Las contribuciones de los ET a la búsqueda realizando acciones pedagógicas para la sensibilización social, construyendo el universo de personas desaparecidas y relaciones con actores claves como organizaciones de la SC y entidades estatales. 
 Como aspectos para reflexionar e identificar medidas de mejora, entre otros, se tiene: i). El ejercicio de los roles de trabajo especialmente aquellos que articulan la SGTT con áreas como la SG; ii). La participación de la SGTT en la cadena de toma de decisiones y en relación con la DG; iii). La comprensión del proceso de prevención y protección; iv). La articulación de las DTM y su capacidad de respuesta y retroalimentación a los ET respecto a inquietudes y propuestas realizadas en el marco de solicitudes de búsqueda. 
 A la fecha de corte de este reporte una dificultad ha sido coordinar los tiempos con algunas direcciones para el desarrollo de este ejercicio. 
 Se anexan las siguientes guías de entrevista: entrevista a la subdirectora, al equipo administrativo y a Helka Quevedo.
 Relacionamiento humanitario
 Como una contribución de la OGC a la preparación de la propuesta de trabajo de Comunicación para la Paz para 2020-2021, elaborada por las consultoras que facilitaron el proceso en 2019, se presentaron los resultados de la contratación que esta Oficina hizo en 2019 para identificar elementos relativos a la gestión de conocimiento y la cultura organizacional. Se adjunta presentación. De otro lado se concertó y comentó la propuesta realizada por las consultoras a ser desarrollada en este año y parte del próximo. Se adjunta correo remisorio con comentarios generales. El documento no se adjunta por tratarse, al momento de recibir la petición de retroalimentación, de una versión considerada borrador. 
 Se anexan el documento con los comentarios a la propuesta de comunicación para la paz 2020 y la caracterización del insumo de gestión del conocimiento.</t>
  </si>
  <si>
    <t>Se observa avance en actividades descritas y que apoyan la construcción de lineamientos de relacionamiento y en el relacionamiento mismo de la UBPD.
Reiteramos la utilidad de una estructura de actividades, así sea general y con la ayuda de cronogramas que facilite tanto la gestión como el seguimiento de las actividades, para así poder tener mayor claridad en el alcance y término esperado,
Los soportes djuntos dan cuenta del reporte presentado.</t>
  </si>
  <si>
    <t>OGC
 Diálogos circulares
 Se elaboraron las memorias de los diálogos realizados en el segundo trimestre por equipo y el documento Retroalimentación de Diálogos Circulares que contiene: a). Elementos capturados por la OGC (resultados del espacio, elementos sobre el desempeño de la Directora General, expectativas del espacio, recomendaciones a la Directora General; b). Recomendaciones de la OGC sobre aspectos que se sugiere trabajar a la Directora General; c). Sugerencias para dar continuidad a los Diálogos. Los resultados fueron presentados a la Directora General por la Jefe de la OGC 
 Soportes: no se adjuntan los documentos enviados a la Directora General dado que los contenidos de los documentos tienen carácter reservado. 
 Fortalecimiento de la relación de la Secretaría General con otras áreas de la entidad
 Se terminaron las entrevistas al personal administrativo de las DTM con miras a establecer un diagnóstico ágil de la situación de relacionamiento. Se elaboró el documento Diagnóstico Ágil el cual compila la visión, principalmente del personal operativo del conjunto de la Secretaría General (SG) sobre la característica humanitaria de la UBPD, y los desafíos para concretar en materia de relacionamiento interno. Asimismo. a). Las características relevantes de las gestiones de la SG; b) Los elementos de fortalezas y desafíos en el relacionamiento entre SG y la Dirección General, SG y Subdirección General Técnica y Territorial, SG y Direcciones Técnicas Misionales (DTM), SG y Equipos Territoriales, SG y Subdirección Administrativa y Financiera, SG y Subdirección de Gestión Humana, SG y Asesoras/es de la Dirección General. Se abordan, adicionalmente, los desafíos en la toma de decisiones y las conclusiones. El documento incluye elementos de retroalimentación por grupos y cargos el cual registra los elementos identificados en cuanto a fortalezas y desafíos, que son expuestos por la OGC a modo de recomendaciones.
 En el periodo que comprende este reporte, El Diagnóstico Ágil fue socializado con la Secretaria General y el Grupo de Gestión Contractual, la Subdirectora Administrativa y Financiera y los Grupos de trabajo a su cargo, la Subdirectora de Gestión Humana, sus Grupos de Trabajo y liderazgos de distintos procesos, las DTM y sus equipos administrativos. De todas estas reuniones se han derivado acuerdos que, en general, están orientados a mejorar la coordinación, con la realización de mesas de trabajo entre grupos de SAF y SGH, y entre ellos y las DTM. Y fortalecer la pedagogía y comunicación de los procesos de trabajo en materia de contratos, comisiones y otros Grupos de Trabajo de SAF. Aunque ya planeada y agendada, está pendiente la socialización con la SGTT y el Asesor de Prevención, Protección y Seguridad, y su equipo de trabajo. 
 Soportes:
 20200901_ Diagnóstico Ágil-Fortalecimiento SG -otras áreas
 20200709_Guía de entrevista Apoyo administrativo DTM (SG+ caracterización)
 20200714_ Comunicación caracterización DTIPL - fortalecimiento relación con la SG DTIPL-Eadmon
 2020911_ Elementos de retroalimentación por grupos y cargos SAF
 2020924_ Acuerdos retroalimentación Direcciones Técnicas Misionales
 20200821_ Fortalecimiento SG con otras áreas ppt
 20200907_ Acuerdos retroalimentación Secretaria General y Grupo de Gestión Contractual
 20200907_ Elementos de retroalimentación por grupos y cargos SG
 20200911- Elementos de retroalimentación EPP
 20200911_ Elementos de retroalimentación por grupos y cargos DMT
 20200911_Elementos de retroalimentación por grupos y cargos SGH
 20200914_ Acuerdos retroalimentación Subdirección de Gestión Humana
 20200928_ Seguimiento acuerdos 2 y 4 retroalimentación SGH
 20200929_ Acuerdos- Retroalimentación Diagnóstico Ágil- Informe Relacionamiento SG-otras áreas SAF
 Fortalecimiento del trabajo colaborativo para caracterizar el funcionamiento de las Direcciones Técnicas Misionales (DTM) y los Equipos Territoriales (ET)
 Conjuntamente con las jefaturas se seleccionaron integrantes, expertas/os profesionales técnicos y profesionales administrativos de las Direcciones Técnicas de Información, Planeación y Localización (DTIPL) (10 personas), y Prospección, Recuperación e Identificación (DTPRI) (19 personas), se realizaron las entrevistas, cuya información es un insumo para los informes de caracterización del relacionamiento de estas áreas. También se entrevistó a los jefes de las áreas, los nuevos y los salientes y el Asesor de la Dirección General que tiene bajo su responsabilidad la seguridad de la información. Se registra un atraso en la producción de informes, básicamente porque el agendamiento de entrevistas ha tomado más tiempo del previsto y la realización de ellas, ha requerido en varios casos segundas sesiones.
 Soportes:
 20200706_ Comunicación caracterización DTPRI
 20200709_ Comunicación caracterización DTPRI - fortalecimiento relación con la SG DTPRI-Eadmon
 20200709_Guía de entrevista Apoyo administrativo DTM (SG+ caracterización)
 20200714_ Comunicación caracterización DTIPL - fortalecimiento relación con la SG DTIPL-Eadmon
 20200821_ Comunicación caracterización DTIPL
 20200914_ Comunicación caracterización ET Arauca
 2020914_Comunicación caracterización ET Cali y satélites
 2020914_ Guía de entrevista para actorías externas caracterización ET
 Identificación niveles de efectividad
 Se realizaron 6 encuentros con distintas profesionales de la Dirección Técnica de Participación, Contacto con las Víctimas y Enfoques Diferenciales para: a). Ajustar el instrumento de registro de las acciones de participación con personas que buscan; b) Se apoyó la construcción del instrumento para medir la sensibilización del personal de la UBPD en materia de enfoques diferenciales, incluyendo preguntas de conocimientos, actitudes y aplicación a la búsqueda de personas desaparecidas. El instrumento de sensibilización fue aplicado, a modo de pilotaje, a todo el equipo de dicha área y se le hicieron ls ajustes pertinentes
 Soportes:
 09.2020 Primera aplicación herramienta sensibilidad DTPCVED
 20200828-0922_ Retroalimentación-participación OGC en ajustes a instrumento de participación
 20200921_ Elementos retroalimentación participación OGC en diseño instrumento sensibilización
 20200922_ Instrumento Registro de Proceso de Participación Cualitativo (6 agosto)
 20200922_ primera herramienta de medición de sensibilidad de los y las servidoras de la UBPD</t>
  </si>
  <si>
    <t>Se observa avance en las actividades descritas, las memorias de los diálogos programados y ejectutados de acuerdo con la metodología planteada inicialmente, demuestran un proceso logico.
 Adicionalmente se reporta el trabajo planteado en periodos anteriores con diferentes dependencias como Dirección General y Secretaría General.
 Se presenta bastante evidencia en cumplimiento de soportar las actividades relacionadas.</t>
  </si>
  <si>
    <t>Mantener un relacionamiento fluido con actores interesados en la labor de la UBPD, a través de diferentes mecanismos de diálogo y trabajo conjunto.</t>
  </si>
  <si>
    <t>1.2.1</t>
  </si>
  <si>
    <t>Identificar las expectativas, necesidades y particularidades de los grupos de interés teniendo en cuenta sus diferencias.</t>
  </si>
  <si>
    <t>Oficina Asesora de Comunicaciones y Pedagogía, Dirección General, Dirección Técnica de Participación, Contacto con las Víctimas y Enfoques Diferenciales, Equipo de Servicio al Ciudadano de la Subdirección administrativa y financiera, Oficina Asesora de Planeación y Apoyo de Dirección General en temas de incidencia.</t>
  </si>
  <si>
    <r>
      <t xml:space="preserve">Dado que esta actividad está asociada a un indicador, el reporte de avance y los respectivos soportes se reportan en la ficha correspondiente al </t>
    </r>
    <r>
      <rPr>
        <b/>
        <sz val="10"/>
        <rFont val="Arial Narrow"/>
        <family val="2"/>
      </rPr>
      <t>indicador 04.</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Para este trimestre no se contempló un avance de este indicador. Pero teniendo en cuenta que la OGC no cuenta con los recursos humanos y físicos para realizar la totalidad de esta actividad e indicador, se requiere financiación externa para llevarla a cabo. Por esto, durante el primer trimestre se avanzó en la elaboración de una ficha técnica para la contratación de una consultoría que apoyará a la OGC en la identificación de las expectativas, necesidades y particularidades de los diferentes grupos de interés de la UBPD. El desafío que presenta este indicador es la financiación para su desarrollo.</t>
    </r>
  </si>
  <si>
    <t>* El indicador no tiene avance cuantitativo proyectado para este período, pero sí cualitativo. 
De acuerdo al reporte, se está avanzando en la puesta en marcha del proyecto de manera adecuada, sin embargo, al ser necesaria una contratación externa se recomienda acelerar las acciones necesarias, pues estos procesos suelen tomar bastante tiempo.
* El soporte corresponde al avance cualitativo reportado.</t>
  </si>
  <si>
    <t xml:space="preserve">     Se realizó un documento que contiene la conceptualización de la categoría “grupos de interés” creando una definición acorde con las características de la entidad. De manera paralela, se continuó con el diligenciamiento de la matriz que contiene los grupos de interés con los que interactúa la Unidad de Búsqueda y los actores que los conforman. Esta matriz se ha elaborado a partir del levantamiento de información en cada una de las áreas de la UBPD
     La falta de asignación de recursos representó un gran reto a lo largo del trimestre, dificultando la firma del contrato de consultoría, sin embargo, la OGC se encuentra tramitando la solicitud de adición de la necesidad presupuestal al PAA y ha adelantado los términos de referencia que incluyen el objeto del contrato, las necesidades y  las especificaciones técnicas de la caracterización. 
     Paralelamente la oficina se encuentra trabajando con las SGTT, la OACP, la DTPCVED y el grupo de servicio al Ciudadano en una metodología para la caracterización del grupo de interés “Familiares y allegados” cuyo objeto propuesto es: identificar las expectativas, necesidades y particularidades de las familias y allegados que interactúan con la UBPD con el propósito de adecuar las respuestas de la entidad y garantizar el efectivo ejercicio de los derechos de los ciudadanos en su interacción con el Estado.
     En síntesis, este indicador se realizará en dos vías. En la primera y en conjunto con la SGTT, la OACP, la DTPCVED y el grupo de servicio al Ciudadano se avanzará en la caracterización del principal grupo de interés de la UBPD: los familiares y allegados de las personas dadas por desaparecidas que han intereactuado con la UBPD, esta caracterización incluirá familiares y allegados en el exterior. La otra vía es la que se realizará con el apoyo de un consultor en la cual se avanzará en la caracterización de al menos un grupo de más, el cual será definido con el consultor y la UBPD una vez se tenga el contrato.
     Uno de los retos ha sido la construcción de las especificaciones técnicas del proceso contractual de la caracterización cuyo operativo de campo no podrá realizarse debido a las limitaciones de viajes y encuentros presenciales ocasionadas por la coyuntura sanitaria.
     Otro de los retos que presenta este indicador es la articulación con otras áreas y direcciones de la UBPD para su desarrollo, lo que implica una constante coordinación para definir objetivos, metodologías y alcances con respecto a otros indicadores y actividades relacionados.</t>
  </si>
  <si>
    <t>* El indicador se encuentra en nivel de cumplimiento "Óptimo", pues se presenta el avance esperado, que es  el "Informe de identificación de las necesidades básicas de la caracterización.", el cual tiene un peso del 20% en el cumplimiento final del indicador. 
* Los soportes dan cuenta del avance presentado.</t>
  </si>
  <si>
    <t>OGC
 Dado que esta actividad está asociada a un indicador, el reporte de avance y los respectivos soportes se reportan en la ficha correspondiente al indicador 04.
 Se avanzó en la contratación del equipo consultor que apoyará a la OGC en el Diseño de metodologías e instrumentos para caracterizar los grupos de interés con los que interactúa la UBPD e implementarlos en al menos uno de ellos; y para evaluar la percepción de los grupos caracterizados frente a las respuestas que brinda la Unidad en el proceso de búsqueda de personas dadas por desaparecidas en razón y en contexto del conflicto armado. Dentro de la actividades desarrolladas en conjunto con la UBPD se encuentra el mapeo inicial de los grupos y subgrupos de interés de cada una de las áreas y direcciones; y dada la experticia del equipo consultor y las necesidades de la UBPD se decidió que el grupo a caracterizar será el de excombatientes. 
  Para la caracterización de los grupos de interés de la UBPD (durante este año) se avanzará con dos grupos:
 o El primero de ellos, y en cual se trabaja con varias áreas de la UBPD (SGTT, DTPCVED, OACP y el grupo de Servicio al Ciudadano), será el de familiares y allegados que han realizado solicitud de búsqueda de un ser querido desaparecido ante la UBPD. Para esta caracterización e identificación de necesidades, expectativas y particularidades se realizó una propuesta metodológica la cual se adjunta como soporte.
 o El segundo grupo que se caracterizará con ayuda de un consultor es el grupo de excombatientes (exintegrantes de Organizaciones Armadas Ilegales). Esta definición se hizo de manera conjunta entre la UBPD y el consultor. Se adjunta acta de la reunión del 18 de septiembre.
 De manera paralela a las actividades establecidas en el contrato, una mesa técnica con la participación de la SGTT, OACP, DTPCVED y el grupo de Servicio al Ciudadano se avanzó en un mapeo inicial de categorías y preguntas que se incluirán en el instrumento de recolección de información que se realizará para la caracterización de las PQB, así mismo se avanzó en el análisis de la base del Registro de Solicitudes de Búsqueda. 
 A la fecha, el principal reto que presenta este indicador es la articulación con otras áreas y direcciones de la UBPD para su desarrollo, lo que implica una constante coordinación para definir objetivos, metodologías y alcances con respecto a otros indicadores y actividades relacionados.</t>
  </si>
  <si>
    <t>El entregable esperado para este periodo es el "Diseño metodológico de la caracterización", documento que se ha enviado en los soportes presentados, con este se tienen dos metodologías para los grupos de interés (trabajo interno y externo) que se van a caracterizar durante esta vigencia.
 Las actividades del último periodo son numerosas y de alto esfuerzo, sugerimos la adecuada planeación y coordinación para garantizar el cumplimiento efectivo del plan.</t>
  </si>
  <si>
    <t>1.2.2</t>
  </si>
  <si>
    <t xml:space="preserve">Promover la participación en los procesos de búsqueda de la UBPD, a través la construcción de los planes de trabajo, mecanismos de relacionamiento y redes de apoyo. </t>
  </si>
  <si>
    <t>Dirección Técnica de Participación, Contacto con las Víctimas y Enfoques Diferenciales</t>
  </si>
  <si>
    <t>Dirección Técnica de Información, Planeación y Localización para la Búsqueda</t>
  </si>
  <si>
    <t>La DTPCVED ha avanzado en el cumplimiento de la actividad 1.2.2, relativa a la promoción de la participación, a través de: • Relacionamiento con diez (10) organizaciones, colectivos, movimientos y plataformas de la sociedad civil, acompañantes y de familiares (OCMP), a partir del desarrollo de nueve (9) actividades a las que asistieron 10 personas; consistentes en cuatro reuniones, tres diálogos iniciales colectivos y dos acciones de fortalecimiento colectivo. Con cuatro (4) OCMP se inició relacionamiento (Corporación Yira Castro, Consejos Comunitarios de Tumaco, Organización Jurídica Pueblos y Asociación de Juntas de Acción Comunal de los Ríos Mira, Nulpe y Mataje - ASOMINUMA -), mientras que con seis (6) se dio continuidad (Luz de Esperanza, Los que Faltan, Colectivo Orlando Fals Borda - COFB, Fondo de Solidaridad con los Jueces Colombianos -FASOL -, Colectivo de Abogados José Alvear Restrepo – CCAJAR - y Equipo Colombiano Interdisciplinario de Trabajo Forense y Asistencia Psicosocial – EQUITAS -). Este escenario permitió promover la participación tanto de las OCMP como de las personas que buscan, a la vez, acordar compromisos referentes a otorgamiento de garantías para la participación de familiares en el proceso de recolección de información, realización de pedagogía en territorios o comunidades, desarrollo de evento de reconocimiento a la experiencia de búsqueda de los familiares, por mencionar algunos compromisos. • Planes Regionales de Búsqueda: San Juanito, San Carlos de Guaroa, Tumaco y Alto Atrato / San Juan. En el marco de estos PRB se desarrollaron actividades dirigidas a promover y garantizar la participación de quienes buscan en las diferentes etapas de la implementación de las fases humanitarias de la búsqueda. Igualmente y en el marco de las anteriores acciones se establecieron articulaciones con tres entidades (Defensoría del Pueblo, Gobernación de Nariño y CEV), tres instituciones internacionales (CICR, MAPP OEA y ONU) y nueve organizaciones, colectivos, movimientos y plataformas: Asociación de Familiares de Desaparecidos en el Pacífico - AFADEPAC -, Luz de Esperanza, Colectivo Orlando Fals Borda, ASOVICAM, Diócesis de Nariño, Corporación Yira Castro, Consejos Comunitarios de Tumaco, Fundación Hasta Encontrarlos y Asociación de Juntas de Acción Comunal de los Ríos Mira, Nulpe y Mataje – ASOMINUMA. • Avances en procesos de participación a partir de solicitudes de búsqueda presentadas por personas que residen en el exterior. Lo anterior se ha materializado en tres actividades concretas: i) conformación de Equipo Interdirecciones UBPD para la atención de SB y la promoción de la participación, considerando los enfoques diferenciales y de género (mujer / LGBTI); ii) comunicación con familiares para la preparación de los encuentros que se realizarían en Suecia y España (en donde se llevarán a cabo diálogos iniciales, diálogos de ampliación de información y diálogos de devolución); iii) preparación de estrategia para garantizar a este grupo poblacional la presentación de sus solicitudes de búsqueda y su participación en los procesos de búsqueda (que, entre otros aspectos, implicó la elaboración de dos documentos técnicos que están en revisión y dan línea sobre cómo se hará un trabajo diferencial con este grupo poblacional que tiene características, necesidades, expectativas, conocimientos, experiencias, condiciones y singularidades específicas). -Dando continuidad a la estrategia de la UBPD de Red de Apoyo, se ajustó el proyecto para avanzar en la implementación de la fase II que contempla una ampliación en su cobertura territorial, así como en el alcance de sus actividades.
 -Solicitudes sin cobertura. Se ha avanzado en la construcción de una estrategia inter-direcciones que busca atender las solicitudes sin cobertura territorial. En este sentido, con el fin de continuar implementando las acciones humanitarias de búsqueda y en esa medida, garantizar la participación de las personas y las familias que buscan, se ha contemplado: Iniciar los diálogos colectivos en simultánea en tres territorios, Iniciar los diálogos colectivos en el territorio que tiene la mayoría de las SB (Eje Cafetero); e iniciar los diálogos colectivos por orden de llegada de las SB, es decir, por las más antiguas a las más nuevas, 2019 – 2020. No obstante, dada la situación actual para hacer frente a la pandemia del Covid-19, y con las medidas del Aislamiento Preventivo Obligatorio, se continuarán recibiendo las solicitudes de búsqueda a través de los diferentes canales existentes a la fecha, exceptuando el canal presencial, por seguridad de las personas, las familias y de los servidores públicos de la Unidad. Esta coyuntura también plantea a nivel interno de la UBPD, fortalecer el trabajo entre la DTPCVED y la DTIPL para abordar la estrategia e identificar dónde están y cuántas son las SB sin cobertura para organizar equipos de trabajo y construir la metodología para la realización de los diálogos, a partir de la experiencia de diálogos colectivos y diálogos de ampliación de información previos. Para la DTPCVED, de manera general, y a manera de conclusión, la promoción de la participación de los diferentes grupos de interés y de las personas que buscan es fundamental para el cumplimiento del mandato de la UBPD, asimismo, reconoce que de continuar la actual pandemia por Covid 19 se afectará el normal desarrollo de las actividades proyectadas para el segundo trimestre del presente año y que permitirían dar cumplimiento a la Actividad 1.2.2; razón por la cual asume el reto de continuar fortaleciendo sus estrategias internas de trabajo en sintonía con las determinadas por la Dirección General de la UBPD.</t>
  </si>
  <si>
    <t>Se observa avance en las actividades descritas. Se sugiere poder consolidar toda la información de actividades en una herramienta para organizar y llevar un control inmediato.
* Los soportes relacionados son evidencia de la actividad; adicionalmente en el caso de la información reservada se adjunta imagen de pantallazo de la información</t>
  </si>
  <si>
    <t>La DTPCVED reporta avances en el cumplimiento de esta actividad, relativa a la promoción de la participación, a través de:
 1.Planes Regionales de Busqueda
 PRB San Carlos de Guaroa: Se construyó el informe de avances de la visita de localización llevada a cabo, este informe tiene por objetivo dar cuenta de las labores de recolección de información asociada a la participación de familiares y la verificación de hipótesis de localización en el marco del proceso de búsqueda de las personas dadas por desaparecidas en la unidad de análisis 1 de este plan. 
 PRB Sur-Comerciantes del Huila: Actualmente, se ha formulado de manera conjunta entre la dirección de Información y de Participación el plan de localización presenta los hallazgos sobre lo acaecido y sobre el posible paradero de los “Comerciantes del Huila”, así como las acciones necesarias para la localización y prospección. En el transcurso de abril a junio del presente año, este plan de Localización se presentó a los familiares contemplando las formas posibles de participación, y fue validado por ellos y ellas de manera telefónica. A partir de este Plan de Localización, se formuló un cronograma de acciones en territorio, que esté pendiente implementar debido al contexto de cuarentena que impide la movilidad de los funcionarios, sin embargo, ya fue revisado y validado por la Dir. De Información.
 PRB Alto Atrato: El proceso de participación para el PRB Alto Atrato se ha construido a partir de la asesoría, orientación y fortalecimiento con las personas y familias que se encuentran en la búsqueda de las personas dadas por desaparecidas en este territorio; de los nuevos contactos y el relacionamiento con las comunidades y pueblos étnicos, organizaciones sociales y la participación de antiguos militantes del M-19. Durante la Misión Humanitaria de prospección realizada en Piedra Honda Bagadó, se garantizó la participación de dos integrantes de la familia que busca. Durante los meses de abril a junio del presente año, los resultados de esta misión humanitaria han sido revisados y socializados de manera interna con las direcciones de participación y de Información, de lo cual resultó un informe conjunto desarrollado durante diferentes reuniones interdirecciones, y que fue presentado a la dirección general. En este momento, y a partir de la retroalimentación de los familiares, se están planteando las acciones siguientes por parte de la UBPD en el marco del PRB, así como las siguientes reuniones con los familiares para dar continuidad al proceso de participación. 
 PRB Curumaní: En el trimestre, en el marco del PRB Curumaní se realizó un espacio de presentación de los avances del plan regional y la consolidación del documento final del mismo, recogiendo los aportes y reflexiones de las discusiones interdirecciones. En este sentido, fue posible visibilizar la importancia y los elementos particulares que cada una de las direcciones aporta al desarrollo y consolidación del plan, así como las acciones propuestas para dar continuidad en la implementación del mismo. 
 PRB Militantes y Expresos Políticos: Como parte del desarrollo de acciones en el marco del Plan Regional de Búsqueda se avanzó en las siguientes líneas de trabajo:
 i) Solicitud de búsqueda que dio lugar a la formulación del Plan Regional de Búsqueda: en este ítem se desarrollaron acciones de asesoría, orientación y fortalecimiento con familiares y personas que buscan y se desarrolló un comité editorial para el desarrollo de un libro de artista en el que será recopilada toda la información en torno a la búsqueda.
 ii) Relacionamiento con el Movimiento Nacional de Víctimas de Crímenes de Estado- MOVICE Capítulo Regional: como parte del proceso fueron realizados diálogos de ampliación de la información con familiares y personas que buscan en tres SB, y se desarrolló una mesa técnica con el colectivo para presentar el PRB en el mes de junio. 
 iii) Diseño de estrategia de relacionamiento con organizaciones y colectivos en el marco del PRB: teniendo en cuenta que se tiene el propósito de iniciar un proceso de relacionamiento con la Corporación Reiniciar y el Partido Comunista se ha avanzado en el diseño de esta estrategia que iniciará una vez se logré la aprobación del PRB.
 vi) Estado del proceso de búsqueda y estrategia de contacto a familiares y personas que buscan- articulación con el Equipo Territorial Bogotá. 
 PRB Chámeza – Casanare: en dicho plan se han adelantado acciones recolección de información en terreno, con la participación de familiares y EQUITAS.
 - Se cuenta con un primer documento denominado Plan de Búsqueda de personas dadas por desaparecidas, atribuibles a las ACC, en el Cerro San José (vereda Chuyagüá) en Chámeza – Casanare, durante el año 2003.
  -Se han adelantado acciones orientadas a dar respuesta a las necesidades de los familiares y las Organizaciones acompañantes. 
 - Primer espacio de trabajo con fiscalía para el empalme del proceso de búsqueda. 
 - Actualmente el equipo de trabajo adelanta la elaboración del Plan Regional de Búsqueda. 
 - Se acordó mesa técnica trimestral con las Organizaciones Acompañantes, y el desarrollo de acciones relacionadas con el proceso de participación de los familiares, a partir de diálogos de ampliación de información e identificación de expectativas y necesidades. 
 2. La DTPCVED en total se relacionó y propició la participación de doce (12) organizaciones, colectivos, movimientos y plataformas de víctimas y de la sociedad civil (OCMP); y con una de estas inició relacionamiento (Organización Unidad Indígena del Pueblo AWA – UNIPA). A continuación, se presentan los detalles: Con cuatro (4) OCMP ubicadas en el exterior y que acompañan procesos de búsquedas presentadas por personas que residen en países como Chile, Argentina, España, Canadá, Estados Unidos y Suiza. Este relacionamiento comprendió la realización de 2 diálogos colectivos con la participación de 18 personas. Las 4 organizaciones son: Grupo Europa de Familiares de Personas Desaparecidas en Colombia, Migrantes y Exiliados Colombianos por la Paz (MECOPA), Organización de Colombianos Refugiados en Chile (OCORCH) y el Colectivo Orlando Fals Borda, ubicado en Colombia. Con las mismas, la UBPD ya había iniciado relacionamiento. Con cuatro (4) OCMP se relacionó en el marco de Planes Regionales de Búsqueda (EQUITAS, Organización Jurídica Pueblos, MOVICE - Capítulo Valle y Bogotá, Organización Unidad Indígena del Pueblo AWA – UNIPA, con esta última organización se dio inicio al relacionamiento). Durante el relacionamiento se llevaron a cabo 3 reuniones y 1 diálogo con familiares y organizaciones, a partir de los siguientes Planes Regionales de Búsqueda: i) “Tumaco”; ii) “PDD atribuibles a las ACC en el Cerro San José en Chámeza – Casanare”; iii) “Sevilla Valle del Cauca, San Antonio”; iv) “Militantes y Expresos Políticos Desaparecidos en Bogotá entre 1983 y 2008”. Finalmente, también propició la participación de cuatro (4) OCMP que abordan los enfoques diferenciales y de género (Comisión de Derechos Humanos de Pueblos Indígenas, Instancia Especial de Género para el Acuerdo de Paz, Caribe Afirmativo y Colombia Diversa). Con las mismas ya se había relacionado la UBPD, por lo tanto, se trata de una continuidad en el relacionamiento a partir del desarrollo de 3 actividades (2 reuniones y 1 plenaria). Sobre este punto, de manera general se identifica la existencia de un reto común: fortalecimiento de la participación y el reconocimiento de las organizaciones y familiares como sujetos políticos que aportan a la búsqueda, teniendo en cuenta sus diferencias y dinámicas en la participación y la búsqueda.
 3.Familiares en el exterior: La DTPCVED realizó 11 actividades, con la participación de al menos 26 personas que buscan y residen en el exterior, asimismo, de 4 organizaciones, colectivos, movimientos y plataformas de víctimas y de la sociedad civil, 2 mecanismos del SIVJRNR, 2 entidades y 81 Consulados y Oficinas Consulares. En el marco de la participación durante el proceso de búsqueda, de abril a junio, se desarrollaron 4 diálogos iniciales y 1 acción de fortalecimiento con personas que residen en el exterior y presentaron a la UBPD solicitudes de búsqueda. Los diálogos se llevaron a cabo 2 en abril y 2 en junio, con la participación de 5 personas, mientras que la acción de fortalecimiento se realizó en junio, con 3 personas. A partir de este contexto de relacionamiento y participación se han identificado varios retos: 
 i) Consolidación de la confianza en la UBPD por parte de las familias y las organizaciones que buscan y acompañan procesos de búsqueda; 
 ii) Materialización en el corto, mediano y largo plazo de los planes de trabajo construidos conjuntamente; 
 iii) Realización de pedagogía sobre la UBPD en el exterior; 
 iv) Perfeccionamiento de los mecanismos tecnológicos y de comunicación directa con quienes han presentado solicitudes de búsqueda o están interesados en presentarlas; 
 v) Otorgamiento de respuesta integral como entidad a partir de las solicitudes de búsqueda presentadas de manera individual o colectiva, de acuerdo a sus expectativas y necesidades en torno a los procesos de búsqueda y su participación en estos.
 4. Solicitudes sin cobertura de equipos territoriales: En el segundo trimestre del año, cinco grupos de trabajo conformados por profesionales de las direcciones de Participación e Información, han avanzado en la atención de solicitudes sin cobertura de los Equipos Territoriales (ET) y que, por tanto, son atendidas desde el equipo del Nivel Central. Se trabajó en el diseño de una estrategia conjunta que permitiera garantizar la atención de todas las solicitudes sin cobertura que sean presentadas a la UBPD. En este trimestre, los cinco grupos fueron ampliados con la asignación por parte de la DTPCVED, de una o más personas, para desarrollar las acciones que permitieran garantizar la participación de los familiares, quedando establecidos así: tres profesionales de la DTPCVED integrados a la Agrupación Territorial Magdalena Medio; cuatro profesionales vinculados a la Agrupación Territorial Centro – Eje Cafetero; dos profesionales en la Agrupación Centro – Boyacá; una profesional para Amazonas; y uno más para Vichada. Mediante trabajo virtual, en este trimestre se avanzó en la revisión de los listados de familiares y personas dadas por desaparecidas correspondientes a cada territorio, se hicieron contactos vía celular con los familiares, se exploraron plataformas e información pública asociada a la desaparición y se avanzó en la elaboración de algunos informes a partir del Establecimiento del Estado del Proceso de Búsqueda (EEPB). 
 5. Red de apoyo: para este segundo trimestre, en el marco de la estrategia de la Red de Apoyo Fase II, la Dirección de Participación avanzó en la elaboración del proyecto red de apoyo, en la ficha técnica para cotizar bienes y/o servicios, en la propuesta técnica/estructura, así como en la elaboración del presupuesto proyectado para el mismo. Así las cosas, desde la UBPD se tienen definidos los objetivos, actividades, productos, la cobertura y el alcance que va tener esta estrategia en su fase II. Frente a esto último, se busca que se inicie el proceso de fortalecimiento para la participación a un total de sesenta (60) personas por cada sede territorial donde va a ser implementada esta fase (Sincelejo, Medellín, Villavicencio, San José del Guaviare, Apartado, Cúcuta, Barrancabermeja y Bogotá). Se espera que para el siguiente trimestre se surta el proceso contractual.</t>
  </si>
  <si>
    <t>Se observa avance en las actividades reportadas entorno a promover la participación en los procesos de búsqueda
La actividad como otras del presente plan no es un entregable puntual, sino un proceso de construcción y acompañamiento que facilita la participación de las personas que buscan en todos los momentos del proceso de búsqueda
Se reitera la ´posibilidad de sintetizar toda la información en una herramienta de organización y consulta que facilite tanto la gestión como el seguimiento tanro interno como externo que se pueda presentar.</t>
  </si>
  <si>
    <t>Planes Regionales de Búsqueda
 PRB Sur 
 En el último trimestre se ha avanzado en la consolidación de las comprensiones en torno a los lineamientos de participación y la caracterización de las personas que buscan teniendo en cuenta los EDYG, territorial y psicosocial. 
 Por otra parte, se ha venido participando en la construcción de las Unidades de análisis para cada uno de los Equipos Territoriales (Caquetá y Putumayo), bajo el liderazgo de los ET y los referentes de las direcciones misionales y la SGTT. De esta manera para el Putumayo, se cuenta con dos unidades de análisis, que corresponden a Peñas Coloradas y Bajo Putumayo, y en Caquetá, se agruparan las SB en Cuatro Planes Regionales, en la lógica de una subdivisión por regiones que se acordó de manera conjunta, y que corresponden a la Zona norte del Caquetá, Zona Centro del Caquetá, Zona sur del Caquetá y Zona Sur del Huila.
 PRB – Sevilla
 Se llevó a cabo reunión con el Equipo Territorial Cali y los referentes de las Dirección de Información y Participación, este plan hará parte de una unidad de análisis más amplia, implica revisar espacial y temporalmente las unidades de análisis que harían parte del PRB. Los referentes de participación Nivel central proyectan llevar a cabo reunión con el ET componente de participación, para conversar sobre elementos orientadores que pueden hacer parte de la estrategia de participación, que el ET construirá en el en el marco del PRB el cual se está reformulando (antes PRB Sevilla).
 Se efectuó reunión el 22 de septiembre con los referentes de participación nivel central y el equipo territorial Ibagué componente participación, con el fin de realizar traslado de SB de familiares que viven en Ibagué y que los hechos ocurrieron en Sevilla Valle, teniendo en cuenta que hay cobertura territorial en el municipio donde reside la familia.
 PRB Tumaco
 1. Reuniones en el mes de julio del equipo de trabajo colaborativo Interdirecciones, satélite Tumaco, para valoración y retroalimentación del trabajo pendiente:
 *con referencia a posible reencuentro se ha mantenido la comunicación con la PDD y hallada con vida, quien expresa haber conversado telefónicamente con su familia, no se han visto a través de video llamada por las dificultades tecnológicas y de señal para la comunicación.
 *Con referencia a la familia que busca, no se ha logrado la comunicación telefónica directa desde el mes de mayo debido a que no se cuenta con números telefónicos activos con una de las familiares y con la otra familiar en su casa de habitación la señal es deficiente.
 *Se llevó a cabo reunión con directivas misionales de la dirección de Información y Participación para abordar avances en el marco de posible Reencuentro
 *Con referencia a la identificación las directivas consideran que es pertinente solicitar a registraduría la tarjeta decadactilar de la PDD y hallada con vida. 
 *Una de las actividades pendientes para el equipo del PRB Tumaco es el contacto con familiares que hicieron su solicitud de búsqueda a través de la organización YIRA CASTRO, el equipo determina realizar contactos telefónicos iniciales con las familiares para determinar la posibilidad de realizar diálogos virtuales.
 *El contacto telefónico con las líderes de las organizaciones Luz de Esperanza y Afadepac se mantiene activo, con integrantes de estas dos organizaciones hay diálogos iniciales pendientes, los cuales por ahora no serán posibles realizar por condiciones de emergencia sanitaria y de seguridad en la región.
 2. Reuniones en agosto del equipo de trabajo colaborativo Interdirecciones y satélite Tumaco:
 *En el marco de posible Reencuentro se logró contacto telefónico con la familia que busca, quien expresa que ha mantenido su contacto con sur querido desaparecido y hallado con vida y que tuvieron la oportunidad de verse y reconocerse a través de video llamada.
 *Se realiza contacto telefónico con familiares que hicieron solicitud a través de la organización YIRA CASTRO, debido a dificultades de señal telefónica no con todos los familiares se logró comunicación, con aquellos que si se logró la comunicación pidieron aplazar los diálogos hasta que mejoren las condiciones de emergencia sanitaria.
 *Se realizo planeación de trabajo en el marco de plan regional al mes de diciembre 2020. 
 3. Reuniones en septiembre del equipo de trabajo colaborativo Interdirecciones y satélite Tumaco: 
 *Reunión con directivas misionales para determinar avances en posible Reencuentro: de acuerdo con lineamientos de reencuentro es totalmente necesario se haga la identificación científica. Así que se orienta sobre realizar dialogo virtual con la PDD y hallada con vida para conocer su punto de vista al respecto y si está de acuerdo con este trámite solicitar su consentimiento para el desarrollo del mismo.
 *Se establece contacto con la PDD y hallada con vida y se acuerdo dialogo virtual para el 2 de octubre de 2020.
 PRB San Carlos de Guaroa
 Avances: - Retroalimentación de parte de la subdirección de análisis de información sobre el informe de visita de localización - Se lograron identificar sitios de interés forense en el predio de la finca Santa Lucía para futuras intervenciones. - Durante este trimestre se han realizado dos diálogos iniciales, dos acciones de AOF y un contacto inicial con familiares que participan en el plan regional.
 PRB Caldas
 La DTPCVED se sumó al PRB Magdalena Caldense en el mes de septiembre 2020, este plan contempla 172 SB de personas dadas por desaparecidas en los municipios de Norcasia, La Dorada y Samaná – Caldas. 
 La estrategia de Participación estuvo orientada en este trimestre al relacionamiento directo con los familiares que residen en Bogotá, para realizar una acción urgente alrededor de la toma de muestras biológicas en tanto, se convirtió en un asunto prioritario la atención de los familiares mayores, muchos de ellos con problemas de salud que, además de desconocer el paradero de sus familiares, mueren sin entregar la muestra biológica. En consecuencia, la primera acción del PRB fue la entrega de muestras, lo cual permitirá, en su momento, la identificación y posterior entrega digna de los cuerpos hallados.
 La estrategia de participación se viene desarrollando con fluida comunicación interdirecciones y con el ET Magdalena Medio e incluso con dependencias administrativas, atendiendo la urgencia de toma de muestras; en particular la DTPCVED y DTPRI lideran la coordinación del contacto con los familiares para informarles sobre el ingreso de la SB a la UBPD y la consulta informada de la entrega de muestra biológica. Desde la DTPCVED, se hicieron llamadas y también se hizo la orientación al equipo de apoyo para contactar vía celular a más de 50 familiares, así como la preparación del encuentro con cada familiar en el INMLCF donde además de las muestras, se actualiza la entrevista del SIRDEC, con lo cual se viene avanzando en información de gran utilidad para la búsqueda.
 También se contempló en la estrategia de Participación el diálogo con el área administrativa de Gestión Humana para realizar aportes a las medidas de bioseguridad que adoptará la UBPD en torno a la participación de familiares en los eventos que la UBPD programe.
 Se realizaron contactos adicionales con algunas personas que manifestaron desconfianza tanto por el contacto, como por la jornada misma de entrega de muestras, en tanto se trata de personas víctimas del conflicto armado por profundos impactos.
 La estrategia de participación, además del relacionamiento con las familias, se proyecta hacia las organizaciones locales que han cumplido un rol muy importante en el proceso de acompañamiento a las familias víctimas, en la documentación de los casos de desaparición y en el ejercicio articulado en el territorio con diversos actores.
 Actualmente están en marcha las jornadas de tomas de muestras en Bogotá y avanza la programación en el territorio para materializarse la última semana de octubre y comienzo de noviembre.
 PRB Chameza 
 Para el tercer trimestre del año, el plan tuvo los siguientes avances: 1. se inició la elaboración de una línea de tiempo con familiares de la PDD y con las Organizaciones Acompañantes. 2. se realizaron ajustes al capítulo de participación del plan de búsqueda del Cerro San José. 3. se realizó reunión inter-direcciones con el fin de realizar la aprobación técnica del plan de búsqueda del Cerro San José. 4. se realizaron nuevos ajustes al capítulo de participación del plan de búsqueda del Cerro San José. 5. se realizó una Mesa técnica con familiares de la PB.
 PRB Militantes y presos políticos desaparecidos
 Con relación al PRB los desarrollos y avances en la implementación de una estrategia de participación y en las acciones humanitarias de búsqueda contemplan las siguientes líneas de trabajo:
 Plan de Trabajo Facatativá:
 · Se desarrollaron diálogos preparatorios y se acompañó la toma de muestra de una de las familiares para remisión al INMLCF.
 · Se desarrolló un diálogo de socialización con familiares sobre los avances como parte del proceso de preparación y construcción participativa del plan de trabajo de prospección y recuperación en el Cementerio de Facatativá.
 · Se realizó una reunión con la Subdirectora General de la entidad para revisar el plan de trabajo de prospección y recuperación en el Cementerio de Facatativá.
 En materia del proceso de participación en el marco del PRB se desarrollaron las siguientes acciones:
 · Se implementaron 3 diálogos colectivos- Mesa Técnica con el MOVICE Capítulo Bogotá, donde se abordaron temáticas sobre los lugares, los actores que cometieron las desapariciones y se conversó sobre una tesis de la Universidad Nacional sobre el Cementerio del Sur.
 · En el marco de otras Solicitudes de Búsqueda se avanzaron en el desarrollo de tres diálogos de ampliación de la información y un diálogo inicial con familias y personas que buscan vinculadas al MOVICE Capítulo Bogotá.
 · Se diseñó la ruta de relacionamiento con Colectivos que buscan en el marco del PRB que contempla el desarrollo de diálogos colectivos con el CAJAR, la CCJ, el Partido Comunista Colombiano y la Corporación Reiniciar.
 PRB Alto Atrato
 Durante el tercer trimestre del 2020, en el PRB del Alto Atrato se realizaron acciones de participación de las personas que hacen parte del proceso de Piedra Honda y se dieron las articulaciones internas necesarias para avanzar en las acciones definidas en el plan. 
 Familiares en el exterior
 En este trimestre se avanzó en el relacionamiento con las organizaciones y familiares en el contacto a través de algunas actividades como en la organización junto con la Oficina Asesora de comunicaciones en el foro de "Nos encontramos para encontrarles", en el marco de contribuir en una acción de fortalecimiento de los familiares en la conmemoración del día Internacional de detenido desaparecido, esto con el Grupo Europa de Familiares de personas desaparecidas en Colombia. Igualmente, con el grupo del cono sur se realizó un encuentro virtual con familiares y organizaciones en el cual se abordó como parte del plan de trabajo la conversación sobre los roles de la UBPD, comprendiendo todas las direcciones y oficinas de la entidad y se identificó en un diálogo con ellos, los roles de las organizaciones los familiares y haciendo énfasis, por parte de las organizaciones de la responsabilidad estatal de buscar a las personas desaparecidas. Al interior de la unidad se inició el proceso de socialización y traslado de las solicitudes de búsqueda a los Grupos Territoriales.
 Solicitudes de Cobertura Nacional
 En el tercer trimestre del año, cinco Equipos de profesionales del Nivel Central (Participación e Información) continuaron la atención de SB en ciudades y municipios no considerados en la cobertura de los Equipos Territoriales (ET) y que, por tanto, son atendidas desde el Nivel Central.
 Los principios que regirán este proceso, orientados por la Dirección General de la UBPD, se enuncian a continuación.
 1. La familia hace parte de la investigación y es un actor principal, no solo fuente de información.
 2. Es importante escuchar a las personas que buscan, no solo por considerarlas fuentes, sino porque este mecanismo está llamado a reparar, lo cual se da en el proceso y no únicamente informando el resultado. Es por esto que las personas que buscan deben ser parte del proceso y ellas definirán la forma como se sienten satisfechas
 3. Se debe tener en cuenta la ubicación, tanto de las familias, como de los hechos de desaparición, siempre priorizando la agilización de la búsqueda.
 4. La prioridad debe ser darle impulso a la búsqueda, por lo que debemos ajustarnos a lo que favorezca su avance. Por lo tanto, la determinación del liderazgo frente a las solicitudes debe ser flexible, sin que eso implique que sea imprecisa, teniendo en cuenta que en cada caso puede agilizarse el proceso de formas diferentes.
 Los cinco grupos de trabajo avanzaron en la realización de aproximadamente 15 Diálogos virtuales los cuales se están realizando, en la mayoría de los casos en duplas constituidas solo por servidores de Participación debido al desborde de acciones por parte de los y las analistas de información quienes manifiestan no tener tiempo para atender los diálogos. En todo caso, los encuentros se realizan previa consulta de fuente públicas (bases de datos Medicina Legal, UARIV, IMPEC, BDUA y Registraduría), identificando los vacíos e inquietudes que surgen una vez se revisa la información consignada en dichas bases de datos, lo cual permite recabar datos y detalles importantes asociados no solo a las familias, el contexto de la desaparición, y aspectos de la persona dada por desaparecida, sino también de los hechos mismos de la desaparición de cara a la ampliación y profundización de información de utilidad para la búsqueda.
 Así mismo, algunos Equipos avanzan hacia la identificación de Unidades de Análisis de cara a la formulación de Planes Regionales de Búsqueda, como es el caso del Equipo Santander. También se trabaja en el relacionamiento con organizaciones locales que vienen haciendo acompañamiento a los familiares y con las Mesas Técnicas de Víctimas con las cuales se trabajan propuestas pedagógicas del Sistema Integral y de la UBPD en particular.
 Con relación a las asignaciones internas a los servidores públicos de la DTPCVED se avanza en la definición de un paso a paso que permita dar orden a este proceso y que las SB puedan ser consultadas, desde el sistema central y trasladadas a cada equipo a través de varios canales con lo cual se logre, además de trazabilidad el cuidado necesario para evitar duplicidad de asignaciones o perdida de alguna.
 Por último, sigue siendo un reto la definición de la atención de SB tanto a los familiares como dinámica del proceso de búsqueda, desde Bogotá en aquellas regiones donde no hay cobertura de Equipos Territoriales, en tanto la presencia de la UBPD se ve menguada por la distancia y la imposibilidad de promover un genuino y directo relacionamiento con los actores territoriales y con las propias familias, así como de generar una apuesta por procesos de búsqueda, investigación, determinación de hipótesis y definición de unidades de análisis, etc., basados en el conocimiento y la experiencia del territorio.
 Red de Apoyo
 Durante el tercer trimestre, en el marco de la estrategia Red de Apoyo, se han venido adelantando diferentes acciones para que el proceso de contratación de esta permita que esta pueda ser implementada.
 Por una parte, se han venido ajustando los requisitos habilitantes para propiciar la participación y contratación de las diferentes organizaciones de la sociedad civil que llevarían a cabo, en conjunto con la UBPD, esta estrategia en territorio. Lo anterior ha implicado el ajuste a los estudios previos y pliego de condiciones de este proceso y el establecimiento de diferentes convocatorias públicas a través de Secop2.
 Por otro lado, se han venido realizando las diferentes evaluaciones técnicas, presupuestales y jurídicas a las propuestas recibidas por parte de las organizaciones, en el marco de las convocatorias públicas. Producto de lo anterior, se encuentran habilitadas y cumplen los requisitos las allegadas para los territorios de Guaviare, Meta, Urabá y Bogotá. Se espera que en la primera semana de octubre se firmen los convenios con las organizaciones ganadoras lo que permitirá la implementación de esta estrategia para esas zonas.
 Finalmente, se abrirá una nueva convocatoria para los territorios de Medellín, Norte de Santander, Magdalena Medio y Sucre.
 Relacionamiento con OCMP
 Durante el tercer trimestre la UBPD desde la Dirección de Participación se relaciono con 9 organizaciones con las que se venia adelantando trabajo previo y con las cuales se vienen gestionando acciones que permitan su fortalecimiento y el acercamiento con la población que representan o que hace parte de ellas. A su vez se avanzo en el relacionamiento con 6 agencias de cooperación internacional en el marco de los acuerdos y las acciones conjuntas que se vienen desarrollando con la UBPD</t>
  </si>
  <si>
    <t>Se evidencian las actividades trabajadas en pro de la participación y los soportes dan cuenta de dichas actividades.
 NO es una actividad "puntual" sino un proceso permanente de acompañamiento y trabajo en la búsqueda.
 Para facilitar reporte y futuros seguimientos sugerimos consolidar un plan de trabajo puntual al que se le pueda hacer el monitoreo específico, sin importar que durante su avance se sumen o eliminen actividades, esto con el fin de tener una referencia base.</t>
  </si>
  <si>
    <t>1.2.3</t>
  </si>
  <si>
    <t>Promover los enfoques diferenciales, de género (mujeres y LGBTI) y territoriales, en el relacionamiento con organizaciones, colectivos, movimientos sociales y plataformas.</t>
  </si>
  <si>
    <t>En materia de los Enfoques Diferenciales y de Género, los avances en el primer trimestre se concentran en dos componentes: (1) ajustes y revisión de los Lineamientos de los Enfoques Diferenciales para el proceso de búsqueda de Personas dadas por Desaparecidas, y (2) avances en el proceso de relacionamiento con organizaciones y mecanismos de cooperación internacional que defienden los DDHH de los sujetos de especial protección constitucional. Al respecto, estos fueron los desarrollos en cada Enfoque:
 Enfoque de Niños, niñas, adolescentes y jóvenes: Con organizaciones y mecanismos de cooperación internacional -COALICO, BENPOSTA y UNICEF se dio continuidad al relacionamiento iniciado en el año 2019 con el propósito de socializar avances en el enfoque e identificar acciones conducentes al fortalecimiento de la participación de los NNAJ. En el caso de COALICO, se profundizó en el debate sobre los retos de la búsqueda extrajudicial y humanitaria de los Niños y las Niñas. Por último, se articuló con la CEV para establecer un escenario de intercambio de información sobre la experiencia de los jóvenes víctimas de la Operación Berlín. 
 Enfoque de Género- Mujeres: Se avanzó en la implementación del proyecto de cooperación con ONU Mujeres en dos aspectos: (1) se participó en el Comité de Gestión para consolidar el Plan de Trabajo con la UBPD y en general, el SIVJRNR, y (2) los(as) servidores de la UBPD participaron en el segundo espacio de formación en Enfoque de Género en Villavicencio. No obstante, dada la coyuntura de aislamiento preventivo, se está revisando la posibilidad de ampliar los tiempos del proyecto para poder cumplir con el desarrollo de las actividades en territorio (estudios de caso con Equipos Territoriales de la UBPD o escenarios de encuentro con mujeres en proceso de reincorporación).
 Enfoque de Persona Mayor: Con el objetivo de formular de manera participativa los Lineamientos del Enfoque de Persona Mayor en la Búsqueda de Personas dadas por Desaparecidas se realizaron dos encuentros regionales con personas mayores en Cali y en Barranquilla y un grupo focal en Bogotá. 
 Enfoque de Género-Personas LGBTI: En la misma perspectiva, se avanzó en el relacionamiento con las organizaciones de la Alianza Voces: Colombia Diversa y Caribe Afirmativo, quienes tienen un proyecto de cooperación con la Embajada de Holanda para fortalecer su capacidad de incidencia política ante las entidades del SIVJRNR. De esta manera se estableció que el producto para la UBPD que van a construir se enfocaría a: (1) Insumos de análisis de la relación violencia por prejuicio y desapariciones ocurridas con ocasión del conflicto armado, y (2) una estrategia desde las organizaciones de mitigación del subregistro de las desapariciones de Personas LGBTI. 
 Enfoque Étnico- Pueblos Indígenas: En el marco del Protocolo de Relacionamiento entre la UBPD y los Pueblos Indígenas, se desarrolló la primera sesión del 2020 con el Órgano de Interlocución y la ONIC y establecer productos y perfiles para la contratación del año. De igual forma, se avanzó en el relacionamiento con el Pueblo Kuankuamo (construcción de un plan de trabajo en segunda sesión) y Bahía Portete (identificación de lugares y solicitudes de búsqueda).
 Enfoque Étnico- Afrocolombiano: Se abrió un escenario de relacionamiento con la organización de mujeres La Comadre de AFRODES, quienes presentarán una solicitud colectiva de búsqueda y presentarán una propuesta desde la cosmovisión afro de participación en la búsqueda. 
 Respecto al ajuste de los documentos de lineamientos sobre EDyG, estos se encuentran en revisión por parte de la Directora de Participación. Por tanto, se espera para el próximo trimestre, contar con la aprobación final de dichos documentos por parte de la SGTT y la Dirección General de la Unidad, con el propósito de comenzar a implementar la estrategia de socialización de los lineamientos al interior de todas las dependencias de la UBPD. 
 Finalmente, el relacionamiento se dió con catorce (14) organizaciones, colectivos, movimientos y plataformas de la sociedad civil, acompañantes y de familiares (OCMP), a partir del desarrollo de 11 actividades que contaron con la asistencia de 91 personas. Con 6 OCMP se inició un relacionamiento (Comunidad Indígena Bahía Portete, Colectivo de Mujeres la Comadre de AFRODES, ADIV, AVIDES, ASVIPAD y AMVIDENAR); mientras que con 8 se dio continuidad (Coalición Contra la Vinculación de Niños, Niñas y Jóvenes al Conflicto Armado - COALICO -, BENPOSTA Nación de Muchachos, Colombia Diversa, Caribe Afirmativo, Familiares Colombia, MOVICE Capítulo Bogotá - Meta, Pueblo Kuankuamo y Órgano de Interlocución entre los Pueblos Indígenas y la UBPD - Organización Indígena de Colombia - ONIC - y Comisión de Derechos Humanos de los Pueblos Indígenas – CDDHHPI -). Además, se relacionó con 3 instituciones internacionales (ICTJ Embajada de Holanda, UNICEF y ONU Mujeres), con la asistencia de 102 personas. 
 Bajo este contexto, la DTPCVED reconoce que existe el reto de lograr que las actividades proyectadas con determinados grupos de interés y dirigidas a la incorporación o aplicación de los lineamientos de enfoques diferenciales y de género se vean lo menos afectadas posible por el Covid 19; para lo cual se hará necesario realizar diálogos francos con los involucrados y acordar ajustes en metodologías o reprogramación de determinadas actividades, previo acuerdo entre las partes.</t>
  </si>
  <si>
    <t>Se observa avance en las actividades descritas.
* Los soportes relacionados son evidencia de la actividad; adicionalmente en el caso de la información reservada se adjunta imagen de pantallazo de la información</t>
  </si>
  <si>
    <t>Con el fin de promover los enfoques diferenciales, de género (mujeres y LGBTI) y territoriales, en el relacionamiento con organizaciones, colectivos, movimientos sociales y plataformas se avanzó de manera particular en cada uno de los enfoques así:
 Enfoque de Persona Mayor:
 Se elaboraron los Lineamientos del Enfoque Diferencial de Persona Mayor para el proceso de Búsqueda de Persona Mayor para el proceso de búsqueda de personas dadas por desaparecidas. 
 Enfoque de Género- Mujeres:
 Como parte del proceso de relacionamiento con la Instancia Especial de Género para el Acuerdo de Paz, desde la UBPD se participó en dos sesiones plenarias de este mecanismo de seguimiento y verificación de la implementación del Acuerdo, en esta línea se acordó la posibilidad de instalar de manera formal un escenario técnico de relacionamiento. Así mismo, en el marco del Proyecto de Cooperación de ONU Mujeres con el SIVJRNR, la organización SISMA Mujer entregó 4 informes al SIVJRNR, de los cuáles el Informe “Huellas imborrables. Caminos de memoria y dignidad”, contiene 2 casos de 75 mujeres que buscan a personas dadas por desaparecidas.
 Enfoque de Género-Personas LGBTI:
 En la misma línea, se avanzó en el relacionamiento con las organizaciones de la Alianza Voces: Colombia Diversa y Caribe Afirmativo, quienes tienen un proyecto de cooperación con la Embajada de Holanda para fortalecer su capacidad de incidencia politica ante las entidades del SIVJRNR. Es así como se sostuvó una sesión de trabajo para presentar y analizar de manera conjunta los desafíos para abordar el subregistro y la relación conceptual entre discriminación, violencia por prejuicio y desapariciones con ocasión del conflicto armado. De igual forma, se sostuvo un diálogo con la Plataforma LGBTI por la Paz alrededor de la pedagogía y las acciones en territorio adelantadas por la UBPD. 
 Enfoque Étnico- Pueblos Indígenas:
 Se avanzó en las acciones enmarcadas en el Protocolo de Relacionamiento entre la UBPD y los Pueblos Indígenas; se desarrollaron sesiones de seguimiento a los convenios, contratación y actividades del equipo indígena para el desarrollo de los productos derivados del proceso de relacionamiento en 2020. A su vez, se llevaron a cabo las siguientes sesiones: i) Espacios con el Pueblo Kuankuamo para iniciar el Plan de trabajo para el relacionamiento con la UBPD pero que debió ser suspendido por coyuntura COVID 19, ii) Diálogos con mujeres de Bahía Portete para evaluar conjuntamente las visitas de la UBPD a ese territorio, y iii) Encuentros con la Comunidad de Cañamomo Lomaprieta y con el Pueblo Awa del departamento de Nariño.
 Enfoque de Niños, niñas, adolescentes y jóvenes:
 En general, en materia del Enfoque de NNAJ se dio continuidad al relacionamiento con plataformas como COALICO para revisar posibles líneas de trabajo conjunto para fortalecer la incorporación del Enfoque de NNAJ en los procesos de búsqueda con apoyo de esta plataforma, y con BENPOSTA para socializar informacion de los avances de la búsqueda en el marco de la Operación Berlín. En esa línea se realizó un trabajo interno con la Dirección de Información para establecer acciones en el marco del proceso de participación y aporte de información del Grupo Consultor en relación a NNAJ dados por desaparecidos en el marco de la Operación Berlín y con la Oficina Jurídica para avanzar en reflexiones e incorporación del enfoque en los documentos internos relacionados, específicamente, sobre el concepto jurídico frente a la participación de NNA en acciones humanitarias de prospección y recuperación de cuerpos.
 En esa línea se realizó un trabajo interno con la Dirección de Información, para hacer seguimiento a los avances y compromisos de cada una de las direcciones.
 Enfoque Étnico- Afrocolombiano:
 En pro de avanzar en el relacionamiento con el Colectivo de mujeres La Comadre de AFRODES, quienes presentarán una solicitud colectiva de búsqueda y presentarán una propuesta desde la cosmovisión afro de participación en la búsqueda se realizó una reunión para abordar la situación particular y construir una ruta de trabajo con una aportante de información víctima de violencia sexual,</t>
  </si>
  <si>
    <t>Se observa avance en las actividades descritas.
Es importante la socialización de los documentos con lineamientos definidos, en los casos que se pueda a toda la Unidad y ciudadanía en general; en los casos que la seguridad y confidencialidad de la información no lo permita comunicar que se realizaron y se están implementando, pues en un momento de exigencia de resultados como el actual esto demuestra gestión y facilita el trabajo de equipos centrales y territoriales.
* Los soportes relacionados son evidencia de la actividad; adicionalmente en el caso de la información reservada se adjunta imagen de pantallazo de la información</t>
  </si>
  <si>
    <t>En el último trimestre se dieron varios desarrollos donde se destaca la aprobación desde la Dirección General de los documentos de Lineamientos de Enfoques Étnico Afrocolombiano, Enfoque de Género para Mujeres y Niñas, Enfoque de Género para personas LGBTI, Enfoque de Niños, Niñas, Adolescentes y Jóvenes y el Enfoque de Persona Mayor, para su posterior envío a todo el equipo de la entidad. Con esta aprobación, el equipo de Participación culminó el desarrollo de la herramienta de sensibilización a servidores de la UBPD, la cuál será aplicada a todo el equipo de la entidad en el marco del proceso de socialización de los Lineamientos. 
 De igual forma, desde la DTPCVED, se construyeron aportes para la incorporación de los Enfoques Diferenciales y de Género en el reglamento del comité de convivencia, el cual, fue aprobado por Resolución interna el 30 de julio del presente año (Res. 695) y se brindo apoyo técnico para el diseño de un Curso Virtual sobre el proceso de articulación con el SIVJRNR, los mecanismos de participación y de Enfoques Diferenciales y de Género, con apoyo de OIM. 
 En ese sentido, se mencionan a continuación los avances en materia de relacionamiento y trabajo en cada uno de los Enfoques Diferenciales y de Género:
 Enfoque de Personas con Discapacidad:
 La UBPD presentó al Programa de Acción por la Igualdad y la Inclusión Social PAIIS de la Universidad de los Andes los principales desafíos identificados en la búsqueda de personas con discapacidad y en su participación en el mecanismo UBPD. A su vez se participó en la Mesa Interinstitucional de Discapacidad del SIVJRNR para concretar acciones de dignificación y reconocimiento a esta población y avanzar en el relacionamiento con sociedad civil. 
 Enfoque Étnico- Indígena: 
 En materia de este Enfoque se avanzó en la construcción de los documentos para la estructuración de los proyectos concertados en la consulta previa con pueblos indígenas, a realizar en el marco del 2020. Para el caso de los cinco convenios que la UBPD impulsó con las organizaciones indígenas nacionales, varias de las propuestas se trabajaron de manera articulada con la Oficina Asesora de Comunicaciones y Pedagogía dado que se están construyendo herramientas pedagógicas con AICO - Pacha Mama, Gobierno Mayor, Resguardo Indígena Arhuaco, la ONIC y la OPIAC. 
 De igual manera, en coordinación con la JEP y la Comisión de la Verdad se desarrolló la Semana de los Pueblos Indígenas como una iniciativa de visibilización no solamente de las afectaciones derivadas del conflicto armado y las desapariciones en esta población, sino los mecanismos de resistencia y relacionamiento de los pueblos indígenas con el SIVJRNR.
 De igual forma, se avanzó junto con el DNP y la JEP en consolidar una propuesta para que se viabilice el proyecto de relacionamiento con el CRIC y el SIVJRNR.
 Enfoque Étnico-Afrocolombiano:
 Teniendo en cuenta que el Colectivo de Mujeres Afrocolombianas LA COMADRE de AFRODES, busca consolidar una solicitud colectiva de búsqueda, se han sostenido reuniones de relacionamiento para construir una propuesta de diálogos colectivos desde los Enfoques de Género y un Enfoque de ancestralidad que le permita a esta organización fortalecer mecanismos de confianza necesaria para la presentación de esta solicitud. 
 Entre tanto, y teniendo en cuenta que se designará una representación de pueblos y comunidades étnicas, como invitados permanentes al consejo asesor con voz pero sin voto, se ha avanzado en la exploración y definición de una ruta para definir tal delegación con el Consejo Asesor de la UBPD, se ha avanzado en el relacionamiento con Consejo Nacional de Paz Afrocolombiano -CONPA- quien refiere que este autónomo de selección podrá ser apoyado por la Alta Instancia Étnica definida en el Acuerdo de Paz. Para esto, internamente se definió una coordinación con la Secretaria General, quienes están a cargo de dicho proceso. 
 Enfoque de Género para Mujeres:
 Por su parte, en el Enfoque de Género -tanto mujeres y personas LGBTI- se desarrollaron las Jornadas de sensibilización - VBG: Ciclo de reflexión y formación para la prevención de la discriminación por género y violencia basada en género, con servidoras y servidores de la UBPD, lo que representa un gran avance en la gestión de una Política de Género en la entidad. 
 Se avanzó en la Articulación para definir líneas de acción desde el Enfoque de Género en el convenio marco UBPD- MAPP OEA (Tanto para Mujeres como para personas LGBTI). De igual forma, se presentó al Instituto Kroc los avances y desarrollos en la incorporación del Enfoque de Género en la búsqueda.
 Así mismo y como parte de las acciones en el marco del 30 de agosto -Día Internacional del Detenido Desaparecido- se realizó una articulación con la Comisión de la Verdad CEV en la cual se definieron mensajes conjuntos y piezas comunicativas de conmemoración del primer año del encuentro de reconocimiento. 
 Enfoque de Género para Personas LGBTI:
 La organización Caribe Afirmativo va a desarrollar un proyecto concentrado en el desarrollo de escenarios de intercambio y diálogo con la UBPD en Caquetá, Cauca y Magdalena Medio, y la configuración de una solicitud colectiva de búsqueda. Para apoyar la implementación de este proceso se realizó una reunión con los coordinadores de los Equipos territoriales en las zonas anteriormente mencionadas y con la Coordinadora del ET Barranquilla y el Director Ejecutivo de Caribe Afirmativo para definir la ruta metodológica de trabajo con esta organización de carácter nacional. De igual forma, la Alianza Voces (Colombia Diversa y Caribe Afirmativo) presentó un documento académico conducente a forjar una estrategia para mitigar el subregistro de desapariciones de personas LGBTI en el contexto del conflicto armado. 
 Ahora, por orientación de la Directora General, se diseñó una propuesta piloto en este Enfoque denominada Grupo Asesor LGBTI, el cuál será constituido por líderes y lideresas sociales de los sectores LGBTI, quienes brindarán asesoría para fortalecer los mecanismos de búsqueda y participación de la UBPD. 
 Adicionalmente, con la Oficina Asesora de Comunicaciones y Pedagogía se desarrolló un cine foro del cortometraje documental “La utopía de la Mariposa” como parte del proceso de socialización de los Lineamientos LGBTI. 
 Enfoque de Personas Mayores:
 Al interior de la entidad y por orientación de la Directora General se inició un trabajo para la focalización y el abordaje específico de las solicitudes de búsqueda presentadas por personas mayores. De igual se participó en la Mesa Interinstitucional de Vejez con el SIVJRN.
 Enfoque de Niños, Niñas, Adolescentes y Jóvenes:
 Para avanzar en el relacionamiento y las solicitudes de búsqueda acompañadas por la Coalición Contra La Vinculación De Niños, Niñas Y Jovenes Al Conflicto Armado Colombiano COALICO, en un trabajo articulado con el ET Bogotá se revisaron de manera conjunta las solicitudes de búsqueda acompañadas por esta plataforma a través de una reunión con la secretaria técnica de esta plataforma. Este espacio permitió compartir con la organización los avances y ruta de acciones para continuar y explorar posibles acciones de fortalecimiento a avanzar en el marco de cada una de las solicitudes (asumidas de ahora en adelante por el ET Bogotá.
 A su vez, se realizó un intercambio técnico con la Dirección General De Búsqueda De Personas Desaparecidas – Perú para analizar de experiencias institucionales en la búsqueda de personas dadas por desaparecidas presuntamente halladas con vida.
 Finalmente, se considera necesario señalar que, en coordinación interdirecciones, se acordó el inicio de una mesa técnica de trabajo relacionada con la búsqueda de NNA dados por desaparecidos en el marco de la operación Berlín, de la cual participarán COALICO y BENPOSTA. La UBPD ha avanzado en la preparación y convocatoria de esta mesa técnica, identificando como ejes de relacionamiento acciones de pedagogía y participación de jóvenes que fueron reclutados, así como aporte de información.</t>
  </si>
  <si>
    <t>Se presenta un importante avance en definición, aprobación e implementación de los enfoques diferenciales, sin embargo dentro del entendido del verbo "promover", se tiene un componente de divulgación, el cual desde revisiones a nteriores se ha solicitado. Las actividades que se hayan adelantado para la divulgación de los mismos deben ser visibilizadas en el reporte, pues así se puede observar dicho avance con los soportes respectivos.</t>
  </si>
  <si>
    <t>1.2.4</t>
  </si>
  <si>
    <t>Construir y actualizar canales de doble vía para recibir retroalimentación por parte de los distintos actores interesados en la labor de la UBPD.</t>
  </si>
  <si>
    <t>Oficina Asesora de Comunicaciones y Pedagogía</t>
  </si>
  <si>
    <t>Oficina Gestión del Conocimiento</t>
  </si>
  <si>
    <t xml:space="preserve">Si bien la UBPD ya cuenta con canales de doble vía a través de los cuales se recibe retroalimentación como las redes sociales y la página web, en el 2020 se construyeron dos canales adicionales como la estrategia de pedagogía para el acceso al mecanismo, cuyo reporte están en el Indicador No, 11, y la estrategia de rendición de cuentas que se evidencia en la actividad 2.3.2. </t>
  </si>
  <si>
    <t xml:space="preserve">Se sugiere construir una matriz para registrar todas las comunicaciones elaboradas y divulgadas por la OACP, de tal forma, que se determine cuales de estas comunicaciones no están siendo retroalimentadas en doble vía. Así mismo, que los canales hayan sido efectivos llegando a todas las partes interesadas.
</t>
  </si>
  <si>
    <t>Se actualizaron de manera permanente las redes sociales de la UBPD. Los reportes digitales se encuentran en el reporte del Indicador No. 11. 
 Se avanzó en el proceso de contratación de los servicios de actualización y mantenimiento de la página web, en el cual se identificaron y plasmaron las necesidades para el mejoramiento de la página web de la UBPD y en este sentido la eficiencia en la comunicación con los diferentes grupos de interés a través de este canal. 
 En el marco de la estrategia de rendición de cuentas se realizaron 4 diálogos virtuales. Para ello se realizó inicialmente una consulta pública frente a los temas de interés de la ciudadanía. Igualmente, en cada diálogo se recogieron las diferentes preguntas hechas por la ciudadanía y las respuestas fueron publicadas posteriormente en la página web de la UBPD. 
 Se avanzó en la implementación de los espacios de pedagogía para el acceso al mecanismo de manera virtual con familiares, entidades y comunidad académica.</t>
  </si>
  <si>
    <t>Frente al avance reportado, se sugiere revisar y analizar el artículo 55. "Audiencias Públicas Participativas" de la Ley 1757 de 2015, lo anterior, considerando que se obliga a todos los directores a realizarlas y al parecer difieren de los espacios determinados en el artículo 53 de la misma norma. Por otra parte, se sugiere ligar la comunicación y pedagogía a la gestión que se encuentra desarrollando el grupo de atención al ciudadano de la SAF en terminos de la adquisición de buzones de servicio para las sedes de la UBPD, esto permitirá contar con un canal de comunicación adicional para las partes interesadas.</t>
  </si>
  <si>
    <t>El 17 de septiembre del 2020 se suscribió el contrato de mantenimiento preventivo y mantenimiento correctivo, hosting, y actualización del portal web con el contratista Advantage Microsystems Colombia, para atender las necesidades para el mejoramiento de la página web e intranet de la UBPD y en este sentido la eficiencia en la comunicación con los diferentes grupos de interés a través de este canal, el contrato además está estipulado el desarrollo de Micrositios, como la implementación de características para la visualización en dispositivos móviles. Se reporta el link a SECOP donde se puede localizar este contrato con el nombre ubpd-sasi-10-2020 https://community.secop.gov.co/Public/Tendering/ContractNoticeManagement/Index?currentLanguage=es-CO&amp;Page=login&amp;Country=CO&amp;SkinName=CCE Continuamos en la implementación de los espacios de pedagogía para el acceso al mecanismo de manera virtual con familiares, entidades y comunidad académica. Igualmente se actualizaron de manera permanente las redes sociales de la UBPD. Los reportes digitales se encuentran en el reporte del Indicador No. 11 https://drive.google.com/drive/u/0/folders/11J3bf1kmUggsXGQVm5XfQAFeHGzzWxEC</t>
  </si>
  <si>
    <t>En el avance cualitativo no es claro cómo el contrato para el mejoramiento de la página web e intranet de la UBPD permite recibir retroalimentación en doble vía por parte de los distintos actores interesados en la labor de la UBPD. Existe algún mecanismo interno en la página web o en la intranet que permite que con estas mejoras las partes interesadas puedan realizar consultas de una forma mas expedita?</t>
  </si>
  <si>
    <t>1.2.5</t>
  </si>
  <si>
    <t>Construir un modelo de atención y servicio al ciudadano que contribuya a los procesos de relacionamiento con los actores interesados en la labor de la UBPD.</t>
  </si>
  <si>
    <t>Subdirección Administrativa y Financiera</t>
  </si>
  <si>
    <t>Oficina de Gestión del Conocimiento, Oficina Asesora de Comunicaciones y Pedagogía; Subdirección General, Técnica y Territorial</t>
  </si>
  <si>
    <t>Las actividades para la construcción del modelo de atención y servicio al ciudadano, orientado a “Mantener un relacionamiento fluido con actores interesados en la labor de la UBPD, a través de diferentes mecanismos de diálogo y trabajo conjunto”, correspondientes al primer trimestre de la vigencia, son las siguientes: i) Se realizó la aplicación de un autodiagnóstico de Servicio al ciudadano para identificar el estado de maduración del proceso y las acciones orientadas a la definición del modelo, ii) Se generó un plan interno de trabajo, iii) Se realizaron 5 mesas de trabajo (los días 4, 6, 12, 18 y 26 de marzo) con el propósito de identificar criterios de direccionamiento y niveles de relacionamiento con los diferentes grupos de interés, iv) se ha participado, junto con la Oficina de Gestión del Conocimiento, en las reuniones para realizar la caracterización de los grupos de interés.
En el marco de estas actividades y derivado del insumo de cada mesa de trabajo, se ha elaborará el modelo de servicio en sus diversos niveles de relacionamiento de la entidad con los diferentes grupos de interés y a través de los diversos canales de atención, entre los cuales se encuentra la reciente línea de atención implementada, correspondiente a la línea gratuita nacional 018000117175.</t>
  </si>
  <si>
    <t>La información es completa y se relaciona dircetamente con la actividad, dando cuenta de avances importantes para la construcción del modelo de atención y servicio al ciudadano.
Es importante que la dependencia resguarde los soportes de las acciones realizadas, en caso de que la OCI las solicite en el marco de las auditorías que tiene programadas.</t>
  </si>
  <si>
    <r>
      <t xml:space="preserve">En lo correspondiente al segundo trimestre de la vigencia, el proceso de Servicio al Ciudadano adelantó las siguientes actividades en relación con el modelo:
i) Continuó con las mesas de trabajo previstas desde el mes de marzo, conformadas por la Subdirección General Técnica y Territorial, la Dirección de Información, Dirección de Participación, Oficina Asesora Jurídica y Servicio al Ciudadano en las siguientes fechas: 14,17,22 de abril y 3, 6 de julio (estas dos últimas se encuentran en revisión por los asistentes). Se cuenta con las actas validadas como evidencia.
ii) Se elaboró matriz de clasificación de los PQRSD validada por las diferentes dependencias.
iii) Se elaboraron las consideraciones sobre el tratamiento del derecho de petición frente a las solicitudes de búsqueda y las particularidades de la UBPD como entidad de carácter humanitario.
iv) Se cuenta con un documento preliminar denominado Protocolo para las solicitudes de búsqueda
v) Se ha participada en mesas de trabajo con la Oficina de Gestión del Conocimiento en aras de abordar los siguientes ejes temáticos: a) Caracterización de los Grupos de Interés, b) Niveles de relacionamiento interno y externo
En este orden de ideas, derivado del insumo de cada mesa de trabajo, producto de las actividades adelantadas, se adjunta versión preliminar del documento “Modelo de atención y servicio al ciudadano”.
</t>
    </r>
    <r>
      <rPr>
        <b/>
        <sz val="10"/>
        <color rgb="FF000000"/>
        <rFont val="Arial Narrow"/>
        <family val="2"/>
      </rPr>
      <t>Anexo 1.2.5</t>
    </r>
  </si>
  <si>
    <t>* Lo reportado da cuenta de avances en la dirección esperada, en relación con la acción estratégica.
* Es importante informar también qué se ha realizado con las otras dependencias que intervienen en la actividad.
* En cuanto al numeral iv es importante revisar la articulación con la DTIPLB, puesto que la definición de lo que la entidad asume como solicitudes de búsqueda está fuertemente relacionada con los Planes regionales de búsqueda que lidera esa dependencia. Esa definición no incluye únicamente las peticiones que llegan a la entidad por parte de personas que buscan, sino que también se consideran como solicitudes los datos que se van asociando a partir de las labores de investigación.
* Con respecto a las evidencias que se envían como anexos, es importante tener en cuenta que, en el caso de las actividades del Plan de acción, a diferencia de los indicadores, estos no reposan en el archivo de la OAP, sino que deben ser resguardados por las áreas responsables, en caso de que lleguen a ser solicitados en el marco de una auditoría interna o externa.</t>
  </si>
  <si>
    <t>La información reportada es muy completa y permite tener un panorama claro de lo realizado para el cumplimiento de la actividad planteada. Se destaca particularmente que el reporte incluya las consideraciones sobre el trabajo realizado de manera articulada con la demás dependencias que participan en la actividad.</t>
  </si>
  <si>
    <t>1.2.6</t>
  </si>
  <si>
    <t>Construir e implementar la estrategia de diálogo y relacionamiento con la comunidad internacional.</t>
  </si>
  <si>
    <t>Equipo de Cooperación y Alianzas - Dirección General</t>
  </si>
  <si>
    <t>Oficina Gestión del Conocimiento, Oficina Asesora de Comunicaciones y Pedagogía</t>
  </si>
  <si>
    <t>El 30/01/2020 se aplicó encuesta sobre relacionamiento establecido desde las 17 sedes territoriales de UBPD con organismos de cooperación internacional, como insumo para el desarrollo de las acciones estratégicas del Plan de Acción 2020, lideradas por el Equipo de Cooperación de la Dirección General (Actividad 1.2.6 y Actividad 3.2.2). 
 El análisis de resultados de la encuesta arrojó que los organismos de cooperación internacional han contactado a la UBPD en territorio y establecido un relacionamiento para desarrollar las siguientes actividades: 1. Facilitar el intercambio de información sobre contexto regional y situaciones de seguridad; 2. Ofrecer apoyo para el ingreso a territorios, especialmente de comunidades étnicas; 3. Aportar propuestas para el levantamiento de información sobre mapeo de fosas, cementerios y sepulturas ilegales; 4. Acompañar en territorio labores humanitarias de búsqueda; 5. Facilitar y fortalecer espacios de articulación con autoridades locales (personerías especialmente) y espacios de trabajo con organizaciones de familiares y de sociedad civil.
 De acuerdo con la encuesta, al menos un 70,6%, de los organismos de cooperación internacional manifiestan interés es desarrollar acciones conjuntas con UBPD para fortalecer la participación familiares de víctimas, pueblos étnicos, organizaciones de sociedad civil y excombatientes en el proceso de búsqueda. Un 58.8% manifiesta interés por desarrollar acciones para apoyar procesos de formación y de pedagogía en los territorios y un 47.1% para trabajar de manera coordinada y articulada para la búsqueda a través de espacios institucionales y con organizaciones de sociedad civil. Solo un 11.8% % manifestó interés por trabajar nuevas metodologías en materia forense y el desarrollo de actividades técnico científicas o de la fase de prospección y recuperación.
 Como conclusiones de la encuesta se recomendó el desarrollo de lineamientos desde el nivel central para el establecimiento de alianzas en el territorio, el establecimiento de canales o mecanismos de comunicación con los organismos internacionales a nivel central y territorial, para facilitar la identificación de posibles proyectos e iniciativas y la formalización de los posibles acuerdos o convenios de cooperación. 
 En este trimestre se han realizado 12 espacios de diálogo con representantes de la Comunidad Internacional para informar sobre los avances, retos y desafíos de la entidad. De estas reuniones se identifica un mayor conocimiento y nivel de respaldo de la Comunidad Internacional, manifestado en declaraciones en redes sociales y nuevos acuerdos de apoyo político, técnico y financiero para los próximos años alineados al Plan Operativo 2020 y el Plan Estratégico 2020-2023. En las reuniones desarrolladas los representantes de la comunidad internacional se muestran interesados en comprender mejor las implicaciones del trabajo que desarrolla UBPD y clarificar el rol que pueden desarrollar en la articulación con las organizaciones de la sociedad civil como con las demás autoridades del orden nacional y local con la que cooperan.
 Asimismo, el 13/04/2020 se realizó el primer encuentro de diálogo y socialización con la comunidad internacional para la presentación del balance en el segundo año de implementación de la UBPD, resultados y los actuales retos que enfrenta, en la que participaron 45 representantes del cuerpo diplomático, agencias de cooperación y organizaciones internacionales no gubernamentales, representantes de academia internacional. Posterior al evento al desayuno se aplicó una encuesta a los 45 participantes sobre los principales temas que llamaron su atención de la jornada. Del resultado de la encuesta a corte 31 de marzo, los 5 temas de los que quieren recibir más información son: 1) La implementación de los Planes Regionales de Búsqueda y la participación de las víctimas en ellos; 2) la coordinación de la UBPD con el SNARIV; 3) El funcionamiento del Consejo Asesor de la Unidad y la relación con organizaciones de víctimas; 4) Los niveles de articulación institucional y protocolos establecidos para la identificación y las entregas dignas y; 5) Procesamiento de información que hace UBPD y su relación con los registros del SIRDEC.</t>
  </si>
  <si>
    <t>* La actividad está asociada al indicador 43, que se encuentra en nivel de cumplimiento "Óptimo", pues se presenta un informe de actividades desarrolladas durante el trimestre con organizaciones de comunidad internacional, incluso recolectando información desde el trabajo directo con equipos territoriales, además de algunos resultados y análisis. - Lo anterior responde a la meta esperada de avance para el primer trimestre.
 * Los soportes dan cuenta de la información de avance en cuanto a los resultados de actividades desarrolladas e instrumentos aplicados, sin embargo, se recomienda adjuntar los listados de asistencia o evidencias de las reuniones, encuentros y demás espacios que se realizan.</t>
  </si>
  <si>
    <t>Con el fin de contar con la apreciación y valoración de la Comunidad Internacional sobre los aspectos que consideran relevantes conocer del trabajo que realiza la UBPD y así fortalecer este diálogo y avanzar en la construcción de un objetivo común por la búsqueda de las personas desaparecidas en el conflicto en Colombia. Fue enviada mediante correo electrónico encuesta a 51 actores de la Comunidad Internacional, de los cuales se obtuvieron 18 respuestas, que representa el 35% sobre el total de los participantes. Como anexo se entrega el análisis de los resultados de la encuesta, de la cual se pueden resaltar los siguientes resultados: Los avances alcanzados por la UBPD más llamativos son el Despliegue territorial y Planes regionales de búsqueda, los Mecanismo de participación de las víctimas, sociedad civil y comunidades étnicas y la Estrategia de comunicaciones y pedagogía.
 Gran parte de la Comunidad internacional puede aportar a la Unidad en asistencia técnica especializada y el pronunciamiento y respaldo al trabajo de la UBPD a través de campañas y otras iniciativas de visibilidad. La Implementación del Plan Nacional de Búsqueda, Planes de Búsqueda Regionales, los Enfoques diferenciales, de género y territorial y articulaciones con organizaciones de víctimas y sociedad civil, son los temas que la comunidad internacional desea que la UBPD enfatice en los próximos ejercicios de dialogo.
 En el marco del relacionamiento y acciones dirigidas a vincular a la Comunidad Internacional en la construcción de un objetivo común por la búsqueda de los desaparecidos, se realizaron sesiones de trabajo virtual en mayo con el Jefe de la Misión de la MAPP-OEA. Producto de éstas reuniones se acordaron entre la MAPP OEA y la UBPD el desarrollo de acciones para fortalecer el trabajo en territorio de la Unidad, para el trabajo con organizaciones de familiares y víctimas, organización es de mujeres y para el acceso a la información sobre información de contexto, seguridad en territorio y casos de personas reportadas por desaparecidas en poder de estas instancias y sus equipos.
 Finalmente, en el mes de mayo y junio en articulación con los dos mecanismos del Sistema Integral se sostuvieron importantes reuniones de alto nivel con representantes de las Embajadas de Suecia, Suiza, Reino Unido, Francia, Alemania, Noruega, Países Bajos, la Unión Europea, Bélgica, Irlanda y México, el Nuncio Apostólico, la OACNUDH y la Coordinadora Residente para Colombia del Programa de Naciones Unidas para el Desarrollo, donde la Unidad presentó su balance para el trabajo en los próximos meses, retos y desafíos derivados de la pandemia para el desarrollo de las acciones de búsqueda y alertó sobre la situación de seguridad para líderes y lideresas sociales y excombatientes que pueden inhibirse de participar y entregar información sobre personas dadas por desaparecidas, debido a la falta de garantías y medidas de seguridad a implementarse por el Gobierno Nacional.</t>
  </si>
  <si>
    <t>Aunque se presenta avance en varios campos y actividades de relacionamiento con la comunidad internacional y la búsqueda de apoyo hacia un objetivo común, la actividad principal se define en la construcción de una "estrategia de diálogo y relacionamiento con la comunidad internacional, además de su implementación", por lo cual se espera tener dicho documento y la estrategia de implementación de cómo se llevará a cabo.
Los soportes presentados demuestran el avance de las actividades reportados</t>
  </si>
  <si>
    <t>Desde el 2019 se diseño la Hoja de Ruta de Cooperación Internacional que estableció 5 líneas estratégicas de trabajo con miembros de la Comunidad Internacional. Esta Hoja de Ruta estableció las prioridades de la Unidad para alinear las politicas de cooperación con la misionalidad y necesidades de la UBPD en el marco de los programas, politicas y proyectos de cooperación de países donantes para Colombia y que sirve para establecer un diálogo permanente sobre los avances, retos y desafios de la entidad y de sus necesidades. En ese sentido la Hoja de Ruta es utilizada como guia para la gestión de proyectos y alianzas. Ea así, como en el trimestre se continua avanzando con la Hoja de Ruta para afianzar el relacionamiento y diálogo con la Comunidad Internacional.
 Para la comprensión de esta estrategia de diálogo y relacionamiento se desarrollaron las siguientes actividades y se obtuvieron los siguientes resultados: 
 (Actividades PA 1.2.6 y 2.4.1): Durante el trimestre se continuaron desarrollando actividades de seguimiento a proyectos y formulación de nuevas propuestas ante la cooperación internacional bajo la Hoja de Ruta de Cooperación con los siguientes propósitos: 1) Apoyar la implementación del PNB y los planes regionales de búsqueda de UBPD y; 2) Impulsar la participación de organizaciones de la sociedad civil, organizaciones de familiares y víctimas en en los procesos de búsqueda. Asi, se formularon y aprobaron la ficha de apoyo al Plan Nacional de Búsqueda II Fase (Costeo) con la OIM /USAID, el proyecto de apoyo al Plan Regional de Búsqueda en Magdalena Medio Caldense con la Agencia Catalana de Cooperación/ PNUD/Equitas y se presentó el proyecto de apoyo al Plan Regional de Búsqueda en Caquetá ante la Embajada de Suecia ejecutado por OIM. La aprobación de estos proyectos alineados al propósito común de movilizar esfuerzos de la Comunidad Internacional alrededor de la búsqueda, indican una buena recepción y comprensión del liderazgo y coordinación que puede tener la UBPD en el país. Por otra parte fueron aprobadas la continuidad de dos fichas para el fortalecimiento institucional por parte de la USAID implementadas con el apoyo de la OIM (Segunda Fase de Planeación Estratégica y Estrategia de Comunicación No Violenta y Politica de Cuidado).
 Por parte, se realizó la presentación de avances de la UBPD durante el primer semestre 2020 y las necesidades de apoyo en la Hoja de Ruta de Cooperación (III trimestre 2020) y 2021, en el taller con el Grupo de cooperantes para Colombia GRUC en materia de Justicia Transicional &amp; Derechos Humanos, sesión en la cual se presentaron los resultados de una encuesta creada por los tres mecanismos del SIVJRNR sobre los intereses de apoyo de la cooperación internacional. En la encuesta se evidencia que la mayoría de cooperantes mantiene interés en apoyar a la UBPD, especialmente para la implementación del PNB, los planes regionales de búsqueda, así como actividades que promuevan la partipación de familiares y organizaciones en la búsqueda en territorios y la enumeración de diferentes apoyos que pueden ofrecer (técnicos, financieros y políticos).</t>
  </si>
  <si>
    <t>Entendiendo la hoja de ruta de Cooperación Internacional como la "estrategia de diálogo y relacionamiento con la comunidad internacional", y además de su implementación a través de las 5 líneas estratégicas, se observa un avance importante en su desarrollo.
 Las actividades adelantadas son una estrategia constante de trabajo permanente que se desarrolla durante todo el año.
 Los soportes presentados demuestran el avance de las actividades reportados</t>
  </si>
  <si>
    <t>1.2.7</t>
  </si>
  <si>
    <t>Desarrollar estrategias de relacionamiento con quienes aportan información y pueden contribuir a la realización de los procesos de búsqueda.</t>
  </si>
  <si>
    <t>Dirección Técnica de Información Planeación y Localización para la Búsqueda</t>
  </si>
  <si>
    <t>A partir de la campaña de facilitación de acceso al mecanismo liderada por la OAC, se han transmitido mensajes institucionales en diferentes medios de comunicación masivos de orden nacional que han permitido a la UBPD acercarse a la población interesada en aportar información y contribuir en la realización de los procesos de búsqueda. En consecuencia, para lo corrido de la vigencia de conformidad con lo consignado en el registro de aportantes 64 personas se han puesto en contacto con la entidad con el interés de proporcionar información que consideran relevante para la búsqueda.</t>
  </si>
  <si>
    <t>La información es pertinente y corresponde con la actividad. En futuros reportes, sería valioso incluir detalles sobre los mecanismos a través de los cuales la DTIPLB avanza en construir rutas de trabajo con los posibles aportantes de información. Así mismo, sería ipmortante contar el origen de esos aportantes a medida que llegan nuevas personas.</t>
  </si>
  <si>
    <t>Dentro de las estrategias de relacionamiento desarrolladas por la Dirección Técnica de Información, se ha venido trabajando con la comisión de FARC llevando a cabo las siguientes actividades:
- El 7 de mayo se tuvo reunión para tratar temas relacionados con el proyecto Organización Internacional para las Migraciones, los instrumentos de recolección de información para complementar los formularios del comunicado 062 y documentar nuevos casos, estrategias para trabajar los casos del 01, el requerimiento de lineamientos de las UBPD sobre trabajo, obras o actividades con contenido reparador-restaurador (TOAR) y la certificación de las contribuciones.
- El 22 de mayo se tuvo la reunión con el comité de inicio del proyecto OIM para valorar condiciones de inicio y definir acuerdos de trabajo.
- El 28 de mayo se hizo revisión y validación de la propuesta de plan de trabajo enviada por FARC para la ejecución del proyecto OIM.
- El 29 de mayo se tuvo reunión sobre el caso 01 en el que se discutió la priorización de casos y balance de la información, acuerdos de trabajo para la contribución y aporte de información.
- El 3 de junio se tuvo reunión con el equipo de género de FARC que participa de la mesa de reunificación familiar para hacer seguimiento a las solicitudes de búsqueda de hijos desaparecidos de excombatientes y estrategias de contribución a la búsqueda.
No se han realizado avances en los aportes de información teniendo en cuenta  que, con las personas de la Comisión de FARC que contribuyen con  información no es posible hacer ningún avance por vías virtuales o por teléfono; ellos  han manifestado que los aportes se deben hacer de forma personal, debido a la desconfianza que existe en los medios virtuales, las pocas o nulas condiciones de conectividad que hay en los territorios y los riesgos que manifiestan por no estar en condiciones de privacidad.
Por otro aldo, es importante señalar que se ha dado continuidad al trabajo iniciado con las personas que manifestaron su interés de poner en conocimiento a la UBPD de información relevante para establecer el paradero o lo acaecido a personas dadas por desaparecidas en el contexto y en razón del conflicto armado, a través de los diferentes medios de comunicación (vía telefónica, correo electrónico y redes sociales) y en virtud de lo anterior, para el segundo trimestre de año se reportan 56 aportantes de información, los cuales corresponden a:
- FARC:  9
- Fuerza pública: 6
- Otros actores armados: 0
- Civiles:28
- Paramilitares:3
- Terceros o financiadores: 1
- Sin información: 9
- Agentes del Estado distintos a Fuerza pública 0</t>
  </si>
  <si>
    <t>* La información es relevante y está directamente relacionada con la actividad que se reporta.
* Es importante que, tal como se hizo en el primer trimestre del año, se habló de lo ocurrido o realizado con diversos aportantes de información que se han puesto en contacto con la entidad a partir de una mayor difusión del mandato de la UBPD, no restringidos a uno solo tipo o categoría de personas dispuestas a aportar en la búsqueda. Esto muestra que se tuvo en cuenta la retroalimentación del primer trimestre del año.</t>
  </si>
  <si>
    <t>Se ha dado continuidad al trabajo iniciado con las personas que manifestaron su interés de poner en conocimiento a la UBPD de información relevante para establecer el paradero o lo acaecido a personas dadas por desaparecidas en el contexto y en razón del conflicto armado, a través de los diferentes medios de comunicación (vía telefónica, correo electrónico y redes sociales) y en virtud de lo anterior, para el segundo trimestre de año se reportan 28 aportantes de información, los cuales corresponden a:
Ciudadanos y ciudadanas (civiles): 9 personas
Exintegrantes de las FARC-EP: 4 personas
Exintegrantes de grupos para militares: 3 personas
Exintegrantes de bandas criminales: 1 persona
Sin información: 11 personas   
En este periodo no se registraron comparecientes como aportantes voluntarios.</t>
  </si>
  <si>
    <t>*  El reporte corresponde a la actividad y es coherente con lo señalado en el indicador asociado (el 06), con lo cual es claro el avance obtenido.
* Se han tenido en cuenta las sugerencias ofrecidas en períodos anteriores con respecto al reporte de la actividad.</t>
  </si>
  <si>
    <t>Construir y fortalecer la imagen de la UBPD como una entidad de carácter humanitario y extrajudicial.</t>
  </si>
  <si>
    <t>1.3.1</t>
  </si>
  <si>
    <t>Construir los criterios de acción de la entidad, que reflejen su carácter humanitario y extrajudicial en el proceso de búsqueda.</t>
  </si>
  <si>
    <t>Dirección General, Oficina Asesora Jurídica, Oficina de Gestión de Conocimiento. Direcciones Técnicas Misionales y Equipos Territoriales, Secretaría General.</t>
  </si>
  <si>
    <t>Para el presente período de reporte no se relacionan avances frente a esta actividad</t>
  </si>
  <si>
    <t>Es necesario que se registre un avance cualitativo o por lo menos se indiquen las razones de no reportar avances en el corte, de tal forma, que se tomen acciones para los siguientes cortes. Por otra parte, se sugiere adelantar la construcción de la introducción, proposito, justificación y el contenido de los criterios de acción. Así mismo, que se construya un cronograma que pemita establece cuando se entregará finalmente estos criterios de acción, toda vez, que las fechas del plan de acción no permiten observar el desarrollo detalado de las mismas.
Se sugiere lo indicado en azul en reemplazo de lo rojo, pues la vigencia se refiere a toda la anualidad.</t>
  </si>
  <si>
    <t>Conforme a las tareas sugeridas desde el equipo de la SGTT para dar cumplimiento a las actividades 1.3.1 y 1.3.2, se contempló avanzar en la recolección de información respecto a las nociones del carácter humanitario y extrajudicial teniendo en cuenta los insumos de la OACP y distintos documentos elaborados por dependencias de la UBPD. Esto permitirá contar con claridad respecto a la naturaleza de la Unidad y marco de acción.
 Por otro lado se evaluó la posibilidad de establecer unas jornadas de diálogo con asesores de la Dirección General y la jefe de la Oficina Asesora Jurídica, en razón de: i) Durante la vigencia 2019 se llevaron a cabo espacios con el CICR y magistrados de la Corte Constitucional para abordar lo relacionado con la sentencia que analiza el SIVJRNR, el cambio de paradigma, los principios humanitarios y el marco de acción para que la UBPD actúe como entidad humanitaria en el país. ii) La información recogida al rededor de los principios rectores para la búsqueda de personas desaparecidas de Naciones Unidas en sesiones con la OGC iii) Los avances de la UBPD en cuanto a los tres (3) verbos rectores “Dirigir, Coordinar y Contribuir” en el marco del procedimiento de Entregas Dignas. 
 Así las cosas, se adelantó lo necesario para llevar a cabo una mesa de trabajo el 18 de junio con el delegado de la Dirección General en la que, bajo un esquema de entrevista semiestructurada, se abordaron aspectos que permitieron avanzar en la construcción de los criterios de acción de la UBPD. Del mismo modo, a través de este espacio, se puso en conocimiento por parte de la Dirección General, el equipo asesor y la Oficina de Gestión del Conocimiento el trabajo adelantado al rededor de las aproximaciones al carácter humanitario y extrajudicial y de su materialización en la UBPD. 
 Propuesta del reporte:
 Conforme a las tareas sugeridas por el equipo de la SGTT para dar cumplimiento a las actividades 1.3.1 y 1.3.2, se contempló avanzar en la recolección de información respecto a las nociones del carácter humanitario y extrajudicial teniendo en cuenta los insumos de la OACP y distintos documentos elaborados por dependencias de la UBPD. Esto permitirá contar con claridad respecto a la naturaleza de la Unidad y marco de acción.
 Por otro lado se evaluó la posibilidad de establecer unas jornadas de diálogo con el asesor Federico Andreu y la jefe de la Oficina Asesora Jurídica, Nancy Cruz, en razón a que durante la vigencia 2019 se efectuaron espacios encuentro con el CICR, magistrados de la Corte Constitucional respecto a la sentencia que analiza el SIVJRNR, el cambio de paradigma, los principios humanitarios y el marco de acción para que la UBPD actúe como entidad humanitaria en el país.
 Así mismo, se tuvo en cuenta la sesión sobre “Principios Rectores” realizada por la OGC, los principios rectores para la búsqueda de personas desaparecidas de Naciones Unidas y los avances de la UBPD en cuanto a los tres (3) verbos rectores “Dirigir, Coordinar y Contribuir” en el marco del procedimiento de Entregas Dignas.
 En razón a lo anterior, se realizó una jornada con el asesor Federico Andreu el 18 de junio, en la que se le efectuaron unas preguntas bajo un esquema de entrevista semiestructurada y que contemplan aspectos que permiten avanzar en la construcción de los criterios de acción de la UBPD - se adjunta el acta de la sesión. Posterior a la sesión con el asesor Federico Andreu, se evidenció que la Dirección General, el equipo asesor y la Oficina de Gestión del Conocimiento vienen desarrollando mesas de trabajo acerca del carácter humanitario y extrajudicial y de su materialización en una entidad como la UBPD. Por esta razón se considera necesaria una articulación con la Dirección General con el fin de no duplicar tareas y así contar con información que permita a la SGTT construir los criterios de acción de la Unidad.</t>
  </si>
  <si>
    <t>En el avance cualitativo se indica que se la estrevista semiestructurada se permitió "avanzar en la construcción de los criterios de acción de la UBPD", así mismo, através de este espacio, se puso en conocimiento el trabajo adelantado al rededor de las aproximaciones al carácter humanitario y extrajudicial y de su materialización en la UBPD, no obstante, la actividad se encontraba proyectada para que fuera culminada el 30 de junio de 2020, en tal sentido, bajo este entendido, no se culminó con la construcción de los criterios de acción de la entidad, para reflejar el carácter humanitario y extrajudicial en el proceso de búsqueda.</t>
  </si>
  <si>
    <t>Durante el tercer trimestre del año la SGTT construyó los criterios de acción que reflejan el carácter humanitario y extrajudicial en el proceso de búsqueda que incluyeron conceptos, memorandos y demás criterios orientadores emitidos por la Oficina Asesora Jurídica que contribuyen a la construcción de los criterios de acción de la UBPD</t>
  </si>
  <si>
    <t>Se sugiere que antes de iniciar un proceso de socialización de los criterios de acción de la entidad, se verifique si el documento generado con los mismos, es necesario incluirlo en un flujo de aprobación, lo anterior, considerando que por si solo no permite evidenciar quien lo construyó, quienes participaron, quienes revisaron y así mismo, quienes aprobaron. Esto dará mas fuerza al documento durante la fase de socialización e implementación</t>
  </si>
  <si>
    <t>1.3.2</t>
  </si>
  <si>
    <t>Desarrollar una estrategia para el seguimiento a la implementación de los criterios de acción.</t>
  </si>
  <si>
    <t>Direcciones Técnicas Misionales y Equipos Territoriales.</t>
  </si>
  <si>
    <t>Es necesario que se registre un avance cualitativo o por lo menos se indiquen las razones de no reportar avances en el corte, de tal forma, que se tomen acciones para los siguientes cortes. Por otra parte, dentro del cronograma sugerido en la anterior actividad, se debe incluir el desarrollo de la misma para efectos de monitorear su respectiva implementación.
Se sugiere lo indicado en azul en reemplazo de lo rojo, pues la vigencia se refiere a toda la anualidad.</t>
  </si>
  <si>
    <t>Se avanza en la construcción de los criterios de acción de la entidad, que reflejen su carácter humanitario y extrajudicial en el proceso de búsqueda tal y como se describe en la actividad anterior, una vez culminado este ejercicio, se adelantará lo necesario para desarrollar una estrategia para el seguimiento a la implementación de los criterios de acción.
 Propuesta del reporte:
 Respecto a la actividad 1.3.2. y conforme al análisis efectuado para el cumplimiento de la actividad 1.3.1., se consideró que la estrategia para el seguimiento a la implementación de los criterios de acción, dependía del desarrollo y culminación de la construcción de “los criterios de acción de la entidad, que reflejen su carácter humanitario y extrajudicial en el proceso de búsqueda”. Razón por la cual, los avances para el cumplimiento de esta actividad empezarán a reportarse durante el segundo semestre del 2020.</t>
  </si>
  <si>
    <t>Debido a que la actividad 1,3,1 no fue culminada en el segundo trimestre, se sugiere dar prioridad en el tercer corte a la construcción de los criterios de acción de la entidad, para reflejar el carácter humanitario y extrajudicial en el proceso de búsqueda y en forma simultanea programar su respectivo desarrollo para lo que resta de la vigencia.</t>
  </si>
  <si>
    <t>Tras la construcción de los criterios de acción que reflejan el carácter humanitario y extrajudicial de la UBPD en el proceso de búsqueda, la SGTT desarrollará la estrategia para el seguimiento de los respectivos criterios durante el último trimestre del año.</t>
  </si>
  <si>
    <t>Se sugiere que antes de iniciar la fase de implementación, se elabore un cronograma que permita identificar que tareas y como se abordará esta implementación y bajo que criterios se considerará implementada, así mismo, que la socialización y divulgación sea una tarea preliminar durante esta implementación.</t>
  </si>
  <si>
    <t>1.3.3</t>
  </si>
  <si>
    <t>Definir la política institucional de comunicación interna y externa.</t>
  </si>
  <si>
    <t>Subdirección General, Técnica y Territorial, Oficina de Gestión de Conocimiento.</t>
  </si>
  <si>
    <t xml:space="preserve">Se realizó un jornada de trabajo del equipo para definir las bases de la política de comunicaciones y se acordó el envío de insumos por parte de cada persona para elaborar el documento. </t>
  </si>
  <si>
    <t>Se sugiere continuar con la puesta en marcha de la intranet; herramienta que permite a las dependencias interactuar y dar a conocer otros temas de interés. De esta forma, dentro de la política institucional quedará registro de su uso y manejo.</t>
  </si>
  <si>
    <t>Se elaboró un documento borrador de la política de comunicaciones.</t>
  </si>
  <si>
    <t>Se sugiere realizar gestiones adicionales para que la misma pueda ser aprobada en los términos propuestos en la actividad (julio 2020), así mismo, dejar la trazabilidad de la gestión adelantada. Finalmente, se sugiere que una vez se encuentre aprobada sea publicada en la página web en el link de planeación en manuales, politicas y lineamientos en virtud del Indice de Transparencia</t>
  </si>
  <si>
    <t>El 28 de septiembre se remitió el documento final de la Política de Communicaciones a la Dirección General para su revisión y aprobación. 
 https://drive.google.com/file/d/17t9Sx0om3oPH0tyyG4M0WDAXrL3psyYi/view?usp=sharing</t>
  </si>
  <si>
    <t>La actividad se encuentra vencida en terminos de aprobación de la política, lo anterior, considerando que se tenía prevista para el 31 de julio de 2020. De acuerdo con el Indice de Transparencia ITA, se sugiere publicar la política en la página web de la entidad una vez sea aprobada.</t>
  </si>
  <si>
    <t>1.3.4</t>
  </si>
  <si>
    <t>Diseñar e implementar estrategias de comunicación y pedagogía que promuevan la UBPD como una entidad de carácter humanitario, extrajudicial y confidencial.</t>
  </si>
  <si>
    <t>"Se diseño la estrategia de Comunicación y Pedagogía para el 2020 cuyo avance corresponde al Indicador No. 11. 
Link estrategia: https://drive.google.com/open?id=1mAxjMIubgpgSA7agyJvqMbsNS5xpIxyk</t>
  </si>
  <si>
    <t>Se sugiere incluir en la estrategia un cronograma de trabajo (gantt) para detallar las tareas allí contempladas y determinar responsables al respecto, de esta forma se garantiza que se realice seguimiento y control al desarrollo e implementación de la estrategia</t>
  </si>
  <si>
    <t>Se diseñó la estrategia de Comunicación y Pedagogía para el 2020 cuyo avance corresponde al Indicador No. 11. 
 Link estrategia: https://drive.google.com/open?id=1mAxjMIubgpgSA7agyJvqMbsNS5xpIxyk
 Reporte indicador 11 - 2do Trimestre: https://drive.google.com/drive/folders/1ghjRO5abqSoDZicJm0-E9g1YvGhWLCpj?usp=sharing</t>
  </si>
  <si>
    <t>Se sugiere incluir en el avance cualitativo de la actividad que acciones se han realizado para su respectiva socialización e implementación. Así mismo, si esta estrategia contempla un plan de trabajo o que permite evidenciar que la estrategia se esté cumpliendo.</t>
  </si>
  <si>
    <t>Se diseñó la estrategia de Comunicación y Pedagogía para el 2020 cuyo avance corresponde al Indicador No. 11. En el marco de la implementación de estas estrategias se reportan las siguientes acciones: 3 Pauta en canales de televisión abierta nacional y regional (julio, agosto y septiembre): En junio se inició la pauta del mensaje de referencia "Cena", el cual va dirigido más hacia el público que no tiene una cercanía o conocimiento de la desaparición, a fin de generar sensibilización. Esta pauta se realizó a través de la Comisión de Regulación de las Comunicaciones.
 *81 jornadas de pedagogía virtual: Debido al estado de emergencia declarado por el COVID-19, la OACP continuó con el desarrollo de espacios de pedagogía de manera virtual. Estos espacios no solo han estado dirigido a familiares, sino también a entidades del orden territorial y a la comunidad académica, a fin de dar a conocer el mandato de la UBPD y del SIVJRNR. Esta coyuntura permitió aprovechar el potencial pedagógico de la virtualidad, a pesar de que uno de los principales públicos de interés son adultos mayores que presentan dificultades para el uso de estas plataformas, se llevaron a cabo algunos espacios de fortalecimiento y otro tipo de pedagogías con lo que se siguió avanzando en los objetivos. No obstante, este tiempo permite identificar la importancia de la cercanía y las estrategias presenciales para la construcción de confianza y el reconocimiento de los saberes en territorio. Finalmente se han aprovechado las herramientas tecnológicas las cuales han posibilitado estos encuentros también han representado un reto pues, ante la saturación de espacios de este tipo, en ocasiones es difícil captar la atención de los participantes. Desde el equipo de pedagogía, se han buscado herramientas que hagan los espacios más interactivos y participativos, tales como Nearpod, Kahoot y otros, por medio de los cuales se puede no sólo activar la participación sino también reforzar los conceptos explicados con anterioridad. 1 campaña de "Pasa la voz" (julio y septiembre) Esta es una campaña digital que tiene como fin dar a conocer las características y principios básicos de la Unidad de Búsqueda de Personas Desaparecidas (UBPD). 2 desarrollos pedagógicos: En agosto se realizó un desarrollo dirigido a los Familiares en el exterior y en el mes de septiembre se realizó un paso a paso para iniciar un proceso de búsqueda y entregar información para la búsqueda.
  Link estrategia: https://drive.google.com/drive/u/0/folders/1CHJyoFd3Of5Nkbknb2T9neAgXfx_3IZj
  Reporte indicador 11 - 3er Trimestre: https://drive.google.com/drive/u/0/folders/11J3bf1kmUggsXGQVm5XfQAFeHGzzWxEC</t>
  </si>
  <si>
    <t>En terminos generales, se valora el esfuerzo que ha realizado la OACP para no dejar de realizar acciones pese a la pandemia decretada por el gobierno nacional a comienzos de marzo, no obstante, se sugiere iniciar labores presenciales con aquellos grupos poblacionales de personas que buscan y que no han podido tener acceso a canales de comunicación virtual. Por otra parte, para el 4to trimestre se sugiere elaborar un análisis del impacto que han generado las acciones detalladas en el avance cualitativo</t>
  </si>
  <si>
    <t>1.3.5</t>
  </si>
  <si>
    <t>Construir la comprensión y socializar con otras entidades, las implicaciones del relacionamiento de la UBPD como entidad humanitaria y extrajudicial.</t>
  </si>
  <si>
    <t>Oficina Asesora Jurídica</t>
  </si>
  <si>
    <t>Oficina de Gestión de Conocimiento, Direcciones Misionales, Equipos Territoriales.</t>
  </si>
  <si>
    <t>1. El 12 de febrero se realizó reunión de planificación de la actividad con la Oficina de Gestión de Conocimiento. Se definió realizar dos eventos en los meses de abril y octubre. Se definen necesidades logísticas de los eventos y la ejecución presupuestal de ambos. 
2. El 19 de marzo de 2020 se realizó reunión con la Directora Luz Marina Monzón y se socializó la planeación llevada hasta la fecha con la Oficina de Gestión de Conocimiento. Sin embargo, dada la situación mundial a causa del SARS-CoV-2 se replantean las metas y se redefine realizar un único evento en el mes de agosto (susceptible a cambios por las restricciones vigentes).</t>
  </si>
  <si>
    <t>La información cualitativa reportada es coherente con la formulación de la actividad y da cuenta de avances en la dirección concertada.
Se sugiere que se piense en posibilidades de trabajo digitales, como opciones frente a las dificultades de realizar eventos presenciales durante 2020.</t>
  </si>
  <si>
    <t>1. En desarrollo de esta actividad, la UBPD remitió oficio al Presidente del Consejo Superior de la Judicatura - Max Alejandro Flórez Rodríguez, en el que se resaltaba la importancia de que los despachos judiciales del país tuvieran pleno conocimiento de la existencia de la Unidad, las funciones a su cargo y el alcance del mandato conferido para lo cual se le solicitó su colaboración en la difusión de la información enviada por la Unidad. (Soporte: Radicado No. 160-1-202000053 con asunto: Presentación y alcance UBPD).
2. En respuesta a esta comunicación, la Magistrada Auxiliar, Maria ClaudiaVivas, informó que mediante el memorando OAIM20-2, se dio a conocer a través de los Consejos Seccionales la información enviada por la UBPD a los operadores judiciales. (Soporte: Radicado No. 160-2-202000278 con asunto: Respuesta Presentación y alcance)
3. Adicionalmente, con el objeto de fortalecer la relación con el CJS, el 1de abril de 2020, se solicitó a la doctora Vivas apoyo para la difusión de unvideo institucional de presentación de la UBPD a través de en la página web de la Escuela Judicial Rodrigo Lara Bonilla, a la cual tienen acceso todos los despachos judiciales. Actualmente, el CSJ se encuentra evaluado la solicitud. (Soporte: Correo electrónico enviado a Maria Claudia Vivas el 1 de abril).</t>
  </si>
  <si>
    <t>Las acciones dan cuenta de avances adecuados en el sentido en el que fue construida la actividad, pues se trata de labores que, efectivamente, aportan a que otras entidades, comprendan mejor la labor de la UBPD y aspecto particulares del carácter humanitario y extrajudicial del mandato.
Es importante que la dependencia responsable informe también de qué manera o en qué aspectos ha coordinado acciones con las otras dependencias que intervienen, en este cso la Oficina de Gestión del Conocimiento, las Direcciones misionales y los Equipos territoriales.</t>
  </si>
  <si>
    <t>Para el tercer trimestre, la Oficina Asesora Jurídica realizó los siguientes avances para el cumplimiento de la actividad:
1. El 13 de julio por medio de correo electrónico la OAJ reiteró comunicación al Consejo Superior de la Judicatura y Escuela Judicial Rodrigo Lara Bonilla con el objetivo de difundir información relevante para los jueces de la República relacionada con la naturaleza jurídica de la Entidad y el cumplimiento misional de la misma.
2. El 16 de julio por medio de correo electrónico la OAJ se comunicó con a la Oficina Asesora de Comunicaciones y Pedagogía buscando videos que puedan contener una la presentación institucional de la Entidad y que se pueda dar a conocer a través de la página web de la Escuela Judicial de Rodrigo José Lara Bonilla. Después de realizar los análisis de los videos que actualmente cuenta la entidad, se consideró pertinente desarrollar un video específico que contenga la presentación institucional donde se refleje el mandato, el carácter humanitario y extrajudicial, de manera que permita conocer claramente las funciones a cargo de la entidad.
3. En concordancia a lo anterior, la OAJ está elaborando el guión del video y que contenga los elementos a considerar pero se encuentre acorde al lenguaje propio de los jueces. Este guión actualmente se encuentra en revisión.
4. El 17 de septiembre, en reunión virtual para verificar el avance de la actividad 1.3.5 entre la OGC y la OAJ. La OGC explicó las actividades que han desarrollado para la identificación de las necesidades con dependencias de la entidad y encontró como necesidad la de socializar el sentido de los efectos de la naturaleza de la entidad y su carácter especial. Por lo anterior, la OGC propone que se realicen unas charlas de capacitación, que se consideran urgentes en el área administrativa de la entidad. En ese sentido, ambas dependencias consideran pertinente que al interior de la UBPD se socialice la compresión de la naturaleza de lo humanitario y extrajudicial de una entidad pública y lograr la construcción de la compresión
5. De acuerdo a la necesidad identificada en el No. 4, la OGC y la OAJ acuerdan realizar las capacitaciones de nos más de 30 personas y donde se puedan focalizar los funcionarios dependiendo de su grupo de trabajo actual con el objetivo de centrar los temas de acuerdo a las necesidades y que no se dispersen las dudas con otras oficinas o dependencias. Las capacitaciones se realizarán durante el próximo trimestre y se establecen los compromisos y fechas para el avance de las mismas.
Soportes:
1. Correo electrónico a Maria Claudia Vivas del 13 de julio
2. Correo electrónico a Lina Toro - Jefe de Oficina de Comunicaciones y Pedagogía
3. Borrador - Guión del Video 
4. Acta reunión entre OGC y OAJ del 17 de septiembre.</t>
  </si>
  <si>
    <t>Si comprendemos lo que significa e implica el proceso de búsqueda de las personas dadas por desaparecidas y conocemos las expectativas, necesidades y criterios de validez de los grupos de interés, entonces…</t>
  </si>
  <si>
    <t>2. La UBPD brinda respuestas sobre el proceso de búsqueda, que dan cuenta de los avances y múltiples resultados del proceso.</t>
  </si>
  <si>
    <t>Conceptualizar y comprender técnica, jurídica y administrativamente lo que implica el proceso de buscar a una persona dada por desaparecida.</t>
  </si>
  <si>
    <t>2.1.1</t>
  </si>
  <si>
    <t>Diseñar, implementar, mantener y mejorar el sistema integrado de gestión de la UBPD. (Procesos, procedimientos, guías, manuales, etc.) y desarrollar el Plan anticorrupción y de atención al ciudadano.</t>
  </si>
  <si>
    <t>Oficina Asesora de Planeación</t>
  </si>
  <si>
    <t>Durante el primer trimestre se diseñó la propuesta del proceso misional de participación, se actualizaron los documentos del sistema de gestión a solicitud, se gestionaron 5 sesiones del Comité de Gestión donde se aprobó la política de tratamiento de datos personales, el plan estratégico, plan de acción, el mapa de riesgos de corrupción.y el mapa anticorrupción y de atención al ciudadano de la UBPD. Igualmente, se realizaron capacitaciones de gestión documentaly visitas de seguimiento a los archivos de gestión de le entidad, por otra parte, se presentó y aprobó el PINAR en el comité de gestión del día 26/02/2020 y se aprobaron y publicaron en la página web de la UBPD, los activos e índice de información clasificada y reservada.</t>
  </si>
  <si>
    <t>Una vez consolidada la información de los sistemas de gestión considerados inicialmente para la integración, se sugiere que se realicen sesiones de trabajo para definir la filosofia, el rol de cada sistema y la integración de sus actividades, esperando en todo caso, la integración estandarizada, toda vez que se denotan desarticuladas entre sí.</t>
  </si>
  <si>
    <t>SISTEMA DE GESTIÓN DE CALIDAD: 
1. Avance en el diseño del instrumento para la consolidación de los mapa de riesgos institucional                                                                                                                                                                                                                                                                
2. Se realizó la consolidación de la matriz de riesgos institucionales que contempla los mapas de riesgos de corrupción y el mapa de riesgos de gestión de la UBPD.  Se tuvo como insumo el mapa de riesgos de corrupción publicado el 31 de enero de 2020 y  los riesgos de gestión 
3. Se realizaron ajustes al documento correspondiente teniendo en cuenta los avances del primer semestre en la UBPD  correspondientes al diseño de algunos elementos relevantes en la construcción del Sistema de Gestión, entre los que se encuentran el diseño del Sistema de Seguridad de la Información, el avance en diseño de los procesos y procedimientos misionales, el establecimiento del Plan de Acción del Sistema de Control Interno, el diseño de los principios de la UBPD, entre otros.
4. Entrega de los procedimientos y procesos asociados al procesos de  planificación e implementación para la revisión de la Directora General de la UBPD, una vez finalizadas las mesas de articulación
5. Dsarrollo de mesas de trabajo con la directora general , la SGTT y la Direcciones Técnicas para la validación de la ruta del proceso de búsqueda y el diseño de los procesos y procedimientos, como producto se actualizaron los documentos
6. Revisión y ajuste de los procedimientos misionales contemplando  las observaciones de la Dirección General  con los Directores y subdirectores técnicos, teniendo en cuenta las observaciones de la Dirección General en la mesa de trabajo del 02 de junio de 2020 
- Desarrollo de mesas de trabajo  para la revisión de los procesos misionales con  los equipos territoriales y la Subdirección General Técnica y Territorial en las cuales se dieron respuesta a cada una de las observaciones.
7. Se desarrolló una revisión técnica de 83 riesgos y 217 controles del mapa de rieshos de gestión de tal forma de dar cumplimiento a la metodología de administración de riesgos establecedia en la política de riesgos de la Entidad.
8. Se realizó la primera socialización de los prinicipales aspectos del Sistema Integrado de Gestión de la UBPD con el fin de identificar las políticas, sistemas de gestión y demás componentes
9. Apoyo en la actualización, versionamiento, codificación y publicación de los siguientes documentos, a solicitud del líder del proceso, de los siguientes documentos:
- Política de tratamiento de riesgos
- GJU-FT-005 V1_Comunicaciones Notificaciones Judiales 01-04-2020
GJU-FT-006 V1_Entradas y salidas 01-04-2020.
- GCO-GU-001 V1  Guía de imposición de multas y sanciones
- GTH-FT-038 Inscripción horario Flexible
- GTH-FT-047 Permiso y uso de bicicleta nivel territorial
-Iinstructivo de cargue de documentos SECOP II.
- GCO-IN-002 V1.Instructivo de Modificaciones Contractuales
10. Apoyo en la actualización, versionamiento, codificación y publicación de los siguientes documentos, a solicitud del líder del proceso, de los siguientes documentos:
- Plan Institucional de Archivos.
- Política de Administración de riesgos
- Formato de certificación de supervisores para pago
- AH-PR-001 Recepción, Registro, Protección y Almacenamiento de la información
PAH-PR-002  Contribución de personas aportantes de información para la búsqueda y localización de personas dadas por desaparecidas 
- Estudio de confiabilidad entrevistador – UBPD  
- Procedimiento de "Construcción de sistemas de Información
11. Apoyo en la actualización, versionamiento, codificación y publicación de los siguientes documentos, a solicitud del líder del proceso, de los siguientes documentos:
 - Formato entrevista de Retiro.
- Formato consentimiento informado y acuerdo de confidencialidad para el cuidadano
- Instructivo GCO-IN-003 Cargue de documentos en la plataforma del SECOP II
- Manual de Operación Logística
- Procedimientos construcción Sistemas de Información etapa, construcción Sistemas de Información etapa 2 y Lineamientos para requisitos no funcionales.
-  Formato certificación contractual
SISTEMA DE GESTIÓN DE SEGURIDAD Y SALUD EN EL TRABAJO
1. Se realiza la aprobación del plan anual de trabajo y firma por la Dirección
2. Se remite proyecto de resolución a la Oficina asesora Juridica para revisión, sin embargo se hace la evaluacion de la Politica que esta vigente y se determina que esta no debe ser actualizada puesto que cumple con la normatividad y las necesidades de la UBPD
3. Se realiza la divulgacion por medio de campaña remitida el 17 de junio a todos los servidores de las obligaciones y responsabilidades frente al SG-SST
4. Se realizó Capacitación al COPASST el dia 28 de mayo tema: Inspeciones planeadas. 
5. Se realiza sesión ordinaria del COPASST el dia 28 de mayo 
6. Se realiza sesión ordinaria del COPASST el dia 25  de junio
7. Se realiza la verificación de los integrantes del Comité de Convivencia y se establece la falta de un suplente de los miembros principales, motivo por el cual se realiza la convocatoria para elecciones extraordinarias 
8. Se realiza capacitacion en resolucion de conflictos al Comité de convivecia el 8 de mayo
9. Se realiza la verificacion de la ejecución trimestral del presupuesto, se evidencia un avance de los recursos del contrato de examenes medicos del 60%, los demas recursos se encuentran en proceso de contratacion, evaluacion o entrega 
10. En el mes de abril se llevaron a cabo: Pausas activa virtuales, conversaciones que cuidan en las sede territoriales y a nivel central, se realizaron campañas para el manejo de la incertidumbre, ideas en cuarentena, ideas aplicables al autocuidado, trabajo en casa, consejos para mantener la productividad en casa de forma saludable,  desmitificacion del cuidado, practicas para el fortalecimeinto emocional frente al covid
11. En el mes de mayo se llevaron a cabo 3 sesiones de pausas activas virtuales,   capacitacion de control de incendio de 5 sedes territoriales,  capacitacion al comité de convivencia en resolucion de conflictos, se capacito al COPASST en inspecciones planeadas y se enviaron campañas dirigidas al cuidado 
12. En el mes de junio se llevaron a cabo las siguientes capacitaciones: Campaña prevencion riesgo biomecanico, Pausas activas virtuales, en riesgo cardiovascular, habito de cuidado auditivo y de la voz, habitos que se pueden adoptar en nuestra casa para la prevencion de covid-19, control de incedio, capacitacion uso, manejo y cuidad de los EPP 
13. Se realiza la verificacion de la foliacion de las carpeta del SG-SST
14. El 1 de Junio se socializa los documentos que soportan el SG-SST 
15. Se realizó la actualizacion de la matriz sociodemografica 
16. En el mes de abril se realizo 1 examen de egreso 
17. Se realizó la actualizacion de la matriz sociodemografica 
18. En el mes de mayo se realizaron 30 examenes medicos 
19. En el mes de junio se realizarón 23 examenes medicos ocupacionales 
20. Se realiza la verificacion del informe de condiciones de salud entregado por el contratistas Salud Vital IPS 
21. Se realizó la elaboracion del protocolo y este fue remitido a la Secretaria General para radicacion ante la Direccion General 
22. Se llevaron a cabo las actividades de  riesgo cardiovascular, habito de cuidado auditivo y de la voz, habitos que se pueden adoptar en nuestra casa para la prevencion de covid-19, control de incedio
23. Se llevan los registros estadisticos del trimestre
24. Se llevaron a cabo las capacitaciones a la brigada de mergencias- Tema: control de incendios en las sedes: Apartado, Puerto Asis (mocoa), Cali, Barrancabermeja, San Jose del Guaviare 
25. Se llevaron a cabo las capacitaciones a la brigada de mergencias- Tema: control de incendios en las sedes:  Ibague,  cucuta y arauca 
26. Se realiza la medicion trimestral de los indicadores que soportan al SG-SST 
27. Se realizó el seguimiento al plan de mejoramiento en el mes de JUNIO 
SISTEMA DE GESTIÓN DOCUMENTAL
1. Se presentó el Programa de Gestión Documental el día 24/06/2020 ante el comité de gestión; sin embargo se deben realizar ajustes
2. Se elaboró el proyecto de resolución del PGD y PINAR; sin embargo esta sujeta a revisión una vez se aprueben los instrumentos archivísticos
3. Se presenta avance de la elaboración de las TRD
4. Se está realizando el levantamiento de información por medio de la actualización de activos de información
5. En abril se radicó en Secretaría General la ficha técnica del SGDEA para iniciar proceso
6. En junio se están realizando ajustes a los estudios previos del SGDEA
7. En abril se realizaron capacitaciones en Gestión Documental a dependencias de la Entidad y se presentó avance de matriz de activos de información
8. En mayo se realizaron capacitaciones en Gestión Documental a dependencias de la Entidad y se presentó avance de matriz de activos de información
9. En junio se realizaron capacitaciones en Gestión Documental a dependencias de la Entidad y adicional se presentó avance de matriz de activos de información
GESTION AMBIENTAL: 
1. Inicia labores a partir de la formulación e inclusión del plan de trabajo en junio, lo anterior, considerando que no se contaba con el(la) profesional para manejar estos temas</t>
  </si>
  <si>
    <t>Se sugiere enfocar esfuerzos en los siguientes temas pendientes de acuerdo con lo programado: Aprobación de los procedimientos misionales y el monitoreo de los riesgos de gestión de la UBPD. Con relación al Sistema de Gestión Documental, se encuentra pendiente la aprobación de la resolución del Programa de Gestión Documental y del Plan Institucional de Archivos, la cual se encuentra sujeta a la aprobación de los instrumentos archivísticos, por otra parte, no se culminó la estructuración de las Tablas de Retención Documental y del Cuadro de Clasificación Documental, así como la estructuración de la memoria descriptiva. Finalmente, a la fecha de este informe no se radicó el estudio de mercado relacionado con el sistema de información de gestión de documentos electrónicos de archivo, por lo tanto, el proceso contractual continua pendiente. Finalmente, para gestión ambiental, se sugiere priorizar la documentación de los programas, procedimientos y demas lineamientos asociados al proceso, así mismo, enfocar esfuerzos en la tematicas medio ambientales que apliquen en las funciones misionales para salidas a terreno, entre otros aspectos como el manejo de residuos biológicos en la UBPD.</t>
  </si>
  <si>
    <t>Frente al Sistema de Gestión de Calidad, se encuentra pendiente terminar de definir y aprobar los componentes del sistema Integrado de gestión, con relación al Sistema de Gestión de Seguridad y Salud en el Trabajo se encuentra pendiente el documento: Acta y/o Informe que contenga la verificación del estado actual de la conformación del COPASST, así como la revisión del Informe de condiciones de salud derivado de los exámenes médicos ocupacionales. En cuanto al Sistema de Gestión Documental, se encuentra pendiente la suscripción de las resoluciones del Programa de Gestión Documental y del Plan Institucional de Archivo; por otra parte, no se culminó la estructuración de las Tablas de Retención Documental y del Cuadro de Clasificación Documental, así como la estructuración de la memoria descriptiva (documento introductorio de las TRD), finalmente, se encuentra en riesgo de cumplimiento la entrega para revisión y convalidación de la Tabla de Retención Documental por parte del Archivo General de la Nación. Finalmente, a la fecha de este informe se encuentra pendiente de llevar a cabo el contrato del sistema de información de gestión de documentos electrónicos de archivo, el cual se encuentra sujeto a la aprobación de las Vigencias Futuras en el DNP y en el MHCP. Finalmente, en cuanto a gestión ambiental se refiere, se encuentra pendiente la socialización del programa de consumo sostenible a funcionarios vinculados al tema de compras y contratación de la entidad, así como también, la identificación de los riesgos ambientales de la entidad e la Identificación de los posibles impactos y efectos negativos generados al medio ambiente en el desarrollo de las acciones humanitarias y extrajudiciales para la búsqueda de personas dadas por desaparecidas en el contexto y en razón del conflicto armado</t>
  </si>
  <si>
    <t>2.1.2</t>
  </si>
  <si>
    <t>Describir lo que implica cada una de las fases del proceso de búsqueda de personas dadas por desaparecidas, en función de una ruta articulada para el abordaje humanitario de las solicitudes de búsqueda.</t>
  </si>
  <si>
    <t>Direcciones Técnicas Misionales, Equipos Territoriales, Oficina Asesora Jurídica, Secretaría General</t>
  </si>
  <si>
    <t>"Para este corte, entre la Subdirección General Técnica y Territorial, la Dirección Técnica de Participación, Contacto con las Víctimas y Enfoques Diferenciales, la Dirección Técnica de Información Planeación y Localización para la Búsqueda, Subdirección Administrativa y Financiera – Servicio al Ciudadano y la Oficina Asesora Jurídica se realizó una aproximación a la conceptualización y caracterización de las solicitudes de búsqueda en su fase de recepción, así las cosas, se identificó la necesidad de conformar un equipo de trabajo que adelante la elaboración de un protocolo para la reglamentación del trámite de las solicitudes de búsqueda que incluya la identificación de criterios de direccionamiento, asignación y atención de las peticiones y/o solicitudes de la ciudadanía y demás grupos de interés.
Para lo antes expuesto se vienen adelantando mesas de trabajo entre las areas."</t>
  </si>
  <si>
    <t>Se sugiere incluir a la Oficina Asesora de Planeación, especificamente para los temas relacionados con el Sistema Integrado de Gestión, toda vez que la construcción de procesos y procedimientos permite orientar la estandarización y normalización de la ruta y de las fases del proceso de búsqueda allí contempladas. así mismo, es necesario que dentro de las sesiones de trabajo realicen la descripción de las fases conforme del flujograma de las fases del proceso de búsqueda construido durante el año 2019, de tal forma, que a su vez, se puedan realizar acciones de mejora en terminos de robustecer el precitado flujograma.</t>
  </si>
  <si>
    <t>En aras de avanzar articuladamente en el desarrollo de las actividad 2.1.2 - 2.4.6.- 2.4.10 - 2.1.10 - 2.3.5 así como en los indicadores 12 y 39. se consideró importante direccionar dicho ejercicio a través de la recolección de informacion vertida en documentos producidos por la Unidad, cuyo contenido contribuyeran a la comprensión de: a) el carácter humanitario y extrajudicial; b) las fases del proceso de búsqueda; c) las nociones de resultados y respuestas; d) el alcance de las acciones de dirigir, coordinar y contribuir; e) las herramientas de seguimiento de las fases del proceso de búsqueda. Para ello, se formuló una “Ficha de identificación” de los documentos acopiados, la misma tiene como fin seleccionar y sistematizar la información referente a las definiciones anteriormente relacionadas.</t>
  </si>
  <si>
    <t>Luego de revisar el avance cualitativo se evidencia que a pesar de identificar los documentos que podrían dar cumplimiento a la actividad, esta no se llevó a cabo de acuerdo con las fechas previstas (30 junio), a lo anterior, se suma que el soporte remitido "FICHA DE RESUMEN ANALÍTICO DE DOCUMENTOS" se encuentra sin diligenciar. Por lo anterior, se sugiere priorizar la culminación de esta actividad, en este sentido, deben inicialmente determinar ¿Cuál es la ruta articuladora? y cual es la relación con la descripción del proceso de búsqueda, en este sentido, se debe específicar como será utilizado y en que contribuirá la ficha elaborada para garantizar la ejecución de la actividad. Finalmente, se sugiere ademas de los documentos internos, evaluar que otros externos permiten evaluar la ruta articuladora con otras entidades del Estado</t>
  </si>
  <si>
    <t>Desde la SGTT se describieron las fases del proceso de búsqueda en articulación con los proceso y procedimientos misionales aprobados por la UBPD y el Plan Nacional de Búsqueda, con el fin de tener una mirada integral y garantizar que el documento aborda todos los componentes desarrollados por la Entidad para avanzar en las acciones de investigación humanitaria para la búsqueda.
 Respecto a la Ruta Articulada por el Abordaje Humanitario de las Solicitudes de Búsqueda, se especificaron las actividades que se han adelantando por la SGTT y las dependencias adscritas, se indicó sobre el principio de colaboración armónica entre los mecanismos del SIVJRNR y las entidades que participan del proceso de búsqueda de personas dadas por desaparecidas, particularmente aquellas que contribuyen fortalecer el carácter humanitario de la UBPD.</t>
  </si>
  <si>
    <t>Para el último trimestre se sugiere divulgar y socializar este documento al interior de la UBPD, considerando los crírerios, fundamentos y su importancia para el proceso de búsqueda. Finalmente, se sugiere verificar si el documento generado es necesario incluirlo en un flujo de aprobación, lo anterior, considerando que por si solo no permite evidenciar quien lo construyó, quienes participaron, quienes revisaron y así mismo, quienes aprobaron. Esto dará mas fuerza al documento durante la fase de socialización y divulgación</t>
  </si>
  <si>
    <t>2.1.3</t>
  </si>
  <si>
    <t>Identificar, documentar y difundir los aprendizajes del proceso de búsqueda de personas dadas por desaparecidas.</t>
  </si>
  <si>
    <t>Se diseñó la propuesta metodológica para el desarrollo de la actividad, la cual se plantea en tres fases: Fase I: identificación y documentación de los aprendizajes del proceso de búsqueda en la etapa de alistamiento, conceptualización y definiciones generales. Fase II: identificación y documentación de los aprendizajes del proceso de búsqueda en la etapa de implementación. Fase III: divulgación. También se avanzó en la recolección de información y en el acompañamiento a algunas entrevistas realizadas para la actividad 1.1.2: memoria institucional y que sirven como insumo para esta actividad. Debido a la cantidad de documentos, al peso de las entrevistas y a la reserva, esta información no se comparte pero se encuentran en la carpeta del drive de consulta de la OGC: https://drive.google.com/drive/u/1/folders/0AEPBGbjq2sJuUk9PVA. Como soporte de avance se adjunta la propuesta metodológica.</t>
  </si>
  <si>
    <t>Se observa avance en las actividades descritas.
Se sugiere revisar la conveniencia de plantear la divulgación en el mes de diciembre, como plantea el cronograma, ya que suele ser un periodo con bastantes actividades de cierre, de reporte y adicional por las fechas navideñas un buen número de servidores puede no estar disponible.
 * Los soportes relacionados son evidencia de la activida (el documento con la metodología)d; adicionalmente en el caso de la información reservada se adjunta imagen de pantallazo de la información</t>
  </si>
  <si>
    <t>Se elaboró un documento preliminar que contiene el primer avance de la identificación y documentación de los aprendizajes del proceso de búsqueda. El documento intenta sintetizar los resultados encontrados en la primera fase de la investigación: identificación de aprendizajes en la fase de alistamiento que se identificaron en las entrevistas realizadas en el marco de la construcción de la memoria 2018 -2019 de la UBPD y en la revisión del archivo documental y además presenta un abordaje teórico sobre los aprendizajes y la Gestión del Conocimiento. 
 Soporte: documento preliminar.</t>
  </si>
  <si>
    <t>Las actividades y el documento preliminar recogen y sintetizan la información recolectada, lo cual culminaría la fase de alistamiento, sin embargo generamos una alerta en cuanto al tiempo restante para el cumplimiento de la actividad, pues aunque la fecha final es diciembre, para la fase de implementación y para la divulgación puede ser corto el tiempo.
Los soportes adjuntados dan cuenta de la actividad reportada.</t>
  </si>
  <si>
    <t>Durante este trimestre se avanzó en realizar los ajustes sugeridos por la jefe de oficina al documento preliminar, asimismo se revisaron los procesos y procedimientos misionales finales a la luz de los documentos previamente revisados para comparar y resaltar los cambios en ambas versiones.</t>
  </si>
  <si>
    <t>Las actividades y el documento recogen y sintetizan la información recolectada, se están haciendo ajustes al documento.
 Sin embargo llamamos la atención respecto al tiempo para la divulgación de todas las actividades planteadas, más teniendo en cuenta que se soporta también en el indicador 15, para lograr medir la comprensión sobre el proceso de búsqueda.</t>
  </si>
  <si>
    <t>2.1.4</t>
  </si>
  <si>
    <t>Identificar e implementar TIC's como herramientas para apoyar el desarrollo de la misión de la UBPD (incluye el Plan estratégico de tecnologías de la información y las comunicaciones, PETI).</t>
  </si>
  <si>
    <t>Oficina de Tecnologías de la Información y las Comunicaciones</t>
  </si>
  <si>
    <t xml:space="preserve">"Con el propósito de desarrollar la actividad de Identificar e implementar TIC's como herramientas para apoyar el desarrollo de la misión de la UBPD, la Oficina TIC ha establecido una serie de proyectos por medio de los cuales realizará la identificación e implementación de las herramientas más adecuadas para suplir las necesidades tecnológicas necesarias para el desarrollo de las actividades misionales. 
Es a través de los proyectos que se gestionan desde la OTIC que se aprovisionarán una serie de herramientas tecnológicas que permitirán:
- habilitar y estabilizar los servicios TIC, a través del aumento de la capacidad de cómputo, la habilitación de los servicios de tecnología, la seguridad de infraestructura tecnológica, la conectividad y el apoyo de la gestión a través de la mesa de servicios para la UBPD y sus sedes
- Gestionar, centralizar y articular la adquisición de los bienes y servicios de TI en la línea de licenciamiento de software (GSuite, Office, Plan View, y Adobe) y en la línea de infraestructura (impresoras de código de barras y multifuncionales, tabletas y escáneres) 
- Contar con una herramienta tecnológica que permita la compresión de los documentos digitales de la UBPD con el propósito de reducir el volumen y peso de los datos generados y recibidos en la UBPD 
- Contar con un sistema de Información Geográfica o GIS (ArcGIS) que integre tecnológicamente elementos de hardware, software, personas e información geográfica, cuya principal función es capturar, analizar, almacenar, editar y representar datos georreferenciados respecto a la misionalidad de la UBPD
- Disponer de un sistema de vídeo conferencia que incluya herramientas de hardware y software que permitan la interoperabilidad y comunicación simultánea bidireccional de audio y vídeo entre todas las sedes a nivel nacional lo cual apoyará los procesos de búsqueda de personas dadas por desaparecidas
- Impulsar el uso y apropiación de tecnologías de la información y comunicaciones al interior de la UBPD
- Actualizar el plan estratégico de tecnología de información de la OTIC PETI 2021-2024 como estrategia para definir el plan para la transformación tecnológica de la Entidad, a través de la definición de metas a mediano plazo materializadas en el portafolio de proyectos de la OTIC.
La información detallada de la ejecución de estos proyectos con sus correspondientes evidencias se encuentran en al archivo anexo denominado “Avances Plan de Acción 2020 OTIC”"
</t>
  </si>
  <si>
    <t>Se sugiere contemplar en los proyectos la integración de todas las herramientas de software proyectadas, en términos de la interfaz de módulos y el cruce de información para la interoperabilidad con otros sistemas externos como el SIRDEC, SIFMELCO, AFIS, entre otros misionales y de gestión administrativa contemplados en la consecución de cada proyecto. Esto permitirá la integralidad, estandarización, unificación y estandarización de la información. Finalmente se sugiere elaborar un cronograma que permita a partir de una linea base realizar el seguimiento y control a cada proyecto en desarrollo.</t>
  </si>
  <si>
    <r>
      <rPr>
        <sz val="10"/>
        <color rgb="FF000000"/>
        <rFont val="Arial"/>
        <family val="2"/>
      </rPr>
      <t xml:space="preserve">2.2.4 Establecer el modelo de seguridad digital. Proyecto 10: Fortalecimiento de la seguridad digital de la UBPD
 La entidad se encuentra ejecutando el contrato 186-19 el cual diseñará el Modelo de Seguridad de la Información para la UBPD, con base en este modelo de seguridad de la información la OTIC establecerá el Modelo de Seguridad Digital el cual se encuentra contemplado en el proyecto de gestión de la OTIC denominado “Fortalecimiento de seguridad digital”. 
 1. En el trimestre Abril-junio se han realizado las siguientes actividades en conjunto con la UT:
 - Diagnóstico de seguridad de la información (Información Confidencial)
 - Identificación, clasificación y valoración de activos de información y riesgos (Información Confidencial)
 Dentro del marco del contrato se han realizado aportes y retroalimentación sobre los siguientes documentos que se están construyendo en conjunto con la consultoría:
 - Metodología de Riesgos (Riesgos)
 - Procedimiento para gestión de activos (Activos)
 - Modelo de gobierno de datos(Modelo de Gdatos - Confidencial)
 - Estrategia de defensa en profundidad (estrategia de defensa en profundidad - Confidencial)
 - Informe detallado BIA (BIA - Confidencial)
 - Plan de Gestión de vulnerabilidades (Plan de vulnerabilidades - Confidencial)
 - Guía para realizar análisis de vulnerabilidades (Guía análisis de vulnerabilidades - Confidencial)
 - Estrategia y metodología de Ethical Hacking (no es posible compartir por su contenido altamente sensible) 
 - Campañas de sensibilización (Borrador_Campañas - Confidencia)
 - Metodologías de desarrollo de software (metodologías de desarrollo de Software)
 compartir por su contenido altamente sensible)
 2. En el marco del proyecto de fortalecimiento de seguridad digital se han llevado a cabo las siguientes actividades :
 - Para el proceso de custodia de medios se envió a SAF para validar forma de pago e indicadores financieros a la fecha aún no han devuelto el EP firmado.(EP- custodia de medios)
 - Para el proceso de herramientas de ciberseguridad, se encuentra pendiente de estudio de mercado, a la fecha de corte no se ha recibido (Radicación FT herramientas).
 - Se inicia la ejecución del contrato 092 que permitirá adquirir dispositivos de almacenamiento de seguridad externos. (Contrato 092)
 - Se encuentra en construcción una estrategia para afianzar la seguridad digital en las diferentes dependencias de la UBPD (Borrador - Estrategia) (Confidencial).
 - Se recibió EM del proceso de Ethical Hacking, se encuentra en ajuste del EP (EM-Ethical Hacking).
 Evidencias: </t>
    </r>
    <r>
      <rPr>
        <sz val="10"/>
        <color rgb="FF1155CC"/>
        <rFont val="Arial"/>
        <family val="2"/>
      </rPr>
      <t>https://drive.google.com/drive/folders/1zCtb3jfOCCC_8tVbZ6RaL0f00kl66XMH</t>
    </r>
  </si>
  <si>
    <t>Se sugiere establecer la relación que existe entre el modelo de seguridad digital y el sistema de gestión de información que viene adelantando el asesor de la Dirección General que maneja estos temas, de esta forma, se garantiza la integralidad y se evalúa a su vez que todo esté cubierto en términos de un sistema de gestión. Finalmente, se sugiere analizar la vulnerabilidad que tiene en términos de seguridad digital el hecho de que los funcionarios de la UBPD estén utilizando los equipos de cómputo con la información contenida desde sus casas dado el estado de emergencia decretado</t>
  </si>
  <si>
    <t>Los avances de ejecución de las actividades del Pan de Acción de la OTIC para el trimestre Julio- Septiembre de 2000 son los siguientes:
 Proyecto Gestión Adquisición de Bienes y Servicios TICS
 1. Para el proceso de PIX4D se adquirió la licencia de software que facilite el procesamiento y tratamiento de las imágenes obtenidas mediante el uso de drones para la Dirección Técnica de Información, Planeación y Localización para la Búsqueda.
 Evidencias: https://drive.google.com/drive/folders/10g9HZuVedKCionlRYSXNjCP4M2NG3LRF
 2. Para la contratación de Adobe, se adquirieron 23 licencias para territoriales y satélites
 Evidencias: https://drive.google.com/drive/folders/14zYlu_6bm-gWq2oc4ULNORXoEwgriHZS
 3. A través de las adquisiciones desarrolladas a través del acuerdo marco de precios para la compra/venta (tabletas Wacom) se adquirieron 5 tabletas para la Dirección Técnica de Prospección, Recuperación e Identificación.
 Evidencias: https://drive.google.com/drive/folders/14h8fiZ_twK5fpaKb1d3KqiXEJ74ltBBR
 4. Para la adquisición de los equipos IMAC se realizó la Ficha Técnica y Estudios previos para comenzar el proceso de adquisición 
 Evidencias
 https://drive.google.com/drive/folders/1H6Hy3da0vCjkAfkvBcL1r9ZwpfRnoDcd
 5. Fase II para licenciamiento Gsuite, se firmó el acta de inicio del contrato 196 de 2020 a través del cual se realizará la renovación de 710 licencias de GSuite para ser recibidas a partir de la segunda semana de octubre. En segundo lugar, se realizará la recepción de 22 licencias de video conferencia que serán recibidas en su totalidad en diciembre de 2020.
 Evidencias: https://drive.google.com/drive/folders/1UCS08KcvCpW9BtDGQsDxO7xhNtkr1A64
 6. En el caso de la suscripción del software jurídico se recibió estudio de mercado y se realizó la gestión de solicitud de modificación del PAA, la cual fue autorizada en la versión 23 del PAA 2020.
 Evidencias: https://drive.google.com/drive/folders/1svm0Tl_TaCNZT9lTu3FvcgKNe8Udb20Q
 Proyecto Fortalecimiento servicios integrados TIC de la UBPD
 Considerando la negativa del DNP de aprobación de las vigencias futuras (“Correo DNP- Vigencias Futuras.pdf”) para la licitación de servicios integrados, fue necesario establecer una nueva estrategia de contratación a fin de garantizar la continuidad de servicios de conectividad requeridos para lo cual se requerirá el trámite de vigencias futuras con recursos de funcionamiento para establecer un nuevo contrato que permita la continuidad de los servicios tecnológicos aprovisionados actualmente( Anexo Derivado 5 del contrato marco interadministrativo 015 de 2018).
 El desarrollo de la Nueva Estrategia involucra la ejecución de las siguientes actividades: 
 1. Reunión SG, Contratos, OAP, Financiera para definir las opciones estratégicas de la identificación de las fuentes de recursos para el desarrollo del proyecto. De igual forma, se establecieron las alternativas contractuales de acuerdo con los recursos definidos. Como resultado de esta reunión se establecieron los siguientes compromisos: 
 - Prorrogar Anexo 4 hasta el 31/10/2020 (Radicado)
 - Aprobar Recursos por Funcionamiento (Comité de contratación 05/08/2020).
 - Solicitud de modificación de PAA después de comité (correo)
 - Generar Fichas técnicas Anexo Derivado 5.
 - Estudios previos entregados.
 - Estudio de mercado - homologado con el proceso de licitación.
 - Matriz de riesgos
 - Documentos de vigencias futuras entregados por la OTIC el 25/09/2020 y firmados por la SAF
 - Nuevo contrato Anexo 
 Evidencias: https://drive.google.com/drive/folders/1cpW8vbintKszbtTcztRfaScEOuQJoRgo
 Proyecto Diseñar Implementar Uso y Apropiación
 Adaptación: Se creó carpeta compartida en el Drive, "USO Y APROPIACION HERRAMIENTAS TI" con información de interés sobre el uso de las herramientas de TI implementadas para consulta de todos los colaboradores de la UBPD.
 Evidencias: https://drive.google.com/drive/folders/0ANZ0ZbU-gIsAUk9PVA
 Apropiación: Realizar Documento Planificación Uso y apropiación_OTI, Organizar las 18 sesiones de GSUITE para los colaboradores de UBPD:
 Evidencias: https://drive.google.com/drive/folders/1CXuahDma1c8kMPT8sC5HHmxho5noxQbC y https://drive.google.com/drive/folders/182gd84ni_fKuhRGaGb2qdcIg4fLviLtT
 - Diseñar Hoja de Ruta de actividades: Campañas divulgación y Sensibilización Herramientas TI, Correos Divulgación y Sensibilización, Documento de planificación Uso y Apropiación, Hoja de ruta con la programación de actividades de cada herramienta de TI
 https://drive.google.com/drive/folders/1XK-F-Bugfw52qO777TJ-epcWkt6wEVXK https://drive.google.com/drive/folders/0ANZ0ZbU-gIsAUk9PVA
 Medición de Resultados. Se hace de acuerdo a la hoja de ruta de actividades para medir asistencia, nivel de apropiación uso de las herramientas implementadas; en este caso de GSUITE
 Evidencias: https://drive.google.com/drive/folders/1z7o2kmT8Vd7eSFTuE_YiHPAmMMSYJeMJ
 Proyecto Implementar Software Compresión y Descompresión
 Se ha realizado las siguientes actividades: Se gestionó con la mesa de servicio la instalación de Winrar en todas las sedes territoriales y se realiza actualización del archivo de inventario de instalación del software con las actas recibidas por la mesa de servicio
 Evidencias: https://drive.google.com/drive/folders/1RNjxTZdki0xhTakgJW0H5fkwBK2a6Ddu
 Proyecto Implementar Componente Información Geográfica
 Implementar Componente Información Geográfica ARGIS, se realizaron las siguientes actividades:
 1) Se realiza reunión de trabajo con el proveedor Esri y el área de Gestión de información en el proyecto de cementerios para la revisión de la estructura de las tablas y datos que servirán para alimentar las capas geográficas de Arcgis
 2) Se realiza reunión de trabajo con el proveedor Esri y el área de Gestión de información en el proyecto de cementerios para la Definición de estructuras de las capas geográficas de cementerios
 3) Se realiza reunión de trabajo con el proveedor Esri y la Ingeniera Paola Grisales para la posibilidad de apoyar el proyecto de ubicación y visualización de los posibles lugares de desapariciones utilizando las herramientas de Arcgis
 4) Se realizan tres (3) sesiones de capacitación en el Curso Creating Python Scripts for ArcGIS para las siguientes áreas: Dirección Técnica de Prospección, Recuperación e Identificación, Subdirección de Gestión de Información, Subdirección de Análisis
 Evidencias: https://drive.google.com/drive/folders/1LgfssMwYYLAeXOsBybrGOOOYP3IucU71
 Proyecto Implementar Sistema de Video Conferencia
 se firmó el acta de inicio del contrato 196 de 2020 a través del cual se realizará la renovación de 710 licencias de GSuite para ser recibidas a partir de la segunda semana de octubre. En segundo lugar, se realizará la recepción de 22 licencias de video conferencia que serán recibidas en su totalidad en diciembre de 2020.
 Evidencias: https://drive.google.com/drive/folders/1UCS08KcvCpW9BtDGQsDxO7xhNtkr1A64
 Proyecto Gestionar PETI OTIC
 En el marco de la ejecución del proyecto en el cual la OTIC realizará la articulación del PETI 2019-2020 con el PETI 2021-2024 que entregará la Consultoría se realizaron las siguientes actividades:
 Se han desarrollado las siguientes actividades relacionadas con la aprobación del PETI 2021-2024:
 - Se realizó la validación y aprobación del PETI 2021-2024 por parte del equipo designado para apoyar el proyecto de consultoría.
 - Se inicia la generación del documento que será remitido al comité de gestión para la presentación del PETI en la sesión a programar.
 Evidencias: https://drive.google.com/drive/folders/1t1S3YAoahrtCC2PoC1s_9A6Tt0EYIPuE
 Se han desarrollado las siguientes actividades relacionadas con la articulación del PETI 2019-202 PETI 2021-2024
 - Validar articulación objetivos estratégicos
 - Validar articulación procedimientos OTIC
 - Validar articulación servicios tecnológicos
 - Validar articulación Gestión de Información
 - Validar articulación Sistemas de Información
 - Validar nuevos dominios
 - Generar informe articulación
 Evidencias: https://drive.google.com/drive/folders/13gKtTTPHaUHbZiAd2Y6pGzVbIYVb2UzC
 Se han desarrollado las siguientes actividades relacionadas con la validación del mapa de ruta 2020:
 - Se Validaron los nuevos lineamientos de priorización proyectos propuestos por la consultoría.
 - Se validó el nuevo esquema de mapa de ruta propuesto por la consultoría 
 - Se validó la posible identificación de posibles proyectos para 2020,
 - Se validó la posible aplicación del nuevo esquema mapa de ruta propuesto por la consultoría.
 - Se validó la posibilidad de actualización del mapa de ruta 2020
 - Se genera informe de consolidación de las actividades desarrolladas.
 Evidencias: https://drive.google.com/drive/u/1/folders/1zUIo62xQ--0tM3AJT8ZJbsh1hPzpT63T
 Proyecto Implementación de formularios captura información
 Se han desarrollado las siguientes actividades:
 - Aplicaciones para consolidar información. Se hicieron mejoras al indice creado en elastic search, para solucionar bugs detectados (agrupamiento, id persona vacío), se realizaron pruebas a la aplicación qOper, se ajustó bug con la fecha de auditoria (formato UTC -5), se mejoró la presentación de la aplicación qOper (estilos, iconos), se adicionó un template al formulario para mejorar la navegación, se colocó un toogle a qOper para desabilitar/habilitar la búsqueda por año de desaparición, porque no siempre existe este dato, lo cual imposibilitaba mostrar todos los registros.
 - Desplegar formulario y aplicaciones. Se crea en metabase un portal principal de acceso a todas las aplicaciones desarrolladas hasta el momento: formularios, buscador tipo Google, consolidación de información, reportes.
 - Capacitar usuarios finales. Se implementan mejoras a la aplicación de consolidar información para facilitar el uso de la herramienta, durante el piloto que inicia en octubre con 2 territoriales, igualmente, se define e implementa el formulario de seguimiento al proceso de participación para ser incluido en las herramientas presentadas en la capacitación y se realizan ajustes al portal principal para facilitar el acceso a las aplicaciones.
 - Pruebas formulario y aplicaciones. Se realizan pruebas de captura off-line desde dispositivos móviles y ajustes requeridos al formulario.
 - Reportes consultando directamente en BD. se definen los reportes requeridos para consulta de información ingresada por formularios de solicitudes, se configura docker y se instala herramienta Metabase en el servidor para construir reportes. Se crean los primeros set de datos e informes.
 Evidencias: https://drive.google.com/drive/folders/1XK-F-Bugfw52qO777TJ-epcWkt6wEVXK</t>
  </si>
  <si>
    <t>Tan pronto como se establezca el modelo de Seguridad de la Información, se sugiere incluir que otras necesidades son requeridas para su respectiva implementación durante la próxima vigencia, así mismo, se sugiere tener muy presente la inclusión de esta implementación durante la formulación del plan de acción 2021. Finalmente, si se requieren nuevas necesidades de software o hareware y no se pueden solventar con los recursos previstos para el nuevo proyecto de inversión de TICs, se sugiere iniciar labores de diagnostico, para determinar que elementos se pueden conseguir mediante apoyo de cooperación internacional</t>
  </si>
  <si>
    <t>2.1.5</t>
  </si>
  <si>
    <t>Realizar el seguimiento a la implementación de la política de prevención de daño antijurídico.</t>
  </si>
  <si>
    <t>Comité de Conciliación</t>
  </si>
  <si>
    <t>Oficina Asesora Jurídica, Secretaría General, Subdirección Administrativa y Financiera, SGTT Asesor de Dirección General en temas de seguridad y protección</t>
  </si>
  <si>
    <t>1. El 18 de diciembre de 2019, en el Comité de Conciliación No. 7, se determinó el plan de acción de la Política de Prevención de Daño Antijurídico para los años 2020-2021 y las acciones a implementar para evitar la configuración de los 5 riesgos priorizados. (La aprobación de la PPDA se debe realizar antes de que comience el año, por esto la actividad se realizó antes del comienzo de la vigencia).
2. En la sesión del 12 de febrero de 2020, el Comité de Conciliación determinó los responsables para adelantar las medidas para evitar la configuración de los riesgos que fueron priorizados en la formulación de la PPDA 2020-2021.
3. Entre el 13 y 14 de febrero de 2020 se envió la comunicación del Comité de Conciliación a las 3 dependencias asignadas de hacer seguimiento a la mitigación de los riesgos. Estas dependencias son: Dirección General, Secretaría General y la Subdireccón General Técnica y Territorial.</t>
  </si>
  <si>
    <t>Las acciones mencionadas dan cuenta de un avance coherente con la actividad planteada y la información es clara y concreta.</t>
  </si>
  <si>
    <r>
      <rPr>
        <b/>
        <sz val="10"/>
        <rFont val="Arial Narrow"/>
        <family val="2"/>
      </rPr>
      <t>1</t>
    </r>
    <r>
      <rPr>
        <sz val="10"/>
        <rFont val="Arial Narrow"/>
        <family val="2"/>
      </rPr>
      <t xml:space="preserve">. 8 de abril de 2020: (Soporte Acta No. 5 de 2020)
- La SGTT realizó ajustes en "Cronograma de actividades de Política de Prevención 2020 – 2021" teniendo en cuenta las recomendaciones dadas por el Comité de Conciliación. Estas incluyen, la realización periódica (cada 3 meses), de una encuesta tanto en nivel central como territorial, con el propósito de establecer cómo ha sido el manejo de la información, de tal forma que se pueda contar con elementos que permitan el ajuste, revisión y mejora constante de las medidas implementadas.
- La Dirección General -a través del Asesor de Seguridad- presentó el Plan de trabajo y cronograma para formulación protocolo de seguridad para las familias que buscan. En este mismo sentido, los integrantes del Comité de Conciliación decidieron que el Asesor de la Dirección General en temas de prevención y protección será el responsable de la formulación de los lineamientos o protocolos de protección para las familias que participan en el proceso de búsqueda.
- La DTPRI expuso el cronograma de actividades y las acciones proyectadas para evitar la configuración de riesgos de lugares donde se realizarán labores humanitarias de prospección y recuperación. A pesar de estar no considerado un riesgo priorizado, se le hace seguimiento para evitar la causación de un daño antijurídico.
</t>
    </r>
    <r>
      <rPr>
        <b/>
        <sz val="10"/>
        <rFont val="Arial Narrow"/>
        <family val="2"/>
      </rPr>
      <t>2</t>
    </r>
    <r>
      <rPr>
        <sz val="10"/>
        <rFont val="Arial Narrow"/>
        <family val="2"/>
      </rPr>
      <t xml:space="preserve">. 22 de abril de 2020: (Soporte Acta No. 6 de 2020)
- La SGTT presentó el cronograma de actividades para la integración de lineamientos relacionados con confidencialidad y protección de información. En la actividad No. 5, se vinculó a la OCP para la coordinación de las estrategias que permitan la sensibilización y difusión a las servidoras y los servidores de la UBPD del documento que integra los lineamientos relacionados con la seguridad y protección de la información.
</t>
    </r>
    <r>
      <rPr>
        <b/>
        <sz val="10"/>
        <rFont val="Arial Narrow"/>
        <family val="2"/>
      </rPr>
      <t>3</t>
    </r>
    <r>
      <rPr>
        <sz val="10"/>
        <rFont val="Arial Narrow"/>
        <family val="2"/>
      </rPr>
      <t xml:space="preserve">. 13 de mayo de 2020: (Soporte Acta No. 7 de 2020)
- La DTPRI presentó al Comité tres instrumentos: (i. Protocolo de Ingreso a Lugares, ii. Protocolo de Prevención y Mitigación de Daño y iii. Caracterización de Predios). En este sentido, el Comité sugirió que fueran construidos por las 3 dependencias misionales, por lo cual DTPRI debería convocar a la Dirección Técnica de Información, Planeación y Localización para la Búsqueda – DTIPLOC y a la Dirección Técnica de Participación, Contacto con las Víctimas y Enfoques Diferenciales - DPCVED para el desarrollo de esta tarea. 
</t>
    </r>
    <r>
      <rPr>
        <b/>
        <sz val="10"/>
        <rFont val="Arial Narrow"/>
        <family val="2"/>
      </rPr>
      <t>4</t>
    </r>
    <r>
      <rPr>
        <sz val="10"/>
        <rFont val="Arial Narrow"/>
        <family val="2"/>
      </rPr>
      <t>. 24 de junio de 2020: (Soporte Acta No. 9 de 2020)
- La SGTT presentó a los miembros del Comité de Conciliación el cronograma de actividades de protección y seguridad de la información. Este cronograma indica la implementación de los Acuerdos de Confidencialidad y la Creación del Sistema de Seguridad de la Información.</t>
    </r>
  </si>
  <si>
    <t>El reporte es claro y da cuenta de la actividad con el sentido con el que fue planteada. Así mismo, muestra cómo el cumplimiento se está dando de manera articulada entre los miembros del Comité, específicamente de las áreas incluidas como otras dependencias que intervienen.</t>
  </si>
  <si>
    <t>Para el tercer semestre, el Comité de Conciliación realizó los siguientes avances:
1. El 8 de julio en la sesión virtual del comité se realizó la revisión del área responsable de la formulación e implementación de los mecanismos frente al riesgo de no guardar la confidencialidad y reserva de la información que recibe o produce la UBPD en cumplimiento del mandato conferido
2. El 19 de agosto se llevó a cabo la Intervención del Oficial de Seguridad de la Información frente al cronograma de actividades para evitar la configuración del riesgo de no guardar la confidencialidad y reserva de la información que recibe o produce la entidad en cumplimiento de su mandato, en el contexto de la actual situación del SSI, los avances y planes de trabajo.
Soporte:
1. Acta de Comité de Conciliación No. 10 del 8 de julio de 2020 (pendiente de firma Doctora Luz Marina Monzón)
2. Acta de Comité de Conciliación No. 12 del 19 de agosto de 2020 (pendiente de firma Doctora Luz Marina Monzón)</t>
  </si>
  <si>
    <t>2.1.6</t>
  </si>
  <si>
    <t>Diseñar e implementar el sistema de gestión ambiental.</t>
  </si>
  <si>
    <t>Las actividades relacionadas con el diseño e implementación del sistema de gestión ambiental se iniciarán en el segundo trimestre de la vigencia, teniendo en cuenta que en primera instancia es necesario realizar la revisión del Plan Institucional de Gestión Ambiental - PIGA 2019-2020 de la UBPD, con el fin de ajustarlo a las condiciones actuales de la Entidad con ocasión del estado de emergencia sanitaria declarada por causa del nuevo Coronavirus COVID-19.</t>
  </si>
  <si>
    <t>La información brindada es importante. Sin embargo, dado que la emergencia sanitaria comenzó a finales del trimestre, no es claro porque durante dos meses y medio no se pudo avanzar en la creación del Sistema de gestión ambiental.</t>
  </si>
  <si>
    <t>Durante el segundo trimestre no se adelantó actividad en el tema ambiental toda vez que en la SAF no contaba con profesional ambiental que atendiera la gestión y seguimiento de las tareas y realizara el seguimiento respectivo a la ejecución del PIGA. 
En este orden, se informa que la profesional Laura Estefany López Cubides ingresó a la UBPD el día 05 de junio de 2020, y durante el periodo en curso se le ha suministrado toda la información antecedente, así como las acciones estratégicas a desarrollar en el marco de sus funciones. 
Se realizó ajuste al Plan de Acción del PIGA y el mismo se presentó a la Oficina de Control Interno.
Se adjunta correo de Gestión Humana y correo de envío del Plan de Mejoramiento PIGA. 
Anexo 2.1.6</t>
  </si>
  <si>
    <t>* Teniendo en cuenta los reportes del primer y segundo trimestre con respecto a esta actividad, no se evidencia avance en la actividad planteada. Es necesario indicar cuáles han sido los obstáculos específicos que se han enfrentado al respecto y qué medidas se han tomado para poder desarrollar el Sistema de gestión ambiental.
* Con respecto a las evidencias que se envían como anexos, es importante tener en cuenta que, en el caso de las actividades del Plan de acción, a diferencia de los indicadores, los soportes no reposan en el archivo de la OAP, sino que deben ser resguardados por las áreas responsables, en caso de que lleguen a ser solicitados en el marco de una auditoría interna o externa.</t>
  </si>
  <si>
    <t>*Se llevó a cabo la actualización de los planes y programas que componen el PIGA. Así mismo, estos fueron remitidos para su aval por parte de la Oficina Asesora de Planeación (OAP). Frente a los mismos, se hizo la verificación y evaluación con la profesional de Seguridad y Salud en el Trabajo (SST). 4 de los 5 programas están terminados y pendientes de oficializar, y se está trabajando en las modificaciones pertinentes del quinto (Programa de Gestión Integral de Residuos).  Pese a lo anterior, se han logrado avances en materia de residuos, dado que se ha logrado avanzar con la solicitud de canecas para separación de residuos hospitalarios y similares, y con el contacto al gestor ambiental autorizado para la ciudad de Bogotá.
*Se han llevado a cabo el 100% de las visitas virtuales a las sedes territoriales para la verificación del estado actual de sus instalaciones, lo cual incluye el estado de puntos hidráulicos y lumínicos, usos del agua y la energía, separación en la fuente, y en general, su estado actual para la identificación de aspectos e impactos ambientales.
*Se realiza el registro y seguimiento del consumo de agua de las sedes de la entidad, con el fin de verificar y evaluar metodologías ajustadas para el análisis de la información existente, teniendo en cuenta que para el año inmediatamente anterior varias sedes no existían, razón por la cual no se puede hacer la comparación respecto a los meses del año.
*Se llevó a cabo la construcción del plan de campañas ambientales, el cual fue compartido con la Oficina Asesora de Comunicaciones (OAC) para su aprobación, ajuste y divulgación. Así mismo, se dio inicio al plan en mención, compartiendo las piezas comunicativas que relacionan los programas del PIGA.
*Se llevó a cabo la consolidación de los contratos que tiene la Entidad vigentes junto con los supervisores responsables, con el fin de avanzar en la implementación del programa Consumo Sostenible.
*Como parte del cumplimiento de la actividad indicada en el plan de acción del PIGA que implica acudir a la entidad del Sistema Nacional Ambiental (SINA) que corresponda, a fin de solicitar concepto técnico ambiental cuando así se considere. Se solicitó concepto a Cortolima con respecto al manejo con un árbol de mango que está ubicado en la sede territorial de Ibagué.
*Se ha participado activamente de la construcción del Sistema de Gestión Integrado de la UBPD.</t>
  </si>
  <si>
    <t>2.1.7</t>
  </si>
  <si>
    <t>Desarrollar estrategias que fortalezcan el proceso de búsqueda a través de intercambio técnico con personas y organizaciones que buscan.</t>
  </si>
  <si>
    <t xml:space="preserve">Equipo de Cooperación y Alianzas, Subdirección General, Técnica y Territorial </t>
  </si>
  <si>
    <t>OGC:
 * FAFG: se construyó un informe que contiene aportes para evaluar el intercambio de saberes entre la FAFG y la UBPD durante 2019. El documento contiene las miradas evaluativas de participantes en cada actividad estratégica y una mirada global a cargo de la OGC. Se realizó una reunión para la definición de los temas a avanzar en 2020, a la que asistieron la Directora general, representantes de la FAFG, el equipo de cooperación y Alianzas y la Oficina de Gestión del Conocimiento. Se adjuntan como soporte el documento y presentación: Elementos para una mirada evaluativa del intercambio entre la UBPD y la Fundación de Antropología Forense de Guatemala (FAFG), y el anexo de elementos de reflexión.
* Fundación Carter y su asociada Elementa: la OGC realizó comentarios a las conclusiones del estudio El Camino de la Búsqueda realizado por Elementa y la Fundación Carter, durante el 2019. Se realizaron reuniones con representantes de ambas instituciones con miras a definir mecanismos y metodologías para la socialización del estudio en Colombia. Se adjunta el correo y los comentarios realizados.
* ICMP: En los dos componentes que coordina la OGC se han tenido los siguientes avances: 
 - Capacitación: se avanzó en el plan de capacitación frente a información y seguridad de la información. Entre los meses de febrero y marzo se desarrollaron talleres prácticos de conocimiento del sistema de información de ICMP, a estos talleres asistieron 34 personas de la UBPD. Se solicitó información técnica referente a este sistema. Se anexa listados de asistencia, la propuesta de las sesiones de capacitación y la carta en la que se solicita la información sobre la aplicación iMDS.
 - Lugares de disposición, cadena de custodia y preservación de cuerpos no identificados: se hicieron visitas a Ministerio del interior, INML, FGN, DIJIN para comentar el proyecto y solicitar la información de las entidades. Se recogieron insumos para el desarrollo de un documento sobre la normativa pertinente en el tema. Se anexan actas de reunión y cartas de solicitud de información técnica.
Cooperación: 
Se continua con el plan de trabajo con organismos internacionales para el intercambio técnico de experiencias y capacitación especializada con la Comisión Internacional de Búsqueda, y la Fundación de Antropología Forense de de Guatemala. Con el primero se encuentra en proceso de revisión jurídica un Memorando de Entendimiento y con el segundo se ha establecido un plan de trabajo para el 2020 de capacitaciones a iniciar en el segundo trimestre del año.</t>
  </si>
  <si>
    <t>* Se observa avance en las actividades descritas.
 * Los soportes relacionados son evidencia de las actividades planteadas, hay algunas evidencias de reuniones como listados de asistencia y actas pero ante una eventual auditoría sería adecuado recolectar todos estos listados de reuniones y mesas de trabajo descritas.</t>
  </si>
  <si>
    <t>* FAFG: En el periodo de reporte se realizaron las siguientes acciones: i). Como preparación para un encuentro entre el Director de la FAFG y la Directora de la UBPD, presentación de la OGC a personal de esa ong de los resultados de la contratación hecha en 2019, para identificar elementos relativos a la gestión de conocimiento y la cultura organizacional. ii). Jornada de trabajo entre las direcciones de la FAFG y la UBPD para discutir temas relativos a la articulación de los equipos de trabajo, en particular, las Direcciones Técnicas Misionales, en el marco de los procesos de búsqueda plasmados en los planes regionales. Los detalles y resultados de la jornada son de carácter reservado, razón por la cual no se adjunta ningún soporte; iii). Envío a las DTM un informe actualizado del intercambio 2019 pidiendo su circulación dentro de los equipos. Se adjunta el informe, su anexo, propuesta gráfica y copia de mensaje remisorio; iv). Actualización de la planeación de actividades con la FAFG incluyendo las fechas de evaluación del proyecto sur-sur que incluyen las mesas técnicas realizadas con la UBPD y las visitas a Guatemala, el congreso internacional sobre mecanismos de búsqueda, reuniones bilaterales entre la Dirección de la UBPD, el Director de la FAFG y Carla Quintana de la Comisión de Búsqueda de Personas de México, la mesa técnica sobre planes de búsqueda, y tres talleres con la sociedad civil colombiana sobre el papel de la ciencias forenses en la búsqueda de personas desaparecidas. Aunque es una información que resulta anticipada en cuanto al tiempo del reporte, es útil hacer saber que los talleres con la sociedad civil, considerando nuevos brotes del virus COVID 19, tanto en Colombia como en Guatemala, se postergaron para febrero-abril 2021. 
 Se adjunta i) presentación sobre la caracterización insumos gestión del conocimiento resumen FAFG, ii) el informe actualizado del intercambio FAFG-UBPD 2019, iii) el documento con elementos de reflexión en actividades estratégicas, iv) el informe gráfico intercambio FAFG-UBPD y v) la actualización planeación intercambio FAFG UBPD 2019 2020
* ICMP: Capacitaciones: en el marco del convenio con ICMP para este trimestre se avanzó en la programación de capacitaciones así: a) en el tema de información y seguridad de la información se hizo la presentación del programa de sistema de información en línea para la UBPD el día 12 de mayo. Se realizaron 2 mesas técnicas de revisión técnica del sistema y para realimentar el diseño del sistema de información de la UBPD; b) Se empezó el ciclo de capacitaciones para expertos sobre la búsqueda en medios complejos con la siguiente programación: capacitaciones los días 18 y 19 de junio en las que participó el Doctor Carlos Molina quien abordó las siguientes temáticas: introducción a las geociencias forenses; estrategias de búsqueda geoforense de fosas; métodos geofísicos usados en la búsqueda de fosas; casuística, estas capacitaciones tuvieron una duración de 6 horas en total. Así mismo, los días 23, 24 y 25 de junio llevaron a cabo capacitaciones, con la participación del Doctor Alastair Ruffel quien abordó los siguientes temas: Introducción a la búsqueda geoforense; Introducción virtual a los expertos en vigilancia y búsqueda, estrategia de búsqueda geoforense, orgánicos, geolocalización, geofísica; con una duración de 9 horas en total. Se adjuntan los videos de las capacitaciones realizadas.
 Se realizaron dos espacios de intercambio con el Dr. Samuel Ferreira los días 26 de mayo en el que se presentó una experiencia en Brasil: examinación, preservación, y almacenamiento digno de CNI en Brasil y el 23 de junio fecha en la que se hizo la presentación UBPD y el proyecto de impulso a la identificación de persona CNI.
 Proyecto de disposición, custodia y preservación de CNI y CINR: a) se recibió por parte de ICMP la segunda versión del documento sobre normativa nacional “Resumen de la reglamentación en cementerios sobre cadáveres no identificados y cadáveres identificados no reclamados”.
 De otra parte , respecto a la información solicitada a las instituciones se recibió la información de INMLCF, se enviaron 16 oficios solicitando información a los rectores y decanos de medicina de universidades de algunas universidades escogidas del país. De las cuales hasta el momento se ha obtenido respuesta de 5 universidades. Adicionalmente se elaboró un cuestionario con la información que se requería de las fichas de cementerios, la UBPD empezó el respectivo análisis. 
 Se anexan pantallazo de los 6 videos de capacitaciones; Agenda reunión UBPD-Dr. Samuel Ferreira; Presentación reunión UBPD-Dr. Samuel Ferreira.pptx
* CICR-Colombia:  En abril comenzó el diseño de un intercambio con el CICR-Colombia con información recibida de esta entidad, producto de la interacción con los ET de la UBPD en diferentes espacios. Con la SGTT se definió priorizar dos temas: i). Operación del CICR y conductas de seguridad en terreno adoptando la metodología de charlas informativas (); ii) Herramientas psicosociales para la contención emocional, herramientas para evitar el desgaste de los equipos -reconocimiento de la carga y el desbordamiento emocional-, incorporación del enfoque psicosocial para la escucha, la pregunta y la reflexión personal -desarrollo de espacios que permitan a los equipos estar en relación con las PQB. Se han sostenido reuniones con la DTPCVED y el equipo del CICR para coordinación de las temáticas y en consonancia con los diálogos con enfoque psicosocial se van a realizar talleres, inicialmente se contempla la participación de DTM y ET. Se adjunta información recibida y reorganizada por la OGC y la propuesta elaborada en coordinación con el asesor de seguridad y revisada por la SGTT.</t>
  </si>
  <si>
    <t>Las actividades reportadas, exponen el acompañamiento y a la generación de extrategias de relacionamiento para favorecer el intercambio de información y conocimiento con otras entidades; esta actividad aunque tiene fecha final diciembre, es un proceso permanente de construcción ante cada nuevo convenio o acercamiento institucional que realiza la UBPD.
Las evidencias adjuntas describen el acompañamiento realizado y presentado en las actividades.</t>
  </si>
  <si>
    <t>ICMP: 
 Capacitaciones: en el marco del convenio con ICMP para este trimestre se desarrollaron las capacitación los días 5,6,10,11y 12 de agosto con el Dr. Dennis Dirkmaat sobre metodologías y enfoques en escenarios complejos y procesos e interpretaciones en tafonomía forense. Se adjuntan los listados de asistencia y el enlace al video: 
  - Listado de asistencia 05-08-2020 1era Sesión Dr. Dennis Dirkmaat.pdf
  https://drive.google.com/file/d/18G9r5fO0KCDk8KSdF3doIeUjiPI6Fcad/view?usp=sharing
  - Listado de asistencia 06-08-2020 2da sesión Dr. Dennis Dirkmaat.pdf
 https://drive.google.com/file/d/1Rn3-rRA9HXlqep6-Ag668Ax4i47Higbx/view?usp=sharing
  - Lista de asistencia 10-08-2020 3era sesión Dr. Dennis Dirkmaat.pdf
 https://drive.google.com/file/d/1X5x5VqowNr_e5Cdzd2kbjSLolNAs5zJh/view?usp=sharing
  - Listado de asistencia 11-08-20 4ta Sesión Dr. Dennis Dirkmaat.pdf
 https://drive.google.com/file/d/1kG38u24trDwEp4FYpQnXhVwDWa5ohMiw/view?usp=sharing
  - Listado de asistencia 12-08-20 5ta Sesión Dr. Dennis Dirkmaat.pdf
 https://drive.google.com/file/d/1bZJ-6C7GShEXL6SFYSJaivTYENAhE3i9/view?usp=sharing
 Proyecto disposición custodia y preservación de CNI y CINR: instituciones, universidades, cementerios: se enviaron oficios a las instituciones: INMLCF, DIJIN y Fiscalía-GRUBE; a la Universidad Nacional de Colombia, Universidad Javeriana, Universidad de El Bosque y a la Universidad Juan N. Corpas; solicitando acceso para visitar los laboratorios y realizar una entrevista al personal responsable, así como, a la Unidad Administrativa Especial de Servicios Públicos-UAESP, para el acceso a los cementerios públicos de Bogotá (Norte, Sur, Central y Parque Serafín). Se ha recibido respuesta de INMLCF, DIJIN, Universidad Javeriana y de la UAESP. Se adjuntan los oficios enviados:
  -110-1-202002706 UAESP.pdf
  -110-1-202002745_ Oficio GRUBE.pdf
  -110-1-202002746_ Oficio DIJIN.pdf
  - 110-1-202002747_Oficio INMLCF.pdf
  -110-1-202002750_Oficio Javeriana.pdf
  -110-1-202002752_Juan N. Corpas.pdf
  -110-1-202002755_El Bosque.pdf
  -110-1-202002760_Universidad Nacional.pdf
 Respecto a la solicitud de información enviada en el mes de mayo a los rectores y decanos de medicina de algunas universidades escogidas del país, en este trimestre obtuvimos respuesta de la Universidad del Rosario, Universidad Nacional de Colombia sede Bogotá, Universidad del Sinú y Universidad del Norte, hasta el momento se han recibido 9 respuestas de los 16 oficios enviados. 
 ICMP entregó el primer documento normativo Revisión de las Leyes y Reglamentos disponibles actualmente en Colombia para el manejo digno de Cadáveres en Condición de No Identificados y Cadáveres Identificados No Reclamados, el cual corresponde a la primera fase de las actividades que busca proponer soluciones alternas para el almacenamiento temporal o permanente de CNI y CINR en laboratorios de entidades estatales, universidades y cementerios. 
 Se adjunta el documento “Revisión de las leyes y reglamentos disponibles actualmente en Colombia para el manejo digno de CNI y CINR.pdf”
 CICR-Colombia: 
 La agenda de intercambio con esta entidad incluye dos temas: a)Prevención, Protección y Seguridad y b) Herramientas psicosociales y habilidades conversacionales para la búsqueda. Respecto a la primera se realizaron dos sesiones con participación de integrantes de ET, DTM, el Asesor de Prevención, Protección y Seguridad y su equipo de trabajo, así como las personas del CICR responsables del tema. En cuanto al segundo, con la participación muy activa del equipo de la DTPCVED y el equipo SMAPS del CICR, se acordó la metodología de los encuentros y se programaron tres ciclos de fortalecimiento a realizarse entre octubre y diciembre de 2020 dirigidos a las duplas de participación-información de ET y personas delegadas de las direcciones técnicas de Información, Planeación y Localización, y Prospección, Recuperación e Información. Las sesiones contarán, además, con la participación de la OGC y la DTPCVED.
 Soportes:1
 Listado de asistencia Charlas informativas sobre conductas de seguridad en terreno CICR-UBPD
 https://drive.google.com/file/d/12wFINwbZ7xqJVMJw7eYyLqlz2_eEMluo/view?usp=sharing
 https://drive.google.com/file/d/1A3TmwS6vAXxIP9GDGU9KbldunVhRxQ1K/view?usp=sharing
 Personas de ET para intercambio con CICR sobre herramientas psicosociales
 Herramientas psicosociales _ listado ET
 Propuesta metodológica espacio de fortalecimiento en herramientas_Comentado
 Carter Elementa 
 Con la organización Elementa se organizó una sesión de presentación, dirigida al personal de la UBPD, sobre el estudio “Los Caminos de la Búsqueda”. La misma se realizará el 29 de octubre y sobre ella se informará en el siguiente reporte.</t>
  </si>
  <si>
    <t>Las actividades reportadas, exponen el acompañamiento y la generación de extrategias de relacionamiento para favorecer el intercambio de información y conocimiento con otras entidades; esta actividad aunque tiene fecha final diciembre, son un proceso permanente de construcción ante cada nuevo convenio o acercamiento institucional que realiza la UBPD.
 Se está trabajando con ICMP para obtener información con entidades como INMLCF, DIJIN; Fiscalía y GRUBE, Academia (Universidades); además con CICR y Carter Elementa.
 Las evidencias adjuntas describen el acompañamiento realizado y presentado en las actividades.</t>
  </si>
  <si>
    <t>2.1.8</t>
  </si>
  <si>
    <t>Implementar el Plan de Acción del Modelo Estándar de Control Interno MECI.</t>
  </si>
  <si>
    <t>Coordinadores por componentes: 
1. Subdirección de Gestión Humana. 
2. Oficina Asesora de Planeación
3. Secretaría General y Subdirección General, Técnica y Territorial
4. Oficina de Control Interno</t>
  </si>
  <si>
    <r>
      <rPr>
        <b/>
        <sz val="10"/>
        <rFont val="Arial Narrow"/>
        <family val="2"/>
      </rPr>
      <t xml:space="preserve">1. SGH: </t>
    </r>
    <r>
      <rPr>
        <sz val="10"/>
        <color rgb="FF000000"/>
        <rFont val="Arial Narrow"/>
        <family val="2"/>
      </rPr>
      <t>Se socializó con los integrantes de la SGH las acciones a tomar para la implementación del MECI, en donde se designaron responsables para liderar las actividades de mejora, Se adjunta acta de reunión del 12 de marzo de 2020, presentación, programación de reunión.</t>
    </r>
    <r>
      <rPr>
        <b/>
        <sz val="10"/>
        <rFont val="Arial Narrow"/>
        <family val="2"/>
      </rPr>
      <t xml:space="preserve">
2. OAP</t>
    </r>
    <r>
      <rPr>
        <sz val="10"/>
        <color rgb="FF000000"/>
        <rFont val="Arial Narrow"/>
        <family val="2"/>
      </rPr>
      <t xml:space="preserve">: Se realizó la consolidación del plan de Acción del MECI de la UBPD para el 2020 por cada uno de los componentes, aprobado en el Comité Institucional de Coordinación de Control Interno.
</t>
    </r>
    <r>
      <rPr>
        <b/>
        <sz val="10"/>
        <rFont val="Arial Narrow"/>
        <family val="2"/>
      </rPr>
      <t>3. SG:</t>
    </r>
    <r>
      <rPr>
        <sz val="10"/>
        <color rgb="FF000000"/>
        <rFont val="Arial Narrow"/>
        <family val="2"/>
      </rPr>
      <t xml:space="preserve"> Teniendo en cuenta que el reporte de las actividades de los componentes del MECI se realiza de manera cuatrimestral (corte 30 de abril de 2020), el seguimiento de las actividades a cargo de la SG (actividades de los componentes de Información y Comunicaciones, y Monitoreo) serán reportadas en 2° trimestre de plan de acción 2020.
</t>
    </r>
    <r>
      <rPr>
        <b/>
        <sz val="10"/>
        <rFont val="Arial Narrow"/>
        <family val="2"/>
      </rPr>
      <t>4. OCI:</t>
    </r>
    <r>
      <rPr>
        <sz val="10"/>
        <color rgb="FF000000"/>
        <rFont val="Arial Narrow"/>
        <family val="2"/>
      </rPr>
      <t xml:space="preserve"> La Oficina de Control Interno realizó seguimiento y evaluación al estado del control interno de la entidad de la vigencia 2019, emitió Informe Ejecutivo Anual de Control Interno, el cual fue emitido en el mes de marzo de 2020 publicado en la pagina web de la Entidad. Así mismo, se envió mediante correo electrónico a la Directora General y a los miembros del Comité Institucional de Coordinación de Control Interno.
El día 15 de enero, se llevó acabo el Comité Institucional de Coordinación de Control Interno No.1, donde se aprobó el Plan Anual de Auditorias y Seguimientos de la Oficina de Control Interno-PAAS 2020.
Adicionalmente, la Oficina de Control Interno realizó Tips de Autocontrol (La transparencia, Software Legal, Autocontrol y transparencia), los cuales fueron socializados a todos los servidores, mediante correo electrónico de la Oficina de Comunicaciones.</t>
    </r>
  </si>
  <si>
    <t>La información reportada por las dependencias es completa y coherente con la formulación de la actividad.</t>
  </si>
  <si>
    <r>
      <rPr>
        <b/>
        <sz val="10"/>
        <color rgb="FF000000"/>
        <rFont val="Arial Narrow"/>
        <family val="2"/>
      </rPr>
      <t>1. Secretaria Genera</t>
    </r>
    <r>
      <rPr>
        <sz val="10"/>
        <color rgb="FF000000"/>
        <rFont val="Arial Narrow"/>
        <family val="2"/>
      </rPr>
      <t xml:space="preserve">l. Respecto de los componentes establecidos en el plan de acción del MECI, la Secretaria General y la Oficina Asesora de Comunicaciones y Pedagogía realizan el seguimiento a las alternativas de mejora del componente de "Información y Comunicación". 
En tal sentido, la Secretaria General realizó de manera integral la consolidación de los insumos de la Subdirección Administrativa y Financiera y las actividades propias a cargo de la Secretaria General y reportó lo correspondiente al 1er cuatrimestre del 2020. Información que remitida a la OCI el día 5 de mayo de 2020.
Anexo 2.1.8 SG y SAF
</t>
    </r>
    <r>
      <rPr>
        <b/>
        <sz val="10"/>
        <color rgb="FF000000"/>
        <rFont val="Arial Narrow"/>
        <family val="2"/>
      </rPr>
      <t>2. Subdirección de Gestión Humana.</t>
    </r>
    <r>
      <rPr>
        <sz val="10"/>
        <color rgb="FF000000"/>
        <rFont val="Arial Narrow"/>
        <family val="2"/>
      </rPr>
      <t xml:space="preserve"> En el mes de abril se realizó el primer reporte de avance de el reporte pormenorizado de MECI del componente ambiente de Control, en donde se indica que respecto a la gestión del desempeño se presento la ficha técnica a la OIM para el apoyo de contratación del consultor y se suscribió el contrato el 26 de marzo. Además para el cumplimiento de esta acción en los meses de abril a junio se realizó la presentación del modelo de seguimiento al desempeño ante la Secretaría General y la Oficina Asesora de Planeación el 01 de junio de 2020 . Posteriormente el 8 y 19 de junio de 2020 se le presentó a la Dirección General la propuesta de modelo quien efectuó recomendaciones y ajustes. En este momento se están realizando los ajustes pertinentes.  
Además, se indicó el seguimiento realizado a los indicadores de la SGH para el primer trimestre, y las políticas y planes de gestión de la SGH (Plan estratégico, plan de capacitaciones, plan anual del trabajo, plan de vacantes)
Anexo 2.1.8 SGH
</t>
    </r>
    <r>
      <rPr>
        <b/>
        <sz val="10"/>
        <color rgb="FF000000"/>
        <rFont val="Arial Narrow"/>
        <family val="2"/>
      </rPr>
      <t>3. Subdirección Administrativa y Financiera.</t>
    </r>
    <r>
      <rPr>
        <sz val="10"/>
        <color rgb="FF000000"/>
        <rFont val="Arial Narrow"/>
        <family val="2"/>
      </rPr>
      <t xml:space="preserve"> Respecto de los componentes establecidos en el plan de acción del MECI, la Secretaria General y la Oficina Asesora de Comunicaciones y Pedagogía realizan el seguimiento a las alternativas de mejora del componente de "Información y Comunicación". 
Adicional, la Secretaria General de manera integral realizó la consolidación de los insumos de la Subdirección Administrativa y Financiera y las actividades que la Secretaria General - Contratos debía reportar. El reporte que corresponde al 1er cuatrimestre del 2020 fue remitido a la OCI el día 5 de mayo de 2020.
Anexo 2.1.8 SG y SAF
</t>
    </r>
    <r>
      <rPr>
        <b/>
        <sz val="10"/>
        <color rgb="FF000000"/>
        <rFont val="Arial Narrow"/>
        <family val="2"/>
      </rPr>
      <t>4. Oficina de Control Interno:</t>
    </r>
    <r>
      <rPr>
        <sz val="10"/>
        <color rgb="FF000000"/>
        <rFont val="Arial Narrow"/>
        <family val="2"/>
      </rPr>
      <t xml:space="preserve"> realizó el Informe Pormenorizado del Sistema de Control Interno del período del 01 de diciembre de 2019 al 31 marzo de 2020, el cual tiene como objetivo evaluar el sistema de control interno de la UBPD, este informe fue radicado al Representante Legal y a los miembros del Comité Institucional de Coordinación de Control Interno mediante el memorando N.100-3-202002036 de fecha 30 de abril de 2020. Así mismo, fue publicado en la página web de la UBPD en el link de transparencia y acceso a la información pública en la pestaña de control en la siguiente ruta: </t>
    </r>
    <r>
      <rPr>
        <u/>
        <sz val="10"/>
        <color rgb="FF000000"/>
        <rFont val="Arial Narrow"/>
        <family val="2"/>
      </rPr>
      <t>https://www.ubpdbusquedadesaparecidos.co/wp-content/uploads/2020/05/Informe-Pormenorizado-del-Sistema-de-Control-Interno-1-de-diciembre-de-2019-al-31-de-marzo-de-2020.pdf</t>
    </r>
    <r>
      <rPr>
        <sz val="10"/>
        <color rgb="FF000000"/>
        <rFont val="Arial Narrow"/>
        <family val="2"/>
      </rPr>
      <t xml:space="preserve">
Adicionalmente, realizó tres Tips de Autocontrol para fomentar la cultura del autocontrol en los servidores públicos de la UBPD en el marco de las funciones de la OCI y contribuir al fortalecimiento del Sistema de Control Interno de la UBPD  (1. Pasos para implementar el autocontrol, 2. Actitudes que dificultan el autocontrol y 3. Cultura del autocontrol en tiempos de pandemia), los cuales fueron socializados mediante correo electrónico en los meses de abril, mayo y junio de 2020.</t>
    </r>
  </si>
  <si>
    <t>La información es detallada e importante y corresponde a la actividad proyectada.
A la fecha están pendientes los reportes de las demás dependencias que intervienen en la actividad.</t>
  </si>
  <si>
    <t>SGH
Durante el periodo no se realizó reporte al Plan MECI, pues es semestral.
Se presentan los soportes de las actividades reportadas de contratación.
OAP: Se sugiere para quienes lideran las actividades dentro de los componentes del MECI que se soporte la gestión y o avance frente a las actividades de las cuales son responsables</t>
  </si>
  <si>
    <t>2.1.9</t>
  </si>
  <si>
    <t xml:space="preserve">Socializar los lineamientos del proceso de participación de las personas que buscan, en el marco de la búsqueda de personas dadas por desaparecidas. </t>
  </si>
  <si>
    <t>Oficina Asesora de Comunicación y Pedagogía, Direcciones Técnicas Misionales y Equipos Territoriales</t>
  </si>
  <si>
    <t>Se definió una plan operativo de trabajo para la socialización de los mismos, así como una estrategia de referentes territoriales que tienen asignadas diferentes agrupaciones territoriales al interior de la DTPCVED. Con la misma se definieron unos roles para ese trabajo que permitira resolver inquietudes y socializar orientaciones sobre el proceso de participación en la búsqueda en los diferentes equipos territoriales.</t>
  </si>
  <si>
    <t>* Se observa avance en las actividades descritas.
* Se sugiere revisar la conveniencia de plantear el cronograma de socialización en las fechas de noviembre y diciembre, son fechas complicadas para encontrar a las personas (vacaciones) y adicionalmente de un alto número de actividades de cierre y reporte, por lo que encontrar agendas de trabajo suele ser difícil, de ser posible sería importante programarlas con anterioridad. Adicionalmente ante cualquier contingencia no deja mayor tiempo de reacción o ajuste.
 * Los soportes relacionados son evidencia de las actividades descritas</t>
  </si>
  <si>
    <t>Con el fin de socializar los lineamientos del proceso de participación de las personas que buscan, entre otros, se definió al interior de la entidad la figura de "referente", colaboradores de la Direcciójn de Participación encardados de brindar asesoría y línea técnica a los equipos territoriales para la incorporación directrices relacionadas con: entrega digna, reencuentro y EDyG en las acciones humanitarias de búsqueda en los territorios, lo anterir se dió alrededor de dos espacios: 1. Espacios de diálogo y asesoría frente a solicitudes o situaciones puntuales que se presentan en los territorios y 2. Espacios sobre temas específicos de orientación y discusión en las compresiones del proceso de participación. Entre los temas recurrentes están: reencuentros, entrega digna, participación y planes de localización o intervenciones en algunos lugares, cómo articular el trabajo cuando el proceso de participación se da en un territorio y la búsqueda se da en otro, ¿cuál es el rol específico de los equipos territoriales en los planes regionales de búsqueda?, ¿Diferencia entre enfoque psicosocial y atención psicosocial?, ¿cómo registrar los diálogos iniciales y el instrumento de registro? Frente al tema de EDyG, se plantearon interrogantes como: consulta previa y la autonomía comunidades afro, abordaje con mujeres, NNAJ, personas mayores y persona con discapacidad, entre otros. 
 De otra parte. se avanzo en la actualización del procedimiento de Dialogo inicial.</t>
  </si>
  <si>
    <t>* Se observa avance en las actividades descritas.
* Se reitera la posibilidad de ajuste al cronograma de socialización en las fechas de noviembre y diciembre, son fechas complicadas para encontrar a las personas (vacaciones) y adicionalmente de un alto número de actividades de cierre y reporte, por lo que encontrar agendas de trabajo suele ser difícil, de ser posible sería importante programarlas con anterioridad. Adicionalmente ante cualquier contingencia no deja mayor tiempo de reacción o ajuste.
* Si el plan operativo reportado en el primer trimestre ha sufrido cambios estos deben ser informados  en cada periodo para el correspondiente seguimiento.
 * Los soportes relacionados son evidencia de las actividades descritas</t>
  </si>
  <si>
    <t>Los documentos de lineamientos de participación, reencuentros, entregas dignas y enfoques diferenciales para la Búsqueda, durante este trimestre recibieron la retroalimentación de la Dirección General. Producto de esta se realizaron los ajustes al documento y ya la UBPD cuenta con la versión final y aprobada de estos lineamientos. Los mismos ya fueron socializados al interior de la Dirección de Participación y los días 5, 9, 14 y 19 de octubre se realizará la socialización para los diferentes servidores y servidoras de la entidad y se estableció una estrategia de socialización con los demas actores. A su vez se generaron unos resúmenes ejecutivos para facilitar el manejo de los documentos. Los documentos de lineamientos y los resúmenes se remitieron a toda la entidad el lunes 28 de septiembre</t>
  </si>
  <si>
    <t>Actividad finalizada, los soportes dan cuenta de la actividad de la construcción de los documentos y de la socialización.</t>
  </si>
  <si>
    <t>2.1.10</t>
  </si>
  <si>
    <t>Identificar y conceptualizar los resultados del proceso de búsqueda de personas dadas por desaparecidas.</t>
  </si>
  <si>
    <t>Direcciones Técnicas Misionales, Equipos Territoriales, Oficina Asesora Jurídica
Oficina de Gestión del conocimiento</t>
  </si>
  <si>
    <t>Para la presente vigencia no se relacionan avances frente a esta actividad</t>
  </si>
  <si>
    <t xml:space="preserve">Es necesario que se registre un avance cualitativo o por lo menos se indiquen las razones de no reportar avances en el corte, de tal forma, que se tomen acciones para los siguientes cortes. Por otra parte, se sugiere que durante el analisis de la conceptualización se seleccionen los documentos que se han construido durante las vigencias 2018 y 2019, para tal fin, un insumo importante son los informes de gestión anuales, los cuales consolidan la implementación de acciones de la UBPD en cada anualidad.
</t>
  </si>
  <si>
    <t>Para el presente trimestre se desarrollaron las siguientes acciones:
 1. Mesas de trabajo con el equipo de la SGTT para identificar las tareas y perspectivas de avance frente a la identificación y conceptualización de los resultados del proceso de búsqueda de personas dadas por desaparecidas. Así las cosas, se dio inició a la revisión de los siguientes documentos: 
  - Documento Marco de actuación para la búsqueda humanitaria y extrajudicial de la UBPD. Grupos de trabajo territorial. Mayo 2019 
  - Decreto Ley 589 del 05 de abril de 2017 
  - Decreto 1393 de 2018 
  - Resolución 1257 de 2019
  - Resolución 217 de 2019 
  - Protocolo Relacionamiento y Coordinación UBPD y Pueblos Indígenas - 
  - Ruta de Coordinación y relacionamiento con el Pueblo Rrom - 
  - Manual Servicio al Ciudadano 
  - Presentación de rendición de cuentas - 2020
 2. Para organizar, revisar y sistematizar la información contenida en los documentos antes relacionados, se dispuso una “Ficha de identificación” en la que se puede consignar información relevante que aportarán a identificar lo que se entiende por resultados en las diferentes fases del proceso de búsqueda al interior de la UBPD. Es preciso señalar que esta ficha será utilizada para la revisión documental que permitirá avanzar en el cumplimiento de varias actividades, a saber: 2.4.6-2.4.10-2.1.2- 2.3.5, así como del indicador 39
 3. Finalmente, el día 23 de junio se participó en una primera jornada de trabajo entre la SGTT y la Oficina de Gestión del Conocimiento para analizar posibles definiciones y diferenciaciones entre los conceptos de "Respuestas" y "Resultados".</t>
  </si>
  <si>
    <t>De acuerdo con el avance, no es claro como la ficha elaborada contribuye con la identificación y conceptualización de los resultados del proceso de búsqueda, en tal sentido, se sugiere elaborar un instructivo para determinar qué significa cada campo, cómo se diligenciará y cual será su lectura para determinar finalmente cómo se identificará y conceptualizarán los resultados del proceso de búsqueda. Finalmente, se sugiere para su diligenciamiento utilizar los procesos y procedimientos documentados en el sistema de gestión</t>
  </si>
  <si>
    <t>Para dar cumplimiento al desarrollo de esta actividad la Subdirección General técnica y territorial determino realizar un ejercicio de revisión del material producido por la entidad partiendo de reconocer que en su construcción se ha venido avanzando en la identificación y conceptualización de los múltiples resultados del proceso de búsqueda. Los resultados derivados de esta revisión se consigan en un documento de trabajo que se entrega, aclarando tiene un carácter dinámico por lo que está sujeto a posteriores ajustes y complementariedades.</t>
  </si>
  <si>
    <t>Al ser un documento dinámico, se sugiere que continue su construcción y fortalecimiento durante el último trimestre de 2020, de tal forma, que permita identificar si existe alguna otra respuesta en torno al proceso de búsqueda; como por ejemplo, que en la fase de "Recolección, organización y análisis de información" luego de buscar información en diversas fuentes, no puedan construir hipótesis robustas para que sean implementadas en el resto de fases del proceso de búsqueda.</t>
  </si>
  <si>
    <t>2.1.11</t>
  </si>
  <si>
    <t>Diseñar metodologías de investigación para la búsqueda, incluido el abordaje de escenarios complejos.</t>
  </si>
  <si>
    <t>Subdirección General, Técnica y Territorial; Direcciones Técnicas Misionales y Equipos Territoriales; Oficina de Gestión del Conocimiento</t>
  </si>
  <si>
    <t>Con la Oficina de Gestión del Conocimiento se esta trabajando en unas jornadas de capacitación con expertos, las cuales se desarrollarán en los próximos meses y la idea de las mismas es avanzar en la construcción de metodologías de escenarios complejos.</t>
  </si>
  <si>
    <t>La información es pertinente y corresponde con la actividad. En todo caso, es importante tener en cuenta que no solo se pregunta por las metodologías para el abordaje de escenarios complejos, sino que ese tema es solo un ejemplo entre otras posibles metodologías requeridas.</t>
  </si>
  <si>
    <t>Se cuenta con el borrador de ficha técnica para el abordaje de investigación en un escenario complejo el cual se remitirá a la subdirectora General Técnica y Territorial para su revisión, asi mismo se llevarán a cabo  sesiones de capacitación sobre "Metodologías y enfoques en escenarios complejos" que se encuentran programadas en el marco del convenio con ICMP con el doctor Dirkmaat.
Por otro lado es importante mencionar que se viene adelantando un trabajo  relacionado con personas dadas por desaparecidas en los siguientes escenarios:
Con las Equipos territoriales de Tumaco y Pasto se está construyendo un documento propuesta para el trabajo en la frontera de Ecuador.  A la fecha  existen  5 casos identificados en el marco del Plan Regional de Búsqueda de Tumaco que tuvieron lugar en la frontera; para dar continuidad, se está construyendo una propuesta de articulación con la Mesa Departamental de Nariño para proponer la articulación con la Cancillería. Asi mismo, se está trabajando en la construcción de un documento breve como insumo para establecer una posible alianza con Cooperación Transfronteriza en América Latina.
Asi mismo se cuenta con el Plan Regional de Búsqueda del Alto Atrato y San Juan, el cual presenta algunas particularidades como lo son su difícil accesibilidad al terreno, la necesaria generación de alianzas con el CICR, el Sistema de Naciones Unidas, el Consejo Mayor de Cocomopoca, el Resguardo Embera Katio Tahami, la Diocesis de Chocó, entre otros actores necesarios con el fin de generar confianza entre los pobladores y aportantes de información. Así mismo, se da inicio a la formulación de este PRB a  través de una solicitud que llega de una familia exiliada en el exterior; aunque inicialmente era 1 persona desaparecida, actualmente se contemplan 35 personas dadas por desaparecidas los cuales eran excombatientes del M-19.
De ota parte, con el trabajo realizado en terreno se ha podido identificar diez lugares donde pueden hallarse personas dadas por desaparecidas en zonas consideradas como escenarios complejos. 
Por otro lado, la Subdirección de Análisis ha llevado a cabo dos reuniones con el Equipo Territorial de Cúcuta para el análisis de las solicitudes que tienen como presunto lugar de desaparición y disposición la frontera con Venezuela, además del análisis de información de búsqueda de personas en ríos en el Magdalena Caldense.</t>
  </si>
  <si>
    <t>* Habría sido pertinente informar si se avanzó en algo adicional sobre las jornadas de capacitación con base en las cuales se realizó el reporte del primer trimestre o, de lo contrario, indicar si se aplazaron, se transformaron en otro tipo de acción, etc.
* En relación con esto último, es fundamental tener siempre presente que este reporte se entiende con la información con respecto al esfuerzo compartido para el cumplimiento de una actividad, con el liderazgo o impulso de una dependencia, pero que generalmente incluye a otras que intervienen, por lo que se debe recoger lo realizado en el período como parte de esa construcción conjunta. En este caso se mencionan los Equipos territoriales, pero no se aclara si se avanzó con el apoyo de la OGC.</t>
  </si>
  <si>
    <t>Durante el trimestre se dio impulso al proceso con el fin de contratar una consultoria que de cuenta de los escenarios particulares del proceso de búsqueda, resultado del mismo se realizaron varias propuestas de ficha presentadas a la SGTT y a la Dirección General, una de ellas fue presentada el 30 de julio enfocada en 3 productos específicos así: 
1) Documento de la propuesta metodológica para el análisis cuantitativo y cualitativo de información para caracterizar los contextos de desaparición de las personas que fueron arrojadas y/o halladas a los ríos. 
2) Un documento que describa y analice las condiciones de contexto en el que se produjeron las desapariciones y el arrojo de los cadáveres al río.
3) Documento que presente los análisis realizados y las correlaciones identificadas entre los puntos de arrojo y los cuerpos hallados, identificando los lugares de mayor frecuencia de arrojo y hallazgos, las épocas en las que se presentó el fenómeno, los ríos asociados, actores armados, entre otros. 
Esta propuesta presentada se reformuló y se solciitó enfocarla en obtener resultados concretos en la búsqueda de PDD y adicionalmente se solicitó que la propuesta debería ser construida de manera conjunta con la Dirección de Prospección. 
Atendiendo este compromiso la Dirección General realizó una propuesta que contempló como objetivo general: “Obtener información que conduzca a la identificación de cuerpos de personas dadas por desaparecidas (PDD) que hayan sido recuperadas de ríos y otros medios acuáticos y posteriormente sometidas a necropsia medicolegal”. La propuesta de la Dirección General fue ajustada en el formato de ficha técnica y subida al DRIVE con el fin de recibir las preguntas y retroalimentación de todos los participantes de la mesa de trabajo compuesta por la SG, DG, SGTT, DPREI, con la idea y el propósito de contar con una ficha técnica acordada.
Se realizó una reunión del día 3 de septiembre, en donde se pudo constatar que al revisar la propuesta realizada por la Dirección General no era procedente por los siguientes aspectos: 
a) El tiempo que resta de la vigencia para llevar a cabo la contratación y el desarrollo de la consultoría; La dificultad de acceso con Medicina Legal aunado a la pandemia donde el Instituto está volcado a realizar necropsias.  b) El acceso a la información de las bases de Medicina legal por terceros.
Teniendo en cuenta que el objetivo es poder entregar resultados a las familias que buscan, la Dirección de Información propuso trabajar en casos concretos de escenarios particulares (no necesariamente en medios acuáticos, sino también basureros, o cuevas, etc.). Se propuso revisar la información con la que cuentan la UBPD de escenarios particulares y solicitar a la Dirección de Prospección el apoyo para identificar todos los elementos que se requieren para realizar la búsqueda en un escenario particular identificado y frente a lo que falte y que la UBPD no cuente con los elementos, sería el objetivo de la contratación, de tal forma que se permita el trabajo coordinado con lo que sería la consultoría. Teniendo en cuenta la nueva perspectiva, la Dirección de Información se  encuentra construyendo una nueva  propuesta la cual contempla una consultoria en el escenario del Estero San Antonio Buenaventura, la cual se presentará a las dependencias antes mencionadas para dar continuidad a los trámites contractuales.</t>
  </si>
  <si>
    <t>* La información presentada es muy completa y da cuenta de avances sustanciales en el desarrollo de la actividad.
* El ajuste que se realizó para ampliar el panorama sobre los escenarios complejos es una muestra de apertura para lograr los propósitos establecidos.
* Muy importante que se exploraran opciones diferentes a la contratación de una consultoría, según las razones expuestas por el área en el avance cualitativo.
* Es necesario tener presente que el avance debe tener en cuenta la información sobre el trabajo realizado conjuntamente con las otras dependencias que intervienen en la actividad.</t>
  </si>
  <si>
    <t>2.1.12</t>
  </si>
  <si>
    <t>Diseñar un modelo para la protección, seguridad y confidencialidad de la información (incluye el Plan de tratamiento de riesgos de seguridad y privacidad de la información y el Plan de seguridad y privacidad de la información).</t>
  </si>
  <si>
    <t xml:space="preserve">Direcciones Técnicas Misionales, Equipos Territoriales, Oficina de Tecnologías de la Información y las Comunicaciones, Oficina Asesora Jurídica, Asesor de Dirección General en temas de prevención y protección </t>
  </si>
  <si>
    <t>Este diseño del modelo para la protección, seguridad y confidencialidad se desarrollará de acuerdo al resultado que arroje la Consultoria del Sistema de información, la cual realizará un diagnóstico y evaluación de la situación actual del Modelo de Seguridad de la Información de la UBPD (línea base), teniendo como referencia las prácticas líderes de la industria de seguridad, TI y la normatividad vigente aplicable a la Entidad. Incluyendo: 
 - Identificación de la operación de seguridad de la información de la Entidad considerando la infraestructura tecnológica actual o en proceso de estructuración.
 - Estructura organizacional de la UBPD, considerando los procesos y flujos de datos e identificando los procesos críticos.
 - Análisis e identificación de los interesados internos y externos.
 - Identificación inicial de riesgos de seguridad de la información en relación con el contexto organizacional.
 - Identificación, análisis y documentación de expectativas y necesidades de la alta dirección y funcionarios en relación con la seguridad de la información.</t>
  </si>
  <si>
    <t>La información es muy completa y pertinente, pues da cuenta del avance concreto de la actividad a la fecha y permite entender en detalle el avance actual y las acciones a seguir.</t>
  </si>
  <si>
    <r>
      <t xml:space="preserve">El diseño del modelo para la protección, seguridad y confidencialidad de la información se esta trabajando en la Consultoria del Sistema de Información Misional con los siguientes productos: 
</t>
    </r>
    <r>
      <rPr>
        <b/>
        <sz val="10"/>
        <rFont val="Arial"/>
        <family val="2"/>
      </rPr>
      <t>1. P43 Modelo o metodología para gestió</t>
    </r>
    <r>
      <rPr>
        <b/>
        <sz val="10"/>
        <rFont val="Arial Narrow"/>
        <family val="2"/>
      </rPr>
      <t xml:space="preserve">n de riesgos de seguridad de la información debe contener mínimo: 
</t>
    </r>
    <r>
      <rPr>
        <sz val="10"/>
        <color rgb="FF000000"/>
        <rFont val="Arial Narrow"/>
        <family val="2"/>
      </rPr>
      <t xml:space="preserve">- Análisis de Impacto, valoración, estrategia de tratamiento, criterios de aceptación, lineamientos para sistemas de información, entre otros, asociados a los activos de información y los requerimientos de la Entidad, incluyendo la identificación de riesgos intrínsecos y residuales. 
- Hoja de ruta para la aplicabilidad e implementación de controles considerando los recursos humanos, técnicos y financieros entre otros. 
- Documento con los riesgos de seguridad de la información identificados. 
- Se debe aplicar la metodología definida a los diferentes procesos de la Entidad y la definición enfocada al componente sistema de información misional.  
Este documento se encuentra entregado por la Consultoria del Sistema de Información y revisado y aprobado por parte de la UBPD.
</t>
    </r>
    <r>
      <rPr>
        <b/>
        <sz val="10"/>
        <rFont val="Arial Narrow"/>
        <family val="2"/>
      </rPr>
      <t xml:space="preserve">2. P44 Riesgos de seguridad de la información identificadosdebe contener mínimo:  
</t>
    </r>
    <r>
      <rPr>
        <sz val="10"/>
        <color rgb="FF000000"/>
        <rFont val="Arial Narrow"/>
        <family val="2"/>
      </rPr>
      <t xml:space="preserve">- Documento con los riesgos de seguridad de la información identificados. 
- Se debe aplicar la metodología definida a los diferentes procesos de la Entidad y la definición enfocada al componente sistema de información misional. 
Este documento se encuentra en revisión por la UBPD, se encuentra en el hito 3 de pago.
</t>
    </r>
    <r>
      <rPr>
        <b/>
        <sz val="10"/>
        <rFont val="Arial Narrow"/>
        <family val="2"/>
      </rPr>
      <t xml:space="preserve">3. P45 Planes de tratamiento de riesgos debe contener mínimo:
</t>
    </r>
    <r>
      <rPr>
        <sz val="10"/>
        <color rgb="FF000000"/>
        <rFont val="Arial Narrow"/>
        <family val="2"/>
      </rPr>
      <t>- Planes de tratamiento de riesgos. 
- Para los riesgos identificados se debe realizar mínimo un análisis de las diferentes opciones para afrontarlos (Transferir, Asumir, Mitigar, entre otros). que permitan controlar o minimizar el riesgo, y su definición al componente sistema de información misional. Este documento no se ha iniciado la estructuración hasta que no este aprobado el P44 Riesgos de seguridad de la información identificados.
Por otra parte el 24 de enero de 2020 bajo radicado No. 100-3-202000271 la Oficina Asesora Jurídica remitió el Concepto sobre Competencia funcional de la UBPD para la articulación interinstitucional y recolecciòn de informaciòn necesaria para la búsqueda (numeral 1, artículo 5 del Decreto Ley 589 de 2017), así como se cuenta con la aprobación de la "Política de tratamiento de datos personales de la Unidad de Búsqueda de Personas dadas por desaparecidas en el contexto y en razón del conflicto armado.</t>
    </r>
  </si>
  <si>
    <t>* La información que se brinda da cuenta de los componentes con base en los cuales se reporta el avance en la actividad.
* En el párrafo final se da cuenta de un avance del primer trimestre. Aunque no corresponde al período de reporte, es importante que se haya incluido para no perder la información.</t>
  </si>
  <si>
    <t>El diseño del modelo para la protección, seguridad y confidencialidad de la información se esta trabajando en la Consultoria del Sistema de Información Misional con los siguientes productos: 
1. P43 Modelo o metodología para gestión de riesgos de seguridad de la información debe contener mínimo: 
- Análisis de Impacto, valoración, estrategia de tratamiento, criterios de aceptación, lineamientos para sistemas de información, entre otros, asociados a los activos de información y los requerimientos de la Entidad, incluyendo la identificación de riesgos intrínsecos y residuales. 
- Hoja de ruta para la aplicabilidad e implementación de controles considerando los recursos humanos, técnicos y financieros entre otros. 
- Documento con los riesgos de seguridad de la información identificados. 
- Se debe aplicar la metodología definida a los diferentes procesos de la Entidad y la definición enfocada al componente sistema de información misional.  
Este documento se encuentra entregado por la Consultoria del Sistema de Información y revisado y aprobado por parte de la UBPD.
2. P44 Riesgos de seguridad de la información identificados debe contener mínimo:  
- Documento con los riesgos de seguridad de la información identificados. 
- Se debe aplicar la metodología definida a los diferentes procesos de la Entidad y la definición enfocada al componente sistema de información misional. 
Este documento se encuentra en revisión por  la UBPD, se encuentra en el hito 3 de pago.
3. P45 Planes de tratamiento de riesgos debe contener mínimo:
- Planes de tratamiento de riesgos. 
- Para los riesgos identificados se debe realizar mínimo un análisis de las diferentes opciones para afrontarlos (Transferir, Asumir, Mitigar, entre otros). que permitan controlar o minimizar el riesgo, y su definición al componente sistema de información misional. Este documento no se ha iniciado la estructuración hasta que no este aprobado el P44 Riesgos de seguridad de la información identificados.</t>
  </si>
  <si>
    <t>2.1.13</t>
  </si>
  <si>
    <t>Diseñar el modelo de gestión de información para la búsqueda de personas dadas por desaparecidas.</t>
  </si>
  <si>
    <t>Subdirección de Gestión de Información para la Búsqueda</t>
  </si>
  <si>
    <t>Direcciones Técnicas Misionales y Equipos Territoriales</t>
  </si>
  <si>
    <t>Para lograr el diseño de este modelo de gestión de información para la búsqueda de personas dadas por desaparecidas se esta trabajando en la construcción de los procesos y procedimientos misionales, en la ruta para la recepción de requerimientos, en la clasificación y registro de solicitudes, y en la definición de la estructura de los estados de búsqueda.</t>
  </si>
  <si>
    <t>La información es pertinente y completa.
¿Este modelo tiene o tendrá relación con el Sistema de información misional? Si es así, es pertinente relacionar este avance cualitativo con el de la actividad 2.2.5.</t>
  </si>
  <si>
    <t>Durante el trimestre se trabajó en los ajustes a los procesos y procedimientos misionales, recepción de requerimientos, clasificación, registro, estructuración de información establecimiento del estado de búsqueda, con el fin de lograr empezar la estructuración del modelo de gestión de información. Por otro lado, se trabajó en la constitución del sistema de seguridad de la información de la UBPD, promulgándose la Resolución 537 del 11 de mayo de 2020, por la cual se conformó el Comité de Seguridad de la Información de la Unidad de Búsqueda que esta conformado por: Dirección General, la Subdirección General Técnica y Territorial, La Oficina de Tecnologias de la Informacion y las Comunciaciones, la Oficina Asesora Jurídica, el Director Técnico de Información, Planeación y Localización para la Búsqueda, Subdirección de Gestión de Información, Oficial de Seguridad de la Información; así mismo, se llevaron a cabo dos reuniones, una de ellas el 27 de mayo y la otra el 1 de junio ante el Comité de Seguridad de la Información y como resultado de dichas reuniones se aprobó la Resolución 588 del 8 de junio de 2020 por medio de la cual se establece la estructura y roles del sistema de seguridad.</t>
  </si>
  <si>
    <t>* La información reportada es pertinente y da cuenta de cómo se trabajó con las otras dependencias que intervienen, para en el cumplimiento de la actividad.
* Para futuros reportes, se pide tener en cuenta el comentario incluido en la retroalimentación del primer trimestre del año con respecto a la relación entre esta actividad y la 2.2.5.</t>
  </si>
  <si>
    <t>El 18 de septiembre se socializó por parte de la OAP los procesos y procedimientos misionales, recepción de requerimientos, clasificación, registro, estructuración de información establecimiento del estado de búsqueda, asi las cosas, con este insumo se dará inicio a la estructuración del modelo de gestión de información.
Actualmente el diseño del modelo de gestión de información para la búsqueda de PDD esta a cargo de los servidores de la UBPD por este motivo los avances de esta actividad no estan relacionados con la consultoría para el diseño del Sistema de información misional, sin embargo, entendemos que este trabajo va a alimentar la implementación del sistema misional en un próximo futuro.</t>
  </si>
  <si>
    <t>El reporte informa sobre la finalización del diseño de los procesos y procedimientos por parte de las áreas con el apoyo de la OAP, así como el inicio de su socialización interna.</t>
  </si>
  <si>
    <t>2.1.14</t>
  </si>
  <si>
    <t>Realizar acciones de articulación y monitoreo que posibiliten la protección, preservación y dignificación de los cuerpos no identificados e identificados no reclamados en el país.</t>
  </si>
  <si>
    <t>En el marco del proyecto que se ha venido adelantando con cooperación internacional (ICMP), se ha realizado un monitoreo nacional cualitativo/aleatorio de los actuales sitios de disposición de CNI y CINR en el país (Entidades estatales, cementerios públicos y facultades de medicina de universidades). Frente a las acciones de articulación se puede mencionar que se han realizado diálogos para tratar lo relacionado con condiciones de preservación, custodia y dignidad de los CNI con INMLCF, FGN/GRUBE/CTI/Justicia Transicional, del mismo modo se han llevado a cabo reuniones y encuentros conjuntos en los que se han integrado las entidades estatales que buscan y diversas organizaciones no gubernamentales como el Colectivo Fals Borda, MININTERIOR, CICR, EQUITAS, etc.</t>
  </si>
  <si>
    <t>Se sugiere realizar una base de datos de los CNI y CINR en el país, de tal forma que: 1 se inicie la construcción del universo de personas desaparecidas, 2. se inicie la construcción del mapeo de los cementerios legales, clandestinos y demás sitios en los cuales se han puesto a disposición de los CNI y CINR, 3. garantizar que tan pronto se cuente con el sistema de información misional se puedan exportar estos datos considerando parametros y variables especiales para el monioreo. Finalmente, 4. Se sugiere realizar estas acciones para iniciar la construcción de repositorios para mitigar el riesgo de doble desaparición de los CNI y CINR.</t>
  </si>
  <si>
    <t>En el marco de las acciones de articulación y monitoreo para posibilitar la preservación de CNI y CINR se han adelantado las siguientes acciones:
 1. Desarrollo del Proyecto Cementerios y Repositorios entre UBPD e International Commission on Missing Persons (ICMP), cuyo objetivo principal es i) adelantar un monitoreo aleatorio/cualitativo de las condiciones de preservación, custodia y dignidad de los CNI y CINR dispuestos actualmente en cementerios, universidades y depósitos/laboratorios de las entidades estatales que examinan cadáveres y ii) conocer el alcance y dimensiones de las tres variables mencionadas en relación frente a los CNI y CINR en los tres tipos de instituciones. En este contexto, se han adelantado las siguientes acciones, algunas de ellas ajustadas a la contingencia de movilidad generada por la pandemia COVID-19:
 i) Reuniones de coordinación/articulación con:
 - Instituto Nacional de Medicina Legal y Ciencias Forenses (INMLCF)
 - Grupo Interno de Trabajo de Búsqueda, Identificación y Entrega de Personas Desaparecidas (GRUBE) de la Fiscalía General de la Nación.
 - Ministerio del Interior
 - Ministerio de Salud
 ii) Envío de solicitudes/cuestionarios de información algunas de las universidades que cuentan con facultades de medicina, los que pretenden conocer diferentes variables asociadas con el manejo, preservación y custodia de los CNI dispuestos en sus morgues (se adjunta prototipo de una de las cartas enviadas).
 iii) Envío de solicitudes/cuestionarios de información a las entidades que examinan CNI y CINR, los que pretenden conocer diferentes variables asociadas con el manejo, preservación y custodia de los CNI dispuestos en sus laboratorios y/o bodegas (se adjunta prototipo de una de las cartas enviadas).
 2. A raíz de un comunicado nacional de la Procuraduría General de la Nación (PDTDS 142 de 2020-04-03) dirigido a las Alcaldías Municipales y Distritales, en el que se daban indicaciones para la “Gestión integral de cadáveres en municipios con ocasión de epidemia por COVID-19”, las cuáles generaron preocupación en varias organizaciones de la sociedad civil, en el sentido que podrían poner en riesgo la preservación de CNI y CINR dispuestos en cementerios del nivel nacional, la UBPD a través de su página Web emitió un comunicado oficial con recomendaciones puntuales para prevenir esta potencial situación.
 3. Se adelantaron encuentros de coordinación con el Ministerio de Salud y el Ministerio del Interior para trabajar articuladamente el manejo y preservación de CNI y CINR dispuestos en cementerios, frente a la pandemia generada por COVID-19. Resultado de estas reuniones es el análisis de una base de datos entregada por MINSALUD a la UBPD, que corresponde a un diagnóstico de la situación actual de varios cementerios del país, cuyo análisis permitirá la generación de acciones conjuntas orientadas a la preservación de dichos cuerpos.
 4. La UBPD está adelantando el acompañamiento a varios procesos relacionados con la intervención de cementerios, con la protección de los CNI y CINR dispuestos allí y con la búsqueda y análisis de información útil que pueda contribuir a su identificación y consecuentemente a la búsqueda de las personas desaparecidas en razón y en el contexto del conflicto armado. 
 El acompañamiento de la UBPD se ha dado en el marco de diversos contextos, por ejemplo solicitud de alcaldías, familiares de personas dadas por desaparecidas y organizaciones de la sociedad civil que los acompañan, peticiones de representantes de la iglesia católica relacionadas con el manejo de cementerios o con inquietudes de los ciudadanos miembros de sus parroquias frente las personas dadas por desaparecidas y también sobre medidas cautelares relacionadas con acciones relacionadas con CNI y CINR en cementerios, por ejemplo, medidas cautelares. 
 Entre los municipios involucrados con los que la UBPD ha mantenido dicho acompañamiento se pueden mencionar los siguientes:
 - Neiva
 - Riosucio (Chocó)
 - Apartadó (Antioquia)
 - Barranquilla (Atlántico) ¾ Cementerio Universal
 - Cementerio de El Copey (Cesar) ¾ Cementerio de El Copey
 - Cali (Valle) ¾ Cementerio San José de Siloé</t>
  </si>
  <si>
    <t>De acuerdo con el avance remitido, se sugiere preparar una base de datos con las preguntas que se enviaron a las entidades y universidades para conocer el manejo, preservación y custodia de los CNI dispuestos en sus morgues, de tal forma, que se puedan registrar y tabular los datos recibidos. Frente a la intervención en cementerios, se sugiere igualmente, trabajar de manera conjunta con la DTLPB para que de simultaneamente se vaya alimentando el registro nacional de fosas, cementerios ilegales y sepulturas.</t>
  </si>
  <si>
    <t>Se valora el esfuerzo que ha realizado la SGTT, junto con sus direcciones técnicas y las sedes territoriales en torno a la articulación con varias entidades, organizaciones y personas que buscan. Frente a estas acciones se sugiere iniciar a contemplar cuales se materializarán en el presente año y cuales finalmente se llevarán a cabo la siguiente vigencia 2021. Esto con el fin de iniciar labores de planeación en términos económicos y labores previas administrativas</t>
  </si>
  <si>
    <t>2.1.15</t>
  </si>
  <si>
    <t>Establecer lineamientos que orienten decisiones en materia de prevención de seguridad en desplazamiento para la búsqueda.</t>
  </si>
  <si>
    <t>Dirección General - Asesor en temas de prevención y protección</t>
  </si>
  <si>
    <t>Subdirección General Técnica y Territorial, Direcciones Técnicas Misionales y Equipos Territoriales</t>
  </si>
  <si>
    <t>Se avanzó en la consolidación de una propuesta global de protocolo para salidas a terreno, el cual se encuentra actualmente en revisión final por parte de la Directora General. Así mismo, se estan elaborando borradores de protocolos de actuación en relación al riesgo de MAPP MUSE y la ruta de reacción en caso de incidentes de seguridad. Finalmente, cabe resaltar que concretamente, se extendieron lineamientos de prevención y protección en las salidas a terreno realizadas por parte de los funcionarios que requirieron valoración de seguridad, especialmente las misiones humanitarias de localización y prospección en San Juanito, Meta, y Bagado, Chocó.</t>
  </si>
  <si>
    <t>La información reportada da cuenta de avances en la dirección esperada con la formulación de la actividad.
Es importante que el equipo responsable resguarde los soportes correspondientes, en particular en caso de que sean solicitados por la Oficina de Control Interno en el marco de las auditorías que tiene programadas.</t>
  </si>
  <si>
    <t>Se finalizó la redacción de los borradores de los protocolos de salidas a terreno y seguridad en las sedes, el cual se encuentra en la fase de socializción con las oficinas territoriales. Así mismo, se estan elaborando borradores de protocolos de prevención y protección para familiares, aportantes y organizaciones.y se finalizó un primer borrador del protocolo de comportamiento seguro de MAPP MUSE.</t>
  </si>
  <si>
    <t>La información reportada da cuenta de avances en los lineamientos (mediante protocolos) de la actividad; se recomienda la formalización de los protocolos en el sistema de gestión de la UBPD, para lo cual la Ofic ina Asesora de Planeación puede prestar acompañamiento metodológico.
Es importante que el equipo responsable resguarde los soportes correspondientes, en particular en caso de que sean solicitados por la Oficina de Control Interno en el marco de las auditorías que tiene programadas.</t>
  </si>
  <si>
    <t>2.1.16</t>
  </si>
  <si>
    <t>Desarrollar y dirigir el Sistema de Gestión Documental para contribuir al proceso de Búsqueda (incluye el Plan Institucional de Archivos, PINAR).</t>
  </si>
  <si>
    <t>Oficina Asesora Jurídica, Oficina de Tecnologías de la Información y las Comunicaciones, Secretaría General, Dirección Técnica de Información, Planeación y Localización para la Búsqueda</t>
  </si>
  <si>
    <t>* Se ajustó el documento del Plan Institucional de Archivos-PINAR, se presentó ante el Comité de Gestión, en el cual fue aprobado.
* Se elaboró ficha técnica del Sistema de Gestión de Documentos Electrónicos de Archivo-SGDEA, la cual fue ajustada en el marco de la revisión realizada en la mesa técnica llevada a cabo para tal fin.
* Se realizaron visitas de acompañamiento y seguimiento para la organización de los archivos de gestión de la Entidad.</t>
  </si>
  <si>
    <t>Lo reportado da cuenta de avances coherentes con la actividad planteada y se pueden ver avances importantes al respecto.</t>
  </si>
  <si>
    <r>
      <t xml:space="preserve">• Se realizó capacitaciones de Gestión Documental a nivel central y nivel territorial, articuladamente con la Subdirección de Gestión de Información para la Búsqueda.
• Se publicó el Plan Institucional Nacional de Archivos – PINAR en el modelo de gestión de la UBPD, el cual fue aprobado por el Comité de gestión.
• Se inició la actualización de los activos de información e índice de información clasificada y reservada y se participó en las revisiones realizadas con la consultoría; se avanzó en la elaboración de las Tablas de Retención Documental – TRD, conforme a la actualización de los activos de información y dada la caracterización de los tipos documentales y conformación de las agrupaciones documentales.
• Se radicó la Ficha Técnica del Sistema de Gestión de Documentos Electrónicos de Archivo SGDEA ante la Secretaria general para inicio del estudio de mercado y se han dado alcance a las observaciones de los oferentes.
Es importante mencionar que este reporte no cuenta con indicadores; sin embargo, se hace la descripción cualitativa de los avances del grupo de Gestión Documental.
Se evidencia lo descrito a través de:
• Capacitaciones en gestión documental y correspondencia
• Avance en la elaboración de Tablas de Retención Documental
• Radicación de la Ficha Técnica del Sistema de Gestión de Documentos Electrónicos de Archivo - SGDEA
• Publicación del Plan Institucional de Archivos – Archivos en el modelo de gestión del UBPD
• Presentación del Sistema de Gestión de Documentos Electrónicos de Archivos, ante el comité de contratación
• Actas de actualización de activos de información
</t>
    </r>
    <r>
      <rPr>
        <b/>
        <sz val="10"/>
        <rFont val="Arial"/>
        <family val="2"/>
      </rPr>
      <t>Anexo 2.1.16</t>
    </r>
  </si>
  <si>
    <t>• Se aprobó el Programa de Gestión Documental por parte del Comité de Gestión, se publicó en el sistema de gestión y en la página web de la entidad
• Se aprobó la Política de Gestión Documental por parte del Comité de Gestión y se publicó en el sistema de gestión de la UBPD
• Se publicó el Plan Institucional de Archivos en la página web de la entidad 
• Se proyectó la resolución de adopción del PGD, PINAR y Política de Gestión Documental y se revisó por parte de la Ofician Asesora Jurídica.
• Se publicó y se divulgo la infografía de la política de gestión documental a todos los servidores(as) y colaboradores de la UBPD 
• Se radicó en Secretaría General la versión final de la ficha técnica y estudios previos del Sistema de Gestión de Documentos Electrónicos de Archivo SGDEA para iniciar proceso de contratación de licitación pública.
• Se publicó el proceso contractual en el Secop el proceso del SGDEA 
• Se tramitaron las vigencias futuras del SGDEA, ante la Oficina Asesora de la Planeación con el fin de remitir al Departamento Nacional de Planeación DNP
• Se realizó campaña de expectativa y sensibilización en Tablas de Retención Documental – TRD a los servidores(as) y colaboradores de la UBPD 
• Se inició el levantamiento de información de TRD con las dependencias de la UBPD y se está estructurando las versiones preliminares de las mismas
• Se remitió programación de capacitaciones a todos los servidores(as) y colaboradores de la UBPD el día 31 de julio
• Se realizaron capacitaciones de gestión documental a nivel central y nivel territorial, articuladamente con la Subdirección de Gestión de Información para la Búsqueda
• Se realizaron sensibilizaciones en Comunicaciones Oficiales a nivel central y territorial.
• Se realizaron seguimientos a los archivos de gestión de la UBPD</t>
  </si>
  <si>
    <t>* La información del reporte es completa y permite verificar el avance de la actividad, así como su relación y consistencia con respecto al modo en que fue formulada.</t>
  </si>
  <si>
    <t>Identificar, generar, consolidar y hacer disponible la información que contribuye al proceso de búsqueda (esto puede implicar un sistema interoperable y que debe ser seguro).</t>
  </si>
  <si>
    <t>2.2.1</t>
  </si>
  <si>
    <t>Caracterizar el universo de personas dadas por desaparecidas.</t>
  </si>
  <si>
    <t>Subdirección General, Técnica y Territorial, Direcciones Técnicas Misionales y Equipos Territoriales.</t>
  </si>
  <si>
    <t>Con el fin de avanzar con la caracterización del universo de personas dadas por desaparecidas a partir de la información consignada en el Registro Nacional de Desaparecidos se inició un proceso de constrastación con otras fuentes tales como: las tablas de datos de víctimas del Observatorio de Memoria y Conflicto del Centro Nacional de Memoria Histórica y la Base de datos del INML - SIRDEC, etc.
Así mismo, se realizó el cruce entre las bases del CNMH y el SIRDEC, de lo cual se encontraron 28.767 coincidencias por número de documento, 24.932 por nombre completo y al menos 268.201 registros posiblemente coincidentes que deben ser verificados manualmente.</t>
  </si>
  <si>
    <t>La información es muy pertinente. Debería haber sido incluida también en el análisis cualitativo del avance del indicador 40, a cargo de la Dirección Técnica de Información, Planeación y Localización para la Búsqueda.</t>
  </si>
  <si>
    <t xml:space="preserve">   En abril se realizaron cruces entre el registro de solicitudes individuales con las bases de CNMH y SIRDEC. Así mismo se elaboró borrador de propuesta para la Conceptualización y Delimitación del Alcance del Capítulo Especial del Universo de Personas dadas por Desaparecidas en el RND.
   Con base en la estructura propuesta para el documento metodológico que orientará la construcción del Capítulo Especial, se profundizó en la revisión de métodos cuantitavos que indiquen la posible conexión de los hechos al conflicto armado, a partir del relato  (Entity resolution and data-mining).
   Se inició la especificación del requerimiento de intercambio de información con UARIV e INMLCF, con el fin de cruzar automáticamente la información de las solicitudes de búsqueda. El resultado será insumo para el establecimiento del universo de PDD.
   Por otro lado, conforme a lo previsto en el artículo 9 de la Ley 589 de 2000, el Registro Nacional de Desaparecidos continuará bajo la coordinación del INMLCF y funcionará en su sede”, se ha determinado que existe la necesidad de apoyar al INMLCF en la implementación de soluciones que soporten ambientes virtualizados, que permitan potenciar, simplificar y automatizar el rendimiento de los aplicativos y garanticen altos niveles de seguridad y escalabilidad, con el fin de atender la necesidad de renovar su plataforma tecnológica y disponer de mecanismos de respaldo y almacenamiento de la información; por lo tanto se requiere poder contar con las condiciones técnicas suficientes, en dicha entidad, que garanticen la confidencialidad, integridad y disponibilidad de la información que conformará el capítulo especial del Registro Nacional de Desparecidos para el universo de personas dadas por desaparecidas en el contexto y en razón del conflicto armado. En este sentido implementar el capítulo especial en la sede del INMLCF en infraestructura tecnológica robusta y de propiedad de la UBPD, permitirá avanzar en los objetivos estratégicos propuestos durante la construcción del Plan Nacional de Búsqueda, específicamente en la consolidación de información pertinente para la búsqueda, que conlleva, no sólo a la delimitación del universo de personas dadas por desaparecidas en el contexto y en razón del conflicto armado, sino que también aporta elementos para la identificación de personas desaparecidas, toda vez que permite complementar, precisar y robustecer la información con la que cuenta el INMLCF para este asunto. Para cumplir con este objetivo, se consolidó un ficha técnica con el fin de adelantar un proceso contractual relacioando con "adquisición, instalación y configuración de infraestructura de hiperconvergencia tecnológica de hardware y software para el establecimiento del capítulo especial del Registro Nacional de Desaparecidos administrado por el INMLCF, exclusivamente para el universo de personas dadas por desaparecidas en el contexto y en razón del conflicto armado" que se puso a consideración del INMLCF y está en proceso de revisión para acordar el requerimiento técnico. Así mismo, la UBPD ha venido estructurando un convenio interadministrativo que tiene por objeto "aunar esfuerzos administrativos, científicos, técnicos y tecnológicos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el cual esta siendo objeto de revisión por parte de la Secretaría General, con la revisión técnica de la Dirección Técnica de Prospección. Es preciso señalar que estas acciones estan encaminadas a contar con las condiciones técnicas y jurídicas que permitan la implementación del capítulo especial, con funcionamiento en la sede del INMLCF, y se identifica como necesario para poder concertar el diseño e implementación del capítulo lo cual es el producto del segundo trimestre, en este sentido estas acciones constituyen una fase previa para avanzar en la concertación de la conceptualización del capítulo con el INMLCF.</t>
  </si>
  <si>
    <t>* Es importante tener en cuenta que esta actividad está directamente atada al indicador 22. De esa manera, aquí se muestran avances sustanciales en la conceptualización, pero, dado que todavía es una propuesta, el avance cuantitativo en la ficha correspondiente, tiene características diferentes, según se explica allí.
* La explicación más robusta del avance ya está incluida en la ficha del indicador y no sería necesario repetirla en esta actividad.
* Importante seguir incluyendo, como en el primer trimestre, la información sobre los cruces con la información del CNMH, que también debería ser incluida en la ficha del indicador 40.</t>
  </si>
  <si>
    <t>Durante el trimestre se avanzó en los requisitos técnicos para tratamiento e integración de datos de PDD, a partir de los cuales se construirá el Universo. Se crearon 3 rutas: a) datos acopiados de mecanismos interoperabilidad; b) recepción de documentos y c) estructuración de datos, aportes información y solicitudes asi mismo, se avanzó en la identificación de fuentes relacionadas con: i) metodologías de documentación de casos con enfoque étnico-territorial, ii) hechos de desaparición de personas indígenas dadas por desaparecidas. Esto hace parte de la formulación del proyecto del Censo Indígena. Se realizó la estructuración del árbol de problemas y objetivos para el proyecto Censo en pueblos indígenas. Se orientó el ejercicio de revisión de fuentes bibliográficas. Se elaboró un "árbol de contexto" que ofrece elementos de comprensión ampliados a las causas y formulación del problema.
En el marco del plan de trabajo para la construcción del Capitiulo Nacional de Desaparecidos, se inició la conformación del comité técnico coordinador del convenio 159 de 2020 con el Instituto Nacional de Medicina Legal y Ciencias Forences - INMLCF. En tal virtud, se estructuró su reglamento, se aprobaron por parte del INMLCF las variables de los módulos de desaparecidos y de cadáveres y antropología solicitadas para acceso masivo a información desde la UBPD y en tal sentido, se inició el proceso de estructuración de las vistas que contengan estas variables, así como los componentes técnicos de conexión al sistema del INML.</t>
  </si>
  <si>
    <t>2.2.2</t>
  </si>
  <si>
    <t xml:space="preserve">Implementar el modelo de gestión de información para la búsqueda de personas dadas por desaparecidas, teniendo en cuenta el modelo para la protección, seguridad y confidencialidad. </t>
  </si>
  <si>
    <t xml:space="preserve">Oficina de Tecnologías, Direcciones Técnicas y Equipos Territoriales, Asesor de Dirección General en temas de prevención y protección </t>
  </si>
  <si>
    <t>Una vez se finalice el diseño del modelo de gestión de información para la búsqueda de personas dadas por desaparecidas se adelantará lo necesario para dar inicio a su implementación.</t>
  </si>
  <si>
    <t>Ok.
Actividad relacionada con la 2.1.13.</t>
  </si>
  <si>
    <t>De conformidad con lo señalado con la actividad 2.1.13, una vez se finalice el diseño del modelo de gestión de información para la búsqueda de personas dadas por desaparecidas, se iniciará con su socialización, sensibilización e implementación a los servidores de la UBPD.</t>
  </si>
  <si>
    <t>* Según lo indicado, no se presentó avance en el presente período de reporte, puesto que se está a la espera de definiciones previas. Mientras no se cuente con el modelo, no se puede proceder a su implementación.
* Es fundamental informar de qué manera se trabajó durante el período con las demás dependencias que intervienen.</t>
  </si>
  <si>
    <t>La actividad no presenta avances con respecto al período anterior y es la misma situación que se presentó en el segundo trimestre. Es decir, a la fecha no hay posibilidades de implementar el modelo, mientras este no esté diseñado. Por lo tanto, lo pertinente es que el reporte cuente con la información sobre por qué no se han dado los avances esperados y qué se está haciendo para superar la situación.</t>
  </si>
  <si>
    <t>2.2.3</t>
  </si>
  <si>
    <t>Establecer mecanismos que habiliten el acceso e intercambio de información teniendo en cuenta el modelo para la protección, seguridad y confidencialidad de la información.</t>
  </si>
  <si>
    <t xml:space="preserve">Oficina de Tecnologías de la Información las Comunicaciones, Oficina Asesora Jurídica, Subdirección de Gestión de Información,
Direcciones Técnicas Misionales y Equipos Territoriales, Asesor de Dirección General en temas de prevención y protección </t>
  </si>
  <si>
    <t>La UBPD en cumplimiento de su misionalidad viene gestionando el acceso a información con entidades e instituciones públicas y privadas que permita contribuir a la búsqueda de personas dadas por desaparecidas. Esta estrategia de relacionamiento le permite a la UBPD conocer el estado de los casos que ya han sido puestos en conocimiento de la institucionalidad y contribuirá a la no revictimización de las personas que han acudido a otras instituciones, así como a la identificación de fuentes que serán analizadas para establecer el universo de personas dadas por desaparecidas en el contexto y en razón del conflicto.
 En este sentido, estamos adelantando los trámites necesarios para la suscripción de convenios, acuerdos y/o contratos que tengan como fin el intercambio de información con las siguientes entidades:
 - Superintendencia de Notariado y Registro.
 - Ministerio de Interior.
 - Registraduría Nacional del Estado Civil.
 - Fiscalía General de la Nación.
 - Comisión para el Esclarecimiento de la Verdad - CEV.</t>
  </si>
  <si>
    <t>La información es muy pertinente. Debería haber sido incluida en el análisis cualitativo del avance del indicador 16, a cargo de la Dirección Técnica de Información, Planeación y Localización para la Búsqueda. Se sugiere tener en cuenta esta observación para el reporte del siguiente período.</t>
  </si>
  <si>
    <t xml:space="preserve">Con el fin de establecer mecanismos que habiliten el intercambio de información con otras entidades, con la consultoria del sistema de información misional se han venido adelantando una serie de actividades relacionadas con la revisión de requerimientos de integración funcionales que permitan a traves de posibles soluciones tecnológicas acceder a información de vital importancia para los procesos de búsqueda adelantados por la UBPD; en este sentido se han venido estableciendo acercamientos con entidades como: Unidad para la Atención y Reparación Integral a las Víctimas (UARIV), Instituto Nacional de Medicina Legal y Ciencias Forences (INMLCF), Superintendencia de Notariado y Registro, Registraduría Nacional del Estado Civil, con el fin de convenir escenarios de interoperabilidad para el acceso a información. </t>
  </si>
  <si>
    <t>* Esta actividad guarda relación con el indicador 20. En ambos casos se muestran acciones durante el período de reporte, que requieren ser concretadas a través de la Política de seguridad de la información para poder facilitar que los intercambios de información sean efectivos.</t>
  </si>
  <si>
    <t>Se aprobó el levantamiento de los requerimientos y estimación de tiempos de desarrollo de los componentes de intercambio de información, con UARIV, INMLCF y Registraduría, por otro lado, se inició el desarrollo del componente con UARIV y se adelanta el convenio con Registraduría para acceso a información.
Se realizó el cargue al nuevo servidor de los datos de las bases de SIRDEC, CNMH y el listado de OACP. Adicionalmente, se adelantaron tareas de limpieza en varios de los datos con el fin de depurar información que es insumo para establecer el universo de personas dadas por desaparecidas. Finalmente, se inició el desarrollo del componente de interoperabilidad con UARIV y los prototipos de la interoperabilidad con Registraduría, asi como la estructuración de vistas del registro nacional de desaparecidos del INML.</t>
  </si>
  <si>
    <t>2.2.4</t>
  </si>
  <si>
    <t>Establecer el modelo de seguridad digital.</t>
  </si>
  <si>
    <t xml:space="preserve">Direcciones Técnicas Misionales y Equipos Territoriales, Asesor de Dirección General en temas de prevención y protección </t>
  </si>
  <si>
    <t xml:space="preserve">"Con el propósito de desarrollar la actividad de establecer el modelo de seguridad digital, la Oficina TIC ha establecido e iniciado la ejecución de un proyecto orientado a identificar, construir, sensibilizar e iniciar la implementación de un Modelo de Seguridad Digital, a través de la articulación con el Modelo de Seguridad de la Información diseñado para la entidad y su plan de implementación. Para lo cual, se desarrollará como parte de las actividades de este proyecto la ruta definida en el plan de protección y seguridad digital 2020 para el nivel central y territorial que servirá como estrategia para desarrollar habilitadores de seguridad digital, pertinencia, calidad, oportunidad, seguridad e intercambio de información que apoye y complemente los procesos de búsqueda de personas dadas por desaparecidas.
Adicionalmente, este proyecto involucra la implementación o ejecución de actividades encaminadas a fortalecer la seguridad digital en ámbitos de aplicaciones (Herramienta gestión de seguridad, certificados WildCard), infraestructura (almacenamiento y custodia de medios y dispositivos físicos de seguridad cifrados), y servicios de seguridad (pruebas ethical hacking).
La información detallada de la ejecución de estos proyectos con sus correspondientes evidencias se encuentran en al archivo anexo denominado “Avances Plan de Acción 2020 OTIC”"
</t>
  </si>
  <si>
    <t xml:space="preserve">En terminos generales, se sugiere contemplar dentro de las buenas prácticas, la linea de la normas técnicas colombianas NTC-ISO:IEC 27001, relacionadas con las tecnologías de la información, técnicas de seguridad, códigos de práctica para la gestión de la seguridad de la información, entre otros temas relevantes para este proyecto que se encuentran desarrollando, así mismo, contemplar un analisis de buenas prácticas en otras entidades que sean líderes en este tema.
</t>
  </si>
  <si>
    <t>2.2.4 Establecer el modelo de seguridad digital.
 Proyecto 10: Fortalecimiento de la seguridad digital de la UBPD
 La entidad se encuentra ejecutando el contrato 186-19 el cual diseñará el Modelo de Seguridad de la Información para la UBPD, con base en este modelo de seguridad de la información la OTIC establecerá el Modelo de Seguridad Digital el cual se encuentra contemplado en el proyecto de gestión de la OTIC denominado “Fortalecimiento de seguridad digital”. 
 1. En el trimestre Abril-junio se han realizado las siguientes actividades en conjunto con la UT:
 - Diagnóstico de seguridad de la información (Información Confidencial)
 - Identificación, clasificación y valoración de activos de información y riesgos (Información Confidencial)
 Dentro del marco del contrato se han realizado aportes y retroalimentación sobre los siguientes documentos que se están construyendo en conjunto con la consultoría:
 - Metodología de Riesgos (Riesgos)
 - Procedimiento para gestión de activos (Activos)
 - Modelo de gobierno de datos(Modelo de Gdatos - Confidencial)
 - Estrategia de defensa en profundidad (estrategia de defensa en profundidad - Confidencial)
 - Informe detallado BIA (BIA - Confidencial)
 - Plan de Gestión de vulnerabilidades (Plan de vulnerabilidades - Confidencial)
 - Guía para realizar análisis de vulnerabilidades (Guía análisis de vulnerabilidades - Confidencial)
 - Estrategia y metodología de Ethical Hacking (no es posible compartir por su contenido altamente sensible) 
 - Campañas de sensibilización (Borrador_Campañas - Confidencia)
 - Metodologías de desarrollo de software (metodologías de desarrollo de Software)
 compartir por su contenido altamente sensible)
 2. En el marco del proyecto de fortalecimiento de seguridad digital se han llevado a cabo las siguientes actividades :
 - Para el proceso de custodia de medios se envió a SAF para validar forma de pago e indicadores financieros a la fecha aún no han devuelto el EP firmado.(EP- custodia de medios)
 - Para el proceso de herramientas de ciberseguridad, se encuentra pendiente de estudio de mercado, a la fecha de corte no se ha recibido (Radicación FT herramientas).
 - Se inicia la ejecución del contrato 092 que permitirá adquirir dispositivos de almacenamiento de seguridad externos. (Contrato 092)
 - Se encuentra en construcción una estrategia para afianzar la seguridad digital en las diferentes dependencias de la UBPD (Borrador - Estrategia) (Confidencial).
 - Se recibió EM del proceso de Ethical Hacking, se encuentra en ajuste del EP (EM-Ethical Hacking).
 Evidencias: https://drive.google.com/drive/folders/1zCtb3jfOCCC_8tVbZ6RaL0f00kl66XMH</t>
  </si>
  <si>
    <t>La entidad se encuentra ejecutando el contrato 186-19 el cual diseñará el Modelo de Seguridad de la Información para la UBPD, con base en este modelo de seguridad de la información la OTIC establecerá el Modelo de Seguridad Digital el cual se encuentra contemplado en el proyecto de gestión de la OTIC denominado “Fortalecimiento de seguridad digital”, una vez finalizado el diseño del modelo de seguridad de la información la OTIC definirá en el último trimestre el modelo de seguridad digital el cual se encontrará alineado con el modelo de seguridad de la información y hará parte del respectivo plan de implementación.
 1. En el trimestre Julio - Septiembre se han realizado las siguientes actividades en conjunto con la UT:
 - Identificación, clasificación y valoración de activos de información y riesgos (Información Confidencial) 
 Dentro del marco del contrato se han realizado aportes y retroalimentación sobre los siguientes documentos que se están construyendo en conjunto con la consultoría:
 - Análisis y Aplicabilidad de Dominios, Objetivos de Control y Controles 
 Evidencias: https://drive.google.com/drive/u/0/folders/1AYUNBQpyA5BpLoOHo-dql7EDjIpOX_pl
 - Sistema de Seguridad de la Información (Confidencial Externamente) 
 Evidencias: https://drive.google.com/drive/u/0/folders/1tD0MB2EFiEirRNJ_pNyVgfVxNokAyv9b
 - Guía para realizar análisis de vulnerabilidades (Confidencial externamente) 
 Evidencias: https://drive.google.com/drive/u/0/folders/1FtWvc3SNLOZRBGZMvSCAngA6ZDo0ldAl
 - Plan de gestión de vulnerabilidades (Confidencial externamente) 
 Evidencias: https://drive.google.com/drive/u/0/folders/1lvtqye5YO5ImgRMbnU5_C57RpdKIrC7j
 - Estrategia y metodología penetración y EH (Confidencial externamente) 
 Evidencias: https://drive.google.com/drive/u/0/folders/1AN8TgqbmANK7VfTMDUSWOuSUpMa0FNcX
 - Plan de implementación de estrategia de defensa en profundidad (Confidencial externamente) 
 Evidencias: https://drive.google.com/drive/u/0/folders/1QJ7meQ6C6mmmJ5nIfKzZPzZHYuoMYREI
 - Informe detallado BIA 
 Evidencias: https://drive.google.com/drive/u/0/folders/1I4MQTT4MJSEJONPQJjxoQfZWZCKAciCF
 - Informe ejecutivo BIA 
 Evidencias: https://drive.google.com/drive/u/0/folders/1UFVoCuZtAeenOM1ZMXt90PcoTgQqib4B
 - Recomendaciones sobre herramienta (Confidencial externamente) 
 Evidencias: https://drive.google.com/drive/u/0/folders/1-55yW7xYRs1wXz4lg_oVTA2DQQnw65hb
 - Matriz de Activos 
 Evidencias: https://drive.google.com/drive/u/0/folders/18CIveQNsacW15IrBxha_qoGKzsRWQMK6
 - Matriz de Riesgos 
 Evidencias: https://drive.google.com/drive/u/0/folders/1wi9hZS7qi3qYhw7rSSL5VMiNtV66d837
 - Herramienta configurada (Confidencial externamente) 
 Evidencias: https://drive.google.com/drive/u/0/folders/1NELfm__QrdQDt-jqLWPlFm01tDreproM
 - Ejecución Gestión del cambio 
 Evidencias: https://drive.google.com/drive/u/0/folders/1nLqRw-AQMEdc_PmIakbIGJ0TiFlZCs-Y
 - Estrategia y procedimientos para aseguramiento (hardening) y mejoramiento continuo (Confidencial externamente) 
 Evidencias: https://drive.google.com/drive/u/0/folders/19Mf7lALhbP5HYFu4FxxD21ZRKlxL7p4U
 - Requerimientos Implementación GRIES (Confidencial externamente) 
 Evidencias: https://drive.google.com/drive/u/0/folders/1yf_djJ-zjKOhg5UV6KVb26bNRe9jh4BJ
 - Informe ejecutivo con resultados del análisis de vulnerabilidades (Confidencial total) 
 - Diseño Estrategia y Plan Implementación DRP ( Confidencial externamente) 
 Evidencias: https://drive.google.com/drive/u/0/folders/1-_WoFWIKqCR6twL6v6o3wZ5zPj7GAnA3
 - Informe técnico detallado de análisis de vulnerabilidades (Confidencial total)
 - Recomendaciones Comité de Seguridad de la Información 
 Evidencias: https://drive.google.com/drive/u/0/folders/1eQRPhhWWKr5bdfJP9Y32ADr5V2CMt0Fw
 - Manual de operación del equipo GRIES ( Confidencial externamente) 
 Evidencias: https://drive.google.com/drive/u/0/folders/14RrWr-yKVAU1b_YZ7u1cvvrhqoycPOfe
 - Diseño Estrategia Plan Implementación BCP 
 Evidencias: https://drive.google.com/drive/u/0/folders/1g9rFYKbQzGe5LQYYvvN1-BsaH5r8d26p
 - Metodología para Mantener y Actualizar el DRP y BCP 
 Evidencias: https://drive.google.com/drive/u/0/folders/1L13RFnsF_A2balgdUN9XPyirJgaHu-Dy
 - Plan de Pruebas del BCP y DRP 
 Evidencias: https://drive.google.com/drive/u/0/folders/1N5hQfL2C9yQQfEXEFdTkk754Vj7aPUSk
 - Informe técnico detallado de pruebas de seguridad (Ethical Hacking) (Confidencial total)
 - Requerimientos de seguridad de activos de información (Confidencial externamente) 
 Evidencias: https://drive.google.com/drive/u/0/folders/1hNuyDIM1xBGMEPvS_BQKA6u27gTYV4nI
 - Planes de tratamiento de riesgos 
 Evidencias: https://drive.google.com/drive/u/0/folders/1sMtlv5mWNyyeHGFA__wrZquYA580frfJ
 - Manual para la adecuada gestión de amenazas y vulnerabilidades (Confidencial externamente) Evidencias: https://drive.google.com/drive/u/0/folders/1Y_Opn7rUrp6JcppzH_ABK4O1wY5P0bMC
 - Arquitectura de seguridad (Confidencial externamente) 
 Evidencias: https://drive.google.com/drive/u/0/folders/1BQXYkA_q2nEIg9lH93KD2dItfjUnn5iU
 2. En el marco del proyecto de fortalecimiento de seguridad digital se han llevado a cabo las siguientes actividades:
 - Se llevó a cabo la publicación del proceso de custodia de medios el cual fue declarado desierto nuevamente, debido a que los proponentes no cumplían con los requisitos técnicos, teniendo en cuenta el tiempo de ejecución se elimina la línea del PAA y se libera el CDP (SECOP y Eliminación custodia.pdf). 
 Evidencias: https://drive.google.com/drive/folders/1P701q2SSr4tV3j_95RrTtPcDbELFHHCo 
 - Se llevó a cabo la subasta inversa SASI 009 para adquirir herramientas de ciberseguridad, se adjudicó el proceso mediante los contratos 193 y 194, el cual permitirá adquirir 4 herramientas de ciberseguridad.(SECOP)
 - Se realiza adición al contrato 092 debido a que se identifica la necesidad de contar con memorias USB de seguridad cubriendo para la vigencia 2019 36 de las 45 solicitudes, se reciben los bienes a satisfacción y se entregan al almacén para su distribución.(SECOP)
 - Se plantea la realización de sesiones virtuales para afianzar la seguridad digital en territorio dadas las condiciones de emergencia sanitaria en el país.(socializacion territoriales.pdf) 
 Evidencias: https://drive.google.com/drive/folders/1P701q2SSr4tV3j_95RrTtPcDbELFHHCo 
 - Se solicita la eliminación de la línea para el proceso de ethical hacking debido a que el proceso de servicios integrados TIC no se llevó a cabo, lo cual implica que no se realizarán cambios en la infraestructura de la entidad, por lo tanto no se requiere realizar esta evaluación puesto que la UT en el marco del contrato 186 lo realizó sobre la infraestructura actual. (EliminacionEH.pdf) Evidencias:https://drive.google.com/drive/folders/1P701q2SSr4tV3j_95RrTtPcDbELFHHCo 
 - Se realiza contribución en las fichas técnicas para la adquisición de una herramienta de SGDEA. (ficha SGDEA.pdf) 
 Evidencias: https://drive.google.com/drive/folders/1P701q2SSr4tV3j_95RrTtPcDbELFHHCo
 - Se realiza contribución en las fichas técnicas para la adquisición del servicio de la página web. (ficha paginaweb.pdf) 
 Evidencias: https://drive.google.com/drive/folders/1P701q2SSr4tV3j_95RrTtPcDbELFHHCo
 Las actividades mencionadas anteriormente permiten a la entidad avanzar en materia de protección de información.</t>
  </si>
  <si>
    <t>2.2.5</t>
  </si>
  <si>
    <t>Diseñar e iniciar el desarrollo e implementación del Sistema de información misional de la UBPD.</t>
  </si>
  <si>
    <t>Oficina de Tecnologías de la Información y las Comunicaciones, Direcciones Técnicas Misionales y Equipos Territoriales, Subdirección General, Técnica y Territorial, Subdirección de Gestión de Información para la Búsqueda.</t>
  </si>
  <si>
    <t>Esta actividad se tiene prevista realizar una vez se cuente con el diagnóstico de la consultoría del Sistema de Información Misional sobre los diferentes insumos que se requieren para poder desarrollar este sistema, dentro de los que se contempla:
 1. Contar con instrumentos de hardware y software
 2. Paquetes de desarrollo, analíticos, espaciales y avanzados de datos 
 3. Infraestructura tecnológica para la implementación y desarrollo del sistema
 4. Herramientas o soluciones para el despliegue
 5. Entre otros</t>
  </si>
  <si>
    <t>¿La consultoría en curso no incluye el diseño del Sistema sino solo un diagnóstico? Es probable que el reporte se refiera a la implementación cuando se dice que la actividad se realizará al finalizar la consultoría, por lo que sería pertinente aclararlo en futuros reportes.</t>
  </si>
  <si>
    <t>Se contempló en la Consultoria del Sistema de Información Misional desarrollar el componente II denominado  "Sistema de Información misional e implementación del componente de intercambio de información", el cual busca propender por una efectiva coordinación interinstitucional y con organizaciones de la sociedad civil, que contribuya a una efectiva gestión institucional en pro del cumplimiento del mandato misional de la UBPD y el desarrollo oportuno, eficiente y transparente del proceso de implementación de acciones humanitarias y extrajudiciales de búsqueda, de otra parte, una vez se cuenta con la entrega de la totalidad de los productos de la consultoría, se iniciará la estructuración de la ficha técnica con el fin de continuar con el desarrollo e implementación del sistema de información misional.</t>
  </si>
  <si>
    <t>* Esta actividad tiene una relación directa con el indicador 18, cuyo nivel de cumplimiento, tanto en el período como en el acumulado, es en "riesgo". Allí uno de los componentes que se reporta numéricamente es, específicamente el diseño e implementación de las fases del Sistema de información misional.
* Es necesario mencionar qué avabces o retos hubo con respecto al diagnósitico que se indicó en el primer trimestre que se esperaba, sobre unos componentes específicos.</t>
  </si>
  <si>
    <t>* Lo reportado es coherente con la formulación de la actividad y también con el reporte del indicador 18, que es el más directamente asociado.</t>
  </si>
  <si>
    <t>2.2.6</t>
  </si>
  <si>
    <t>Diseñar y poner en marcha el registro nacional de fosas, cementerios ilegales y sepulturas.</t>
  </si>
  <si>
    <t>Una vez contruida la tabla para el registro de lugares de disposición de cuerpos, se han adelantado las siguientes acciones:
 - Implementación de la propuesta sobre la aplicación Survey123 donde se creó el formulario como instrumento para el registro de información en línea
 - Se realizó una revisión conjunta con el equipo de la Dirección Técnica de Información, Planeación y Localización para la Búsqueda con el fin de ultimar detalles y realizar los ajustes necesarios al instrumento.
 - Por otro lado, analistas y profesionales de la Subdirección de Gestión de Información han adelantado pruebas funcionales al instrumento para el registro de información
 Así las cosas, se espera realizar la implementación en el segundo trimestre de la vigencia.</t>
  </si>
  <si>
    <t>La información es completa y coherente con lo reportado como avance en el indicador 23.</t>
  </si>
  <si>
    <t>En aras de avanzar con el diseño y puesta en marcha del Registro Nacional de Fosas, Cementerios Ilegales y Sepulturas, se lleva a cabo la estructuración de información relacionada con diligencias de exhumación en fosas y cementerios realizados por el GRUBE de la Fiscalía General de la Nación (FGN). Al respecto se llevan a cabo las siguientes actividades:
- Depuración y normalización de datos.
- Generación de registros únicos de nombres relacionados en las diligencias y de sitios únicos.
- Georreferenciación de los datos.
- Validación de los puntos de coordenadas de fosas y cementerios.
- Ajuste y corrección de coordenadas.
- Generación de capas de información geográfica por departamentos.
Para continuar con la depuración de estos sitios, se actualizó la guía de depuración y verificación de registros de lugares cuya fuente es el Grupo Interno de Trabajo de Búsqueda, Identificación y Entrega de Personas Desaparecidas (GRUBE).
Se realizaron los ajustes al instrumento del formulario para el registro de lugares implementado en la herramienta de Survey123, ajustes tanto temáticos como de estructura, y se actualizó la guía de diligenciamiento, elaborando el glosario e integrando los ajustes realizados. 
Se han presentado dificultades en la revisión del documento de la propuesta metodológica para el Registro Nacional de Fosas, Cementerios Ilegales y Sepulturas. Aún no se ha finalizado la revisión por parte de las Direcciones Técnicas y la Subdirección General Técnica y Territorial - SGTT, una vez se obtengan sus observaciones, se llevarán a cabo los ajustes y cambios necesarios para su posterior aprobación.
Para sistematizar la información de los documentos de diagnóstico de cementerios elaborados por el Ministerio del Interior, se creó una matriz en conjunto con los Equipos Territoriales, con las variables identificadas como prioritarias para realizar un análisis de las condiciones, estado del cementerio e identificación de los Cuerpos No Identificados (CNI) y Cuerpos Identificados No Reclamados (CINR), en cada uno, a fin de que la UBPD pueda implementar acciones para su protección, en especial, aquellos cementerios que puedan ser más vulnerables en su ocupación por causa de la pandemia por COVID-19. Se creó una ruta del proceso de sistematización para definir las actividades y las etapas para abordar el tema del levantamiento de información en los cementerios. Asimismo, se destaca el trabajo colaborativo para la sistematización de esta información por parte de los Equipos Territoriales, las Direcciones Técnicas de Participación y Prospección, quienes apoyaron a la Dirección Técnica de Información en la sistematización de esta información.
Por otro lado, se realizó el proceso de selección de los profesionales para el proyecto piloto de organización y sistematización de fuentes no estructuradas para el Registro Nacional de Fosas, Cementerios Ilegales y Sepulturas, bajo el apoyo financiero de cooperación internacional. Como resultado, se seleccionaron 4 profesionales universitarios y 1 profesional especializado, los cuales serán contratados a través del Chemonics. Los resultados fueron remitidos a la Oficina de Cooperación Internacional.
Igualmente, con la Oficina de Cooperación Internacional se lleva a cabo acciones para la cooperación con la Agencia Catalana de Cooperación al Desarrollo, para el intercambio de saberes y experiencias en el tema relacionado con fosas comunes donde pueden estar dispuestos los cuerpos de personas dadas por desaparecidas. Se participó en el encuentro para el intercambio de experiencias e inquietudes relacionadas con la Ley Española sobre localizacion e identificación de las personas desaparecidas durante la Guerra Civil y la dictadura franquista, y la dignificación de las fosas comunes. Al respecto, la Dirección Técnica de Información ha presentado una propuesta de posibles temas para ser desarrollados como parte del intercambio de saberes, a partir diferentes modalidades de capacitación.</t>
  </si>
  <si>
    <t>* La información es completa y pertinente. Es equivalente a la incluida en la ficha del indicador 23, puesto que esta actividad está directamente relacionada con él.
* Se sugiere actualizar una vez se revisen los comentarios en la ficha, en caso de que se hagan modificaciones allí.</t>
  </si>
  <si>
    <t>Se inició el plan piloto para la sistematización  de información de fuentes no estructuradas que puede contribuir al Registro Nacional de Fosas, Cementerios Ilegales y Sepulturas, a partir de la preclasificación y clasificación de los tipos de fuentes con que cuenta la UBPD y que se relacionan con sitios de disposición de cuerpos de personas dadas por desaparecidas. En el ejercicio de recopilación y recolección de información, la UBPD actualmente cuenta con un volumen considerable de información de diferentes fuentes, las cuales algunas dan cuenta de lugares de disposición de cuerpos, sin embargo, mucha de esta información no se encuentra estructurada en una base de datos que pueda alimentar el registro nacional de fosas, cementerios ilegales y sepulturas, ya que solo es almacenada de manera documental y otros medios (audios, videos), y sólo en algunos casos en tablas en formato digital sin estructurar. 
Para tal propósito, se identificaron para este plan piloto alrededor de 1900 fuentes sin estructurar provenientes de organizaciones civiles y entidades del Estado, a partir de esto, se realizó el análisis documental y del tipo de información relacionada en diferentes bases de datos como las del GRUBE, SPOA, SIJUF, CNMH, CRNV, diagnóstico de cementerios del Ministerio del Interior y del Ministerio de Salud, documentos JEP, donde se identificaron las variables a ser usadas para el diseño de un instrumento para la sistematización de la información de sitios de disposición de cuerpos diferentes a cementerios. Al respecto de estas nuevas variables, fue necesario realizar el ajuste a la matriz de cementerios que permitiera complementar la información que se habia sistematizado, en 10 nuevas variables. A la fecha, se está complementando y depurando la información de los 485 cementerios sobre esta nueva versión de la matriz.
Como parte del diseño del Registro Nacional de Fosas, Cementerios Ilegales y Sepulturas, se realizó la propuesta para el diseño e implementación de una solución tecnológica que permita la actualización, consulta y visualización de la información de cementerios y sitios de exhumaciones. Esta propuesta se presentó ante la SGTT y la OTIC, quienes dieron su aprobación. Al respecto, se elaboró el documento de estructura de las capas de información geográfica y del modelo de relación, para el diseño de la base de datos geográfica -GDB. La implementación de este diseño y de la solución tecnológica se está realizando en conjunto con el proveedor de las herramientas para el SIG de la UBPD. La empresa ESRI, con quien se ha venido trabajando lo anteriormente señalado, a la fecha tiene el diseño de la GDB y se está haciendo la migración de los datos para dar inicio al desarrollo de la aplicación para el despliegue de la información. Se establecieron los respectivos acuerdos de confidencialidad de la información en el documento elaborado por la OAJ y la OTIC.
Por otro lado, se realizaron las gestiones con la Subdirección de Análisis para que los ET remitieran a la Dirección Técnica de Información, Planeación y Localización para la Búsqueda, la información de fuentes no estructuradas en la que se relacionaran sitios de disposición de cuerpos, con el fin de incluirlas en el proyecto piloto de sistematización y registro de sitios, ejercicio que se lleva acabo en la actualidad.
- En el marco del Sistema de Información Misional -SIM, se llevaron a cabo las sesiones para el levantamiento de requerimientos para la integración del registro nacional de fosas, cementerios ilegales y sepulturas, para lo cual se realizaron 13 sesiones de trabajo interdirecciones para definir los aspectos relacionados con creación, registro, actualización y visualización de la información del registro. Por tal motivo, se realiza el ajuste del instrumento del registro, el cual se integra al diseño del SIM y que se enfoca al registro de información de sitios referidos.</t>
  </si>
  <si>
    <t>* La información es completa y pertinente. Es equivalente a la incluida en la ficha del indicador 23, puesto que esta actividad está directamente relacionada con él.</t>
  </si>
  <si>
    <t>2.3</t>
  </si>
  <si>
    <t>Promover el conocimiento y reconocimiento de los múltiples resultados que tienen lugar en el proceso de búsqueda ante los diferentes grupos de interés.</t>
  </si>
  <si>
    <t>2.3.1</t>
  </si>
  <si>
    <t>Hacer una estrategia de comunicación que facilite la divulgación de los múltiples resultados del proceso de búsqueda ante los diferentes grupos de interés.</t>
  </si>
  <si>
    <t>A través de la Estrategia de Rendición de Cuentas "Buscamos contigo" se darán a conocer los múltiples resultados de la UBPD del 2019 y primer semestre de 2020.</t>
  </si>
  <si>
    <t>En el avance cualitativo reportado no quedan claras las tareas o acciones que se materializaron para construir la estrategia de rendición de cuentas, para tal fin, se sugiere incluir resultados o productos obtenidos durante el trimestre, así mismo, no se observa que se haya incluido la participación de los grupos de valor en la construcción de la precitada estrategia.</t>
  </si>
  <si>
    <t>Se implementó la Estrategia de Rendición de Cuentas "Buscamos contigo" a través de 4 diálogos virtuales a través de los cuales se dieron a conocer los múltiples resultados de la UBPD del 2019 y primer semestre de 2020. Los diálogos fueron acompañados de boletines de prensa y contenidos para las redes sociales,. Adicionalmente se publicaron las respuestas a las preguntas realizadas por la ciudadanía participante en los diálogos virtuales. 
 Soportes: https://drive.google.com/drive/folders/1w0_u4SXXNKM91ctU375GId3VcOe30GgC?usp=sharing
 Por otra parte, desde la OACP se está desarrollando una campaña de resultados que será reportada en el siguiente trimestre.</t>
  </si>
  <si>
    <t>Los soportes registrados en el avance no se encuentran en la carpeta drive, en tal sentido, es necesario remitirlos durante esta retroalimentación, así mismo, es necesario que se evalue la misma recomendación dada en la actividad 1.2.4 frente a las audiencias participativas. Finalmente, se sugiere revisar si la estrategia de rendición de cuentas es el único mecanismo para llevar a cabo "...estrategias de comunicación que faciliten la divulgación de los múltiples resultados del proceso de búsqueda ante los diferentes grupos de interés".</t>
  </si>
  <si>
    <t>Se reporta el link de las campañas de resultados realizadas en este trimestre. Estas campañas se realizaron por redes sociales haciendo uso de dos hashtag pensados para mostrar a los publicos objetivo que a pesar de que la pandemia por COVID-19 nos ha afectado, los avances en el proceso de búsqueda no se detienen. Estos avances presentados en clave de múltiples resultados. Se reporta el link de las actividades del Indicador 11 relacionadas con estas campañas: https://drive.google.com/drive/u/0/folders/14hYZtnCzmJEL-Rn290n8JQvvV20t7v8G</t>
  </si>
  <si>
    <t>Es necesario para el 4to trimestre evaluar la estrategia de comunicación para determinar si finalmete facilitó la divulgación de los múltiples resultados de la UBPD. En este mismo orden, incluir los avances mas significativos y de alto impacto para las personas que buscan</t>
  </si>
  <si>
    <t>2.3.2</t>
  </si>
  <si>
    <t>Diseñar e implementar la estrategia de rendición de cuentas.</t>
  </si>
  <si>
    <t xml:space="preserve">Oficina Asesora de Planeación, Oficina de Gestión del Conocimiento, Dirección Técnica de Participación, Contacto con las Víctimas y Enfoques Diferenciales, Subdirección administrativa y financiera </t>
  </si>
  <si>
    <t>La estrategia de rendición de cuentas 2020 se denomina "Buscamos contigo". Debido a la emergencia del COVID-19, se llevará a cabo de manera digital desde el 20 de abril. Cada semana se profundizará en un tema distinto a través de diferentes contenidos que se compartirán en las redes sociales de la UBPD y se cerrarán los viernes con un espacio de diálogo virtual en vivo en el que se le dará respuesta a las inquietudes de la ciudadanía. Inicialmente se públicó un formulario a fin de recoger las inquitudes de la ciudadanía.</t>
  </si>
  <si>
    <t xml:space="preserve">Se sugiere brindar un espacio diferencial a las personas que buscan durante los espacios de rendición de cuentas, de tal forma, que puedan interactuar de una manera expedita y no como cualquier otro ciudadano, así mismo, es necesario que se incluya lenguaje de señas y debido a que muchas personas no cuentan con una conexión idonea, publicar el video una vez se culmine el espacio realizado
</t>
  </si>
  <si>
    <t>Se implementó la Estrategia de Rendición de Cuentas "Buscamos contigo" a través de 4 diálogos virtuales a través de los cuales se dieron a conocer los múltiples resultados de la UBPD del 2019 y primer semestre de 2020. Los diálogos fueron acompañados de boletines de prensa y contenidos para las redes sociales,. Adicionalmente se publicaron las respuestas a las preguntas realizadas por la ciudadanía participante en los diálogos virtuales. 
 Soportes: https://drive.google.com/drive/folders/1w0_u4SXXNKM91ctU375GId3VcOe30GgC?usp=sharing</t>
  </si>
  <si>
    <t>Los soportes registrados en el avance no se encuentran en la carpeta drive, en tal sentido, es necesario remitirlos durante esta retroalimentación, así mismo, es necesario que se evalue la misma recomendación dada en la actividad 1.2.4 frente a las audiencias participativas. Finalmente, se recomienda evaluar como se incluyen los aspectos netamente admininstrativos y financieros dentro de la estrategia de rendición de cuentas, toda vez, que son requeridos y deben ser conocidos por la ciudadanía.</t>
  </si>
  <si>
    <t>Se han registrado avances en el landing que se usará para presentar la información diversa recogida en el proceso de Rendición de cuentas. En el marco de estos avances, se reportan los siguientes documentos que lo evidencian: Construcción de la estructura temática del sitio web y revisión por parte de los misionales (trabajo conjunto con planeación): https://docs.google.com/spreadsheets/d/1SavljCDZZpPL58d8yLiSm2X493nuiVI_hZd8HKkOFe0/edit?usp=sharing
 Site map (definición de formatos y estructura física): https://drive.google.com/file/d/1DrcIefPe94ZvdDJklPylK0b1ExabKphT/view?usp=sharing
 Formato y avance de información redactada para el front del landing: https://drive.google.com/file/d/1f3c5aCDLr0Ds_tgVCYZW6nz-iiisyVHZ/view?usp=sharing
 Construcción de formatos para productos interactivos:
 https://drive.google.com/drive/folders/14FKcot4cj2Fyql7TF6K_dQjvCFGPX64h?usp=sharing</t>
  </si>
  <si>
    <t>Es necesario para el 4to trimestre registrar avances acerca de la evaluación de la estrategia de rendición de cuentas, lo anterior, considerando que dentro de los 3 primeros trimestres no se registró avance al respecto, de esta forma, se podrá denotar si la estrategia fue efectiva para las personas que buscan.</t>
  </si>
  <si>
    <t>2.3.3</t>
  </si>
  <si>
    <t>Implementar estrategias para superar las barreras al conocimiento en el proceso de búsqueda.</t>
  </si>
  <si>
    <t>*Presentación y socialización de la estrategia de Gestión del Conocimiento: se presentó a la Subdirección General Técnica y Territorial y a la Secretaría General y sus Subdirecciones la estrategia de Gestión del Conocimiento, la cual incluye: i) la conceptualización del conocimiento y su gestión, ii) la caracterización ágil de la cultura organizacional en perspectiva de conocimiento, iii) una caracterización preliminar de los flujos de conocimiento entre equipos, y iv) la propuesta de acciones específicas. La estrategia fue desarrollada por la OGC a finales del año anterior. Se adjuntan la agenda y listado de asistencia de la reunión realizada con la SGTT el dia 12 de marzo, la compilación de los aportes recibidos y la síntesis de los aportes de las reuniones.
 *Glosario: el 18 de marzo de 2020 se presentó a la Directora General los resultados del glosario básico y del primer borrador de la ontología conceptual realizados en 2019. En esta reunión se dieron los lineamientos e indicaciones para seguir con esta actividad durante el 2020. Se adjunta la presentación realizada.
 *Centro documental: se realizó la depuración y clasificación de la biblioteca virtual, se construyeron los términos del concurso para encontrar un nombre al centro documental, se realizaron 2 préstamos y se incorporaron 4 archivos físicos a nuestra colección documental que ahora cuenta con 260 títulos. Se adjuntan: el documento base del concurso, la base de catalogación y la relación de archivos.
 *Escuchemonos: se construyó un cronograma de actividades para compartir experiencias y conocimiento sobre temas relevantes para la entidad y sus servidoras y servidores, se tenía previsto iniciar nuestras sesiones la 2 semana del mes de marzo, sin embargo, debido a las restricciones de reuniones generada por el riesgo de contagio de Covid-19 se reajustó la programación para dar inicio en mayo de 2020. Se adjunta la programación de los escuhemonos.
 *Comunicaciones y pedagogía: junto a la Oficina Asesora de Comunicaciones y Pedagogía se construyó una guía metodológica para sensibilizar a las comunidades académicas de los entornos universitarios, de igual forma, se realizaron reuniones y sesiones de trabajo para avanzar en la identificación de los saberes de búsqueda de los familiares que participaron en la estrategia de círculo de saberes 2019. Se adjunta la guía de estrategia de pedagogía con Universidades.</t>
  </si>
  <si>
    <t>Se observa avance en las actividades descritas.
Si es posible sería adecuado tener un cronograma o cuadro descriptivo de las actividades que se desarrollan durante el año, para poder definir el estado de avance. En el caso de tener o crear nuevas actividades se pueden adicionar a esta herramienta.
 * Los soportes relacionados son evidencia de la actividades planteadas.</t>
  </si>
  <si>
    <t>Estrategia de relacionamiento con universidades
 Se trabajó en la estrategia con universidades. Se buscó la coordinación con la OACP, en particular el área de pedagogía y la SGTT. Se hicieron acercamientos con las siguientes universidades para explorar posibilidades de intercambio de conocimiento e intereses mutuos: a nivel nacional se avanzaron reuniones con: Universidad Javeriana, Universidad Externado de Colombia, Universidad Nacional de Colombia, Uniminuto y con contactos en Universidades territoriales derivados de comunicaciones previas de la OACP. Se sostuvieron reuniones con universidades de Cali, Cartagena, Medellín y Villavicencio. Se adjunta el reporte de resultados enviado a la OACP, porque la OGC recibió expectativas de avanzar en temas de pedagogía, y a la SGTT porque el mismo incluye informaciones que necesitan ser circuladas a los Equipos Territoriales con actuación en las ciudades mencionadas. 
 Se anexa documento con la información sobre avances de reuniones con universidades-ámbito territorial y la estrategia de trabajo con universidades. 
 Glosario - ontologia conceptual
 Se diseñó y comentó la estructura del mapa ontológico que contiene y relaciona los principales términos que conforman el accionar de la UBPD. Para su difusión se elaboró un rompecabezas que permite asociar los términos de manera pedagógica e interactiva.
 Se adjunta el documento con el mapa ontológico y el rompecabezas.
 Capacitación
 Como parte de la implementación del PIC, la Oficina de Gestión del Conocimiento contribuyó a la formulación del documento orientador del Plan Institucional de Capacitación 2020, de igual forma realizó el apoyo a la construcción metodológica del ciclo interno de capacitación de la DTPRI y apoyó las actividades necesarias para su realización. También realizó la proyección de cursos necesarios para la estimación de actividades a desarrollar en el contrato de capacitación firmado entre la UBPD y el IEPRI de la UNAL. Se realizaron reflexiones entre los directores y coordinadores de los ET para replantear la próxima inducción. Se desarrolló gráficamente una cartilla con toda la información pertinente desde la SG para el proceso de inducción. 
 La emergencia sanitaria provocada por la pandemia impidió el desarrollo de actividades de capacitación presenciales, esto implicó ajustar las metodologías a la modalidad virtual que debieron incluirse en el PIC, en los términos del contrato a suscribir con el IEPRI de la Universidad Nacional y en el desarrollo de las capacitaciones internas, postergando el inicio de la implementación del plan.
 Se anexan parrillas de capacitación y el Plan de capacitaciones del año 2020.
 Centro documental
 Se realizó la organización y clasificación del repositorio digital, así como el concurso para nombrar el centro documental que dio como ganadora la propuesta de la territorial Villavicencio: ALUNA.
 Se creó la unidad compartida “Centro Documental ALUNA” en el DRIVE de la Unidad de Búsqueda que a la fecha de este reporte cuenta con 185 miembros.
 La falta de un software de clasificación ha implicado para la OGC realizar el trabajo de clasificación de forma manual, extendiendo los tiempos de organización del Centro Documental, por otra parte, el trabajo en casa ha impedido responder a las solicitudes de préstamo del material físico que permanece en las oficinas de la Unidad de Búsqueda y que no se encuentra digitalizado.
 Se realizó la divulgación de 3 fichas de libros, material desarrollado por la OGC el año anterior. a través del espacio denominado “el libro de la semana”. 
 Se adjuntan las respuestas del concurso del nombre del centro documental y el pantallazo con los videos enviados (dado el peso de estos no se comparten). Este es el link de la carpeta compartida del centro documental: https://drive.google.com/drive/u/1/folders/0ACH1ZyoBOMB1Uk9PVA
 Escuchemonos – Debates
 El 06 de mayo se realizó el debate sobre los “Principios Rectores para la Búsqueda de Personas Desaparecidas” que tuvo como ponentes a Oscar Carbonel y Andrea Rayo, y contó con la participación de más de 100 asistentes; el 04 de junio se llevó a cabo el escuchemonos sobre “la integración de las ciencias forenses y las ciencias humanas para la búsqueda de personas dadas por desaparecidas” en el que conocimos la experiencia de Helka Quevedo, al espacio asistieron 92 personas. las sesiones fueron grabadas y se encuentran disponibles en el classroom de la UBPD.
 La crisis sanitaria provocada por el Covid-19 impidió realizar reuniones presenciales, por tal razón se adecuo la metodología a la modalidad virtual obteniendo una gran aceptación y participación de las servidoras y servidores de la Unidad, sin embargo, la frecuencia de los espacios se ha reducido para considerar las agendas y carga laboral que la coyuntura ha implicado para los equipos. 
 Se adjuntan los listados de asistencia.
 Comunicaciones y pedagogía
 Como parte de la articulación entre la Oficina de Gestión del Conocimiento y la Oficina de comunicaciones y pedagogía se realizó la identificación de saberes de familiares y allegados a partir de la participación de la OGC en la estrategia Círculo de Saberes de 2019, se apoyó en la construcción de guías metodológicas para la pedagogía en universidades y adecuación a la virtualidad, así como las guías y presentación de los espacios de pedagogía con las cancillerías y consulados de Colombia en el exterior.
 Durante el segundo trimestre del año debido a la coyuntura sanitaria no fue posible realizar ninguna actividad de forma presencial, esto nos obligó a realizar ajustes en las guías metodológicas de pedagogía con universidades para adecuarlas a la virtualidad. En el mismo sentido la restricción de movilidad impidió dar inicio a la estrategia círculo de saberes, por esta razón se adelantaron actividades de articulación entre áreas y ajuste metodológico.
 Se anexan la estrategia pedagógica virtual, el guión de pedagogía protocolo cancillerías, la matriz con la identificación de saberes, la matriz con la percepción humanitaria y extrajudicial y la presentación institucional de cancillerías.</t>
  </si>
  <si>
    <t>Se observa avance en las actividades descritas, sin embargo, reiteramos la conveniencia de un plan de trabajo  que abarque el alcance de la meta total, para poder entender y dimensionar el entregable total y así poder realizar un seguimiento más enriquecedor.  Lo anterior bajo el entendido de que no es una actividad específica, sino un proceso permanente de acompañamiento y  construcción de conocimiento entorno al proceso de búsqueda.
Las evidencias presentadas dan cuenta del reporte de actividades.</t>
  </si>
  <si>
    <t>Estrategia de relacionamiento con universidades en el ámbito territorial
 Con el objetivo de lograr el acceso por parte de todo el personal de la UBPD, en particular DTM y ET, a bibliotecas y centros de documentación de las principales universidades -por ahora- en Bogotá, se enviaron comunicaciones a: Universidad de los Andes, Universidad Minuto de Dios, Universidad Javeriana, Universidad Central, Universidad del Rosario, Universidad Externado, Universidad Distrital, Universidad Jorge Tadeo Lozano, Universidad La Gran Colombia, Universidad Libre (seccional Bogotá), 5 de ellas nos dieron ingreso. 
 Glosario - ontología conceptual 
 Se avanzó en la revisión y depuración de 118 términos que se encontraban en la matriz inicial de identificación de posibles términos y definiciones que se incluirán en el glosario de la UBPD. Esta depuración se realiza ya que estos términos son muy específicos y solo se requieren para una dirección o área.
 Se adjunta la matriz preliminar.
 Capacitación 
 Durante los dias 25 y 28 de agosto, 1, 4, 8, 11 de septiembre se llevo a cabo el proceso de inducción 220 servidores y servidoras. La OGC desarrolló para cada una de las sesiones programadas, las metodologías, la planeación del contenido en cada caso y la moderación de conversatorios y charlas individuales, del mismo modo, se retroalimentó mediante la Plataforma ClassRoom con todos los materiales expuestos y las respuestas a las preguntas que no pudieron ser resueltas en el curso de las sesiones. Se tramitaron las respuesta a las preguntas que quedan por responder y el envío de materiales utilizados en la inducción. Finalmente, se participó en la elaboración y difusión de la Cartilla virtual administrativa a todas y todos los funcionarios (realizada por la SAF-SG) como documento de consulta, que indica los procedimientos en los procesos de carácter administrativo. 
 Se avanzó en la coordinación de los contenidos de los cursos y talleres programados a realizarse con la Universidad Nacional de Colombia, se definieron contenidos de la capacitación interna de la DTPCVED. Se definieron las temáticas y contenidos de las asesorías a realizarse en el marco del contrato. se apoyo el desarrollo de contenidos y diagnósticos de los talleres de atención emocional mente-cuerpo
 Se incluye el siguiente link del classroom con los soportes de la inducción:
 https://classroom.google.com/u/0/c/NzUwNTAyODE5NDJa
 Centro documental Aluna (NICOLAS) 
 Durante el tercer trimestre del 2020, y con el ánimo de promover el acceso a los libros en tiempo de cuarentena, se impulsó el repositorio virtual: la unidad compartida “Centro Documental Aluna” a la que tienen acceso todos los servidores y servidoras de la UBPD. Los documentos se pueden descargar directamente.
 Se avanzó en la catalogación y clasificación del material, con la colaboración de Astrid Vargas de la DTIPL de la Unidad. y la consulta a las normas de catalogación MARC 21. Asi mismo, se realizó una depuración al archivo digital de más de 16000 archivos con los que contaba la OGC se seleccionaron alrededor de 800 para hacer parte del Centro Documental. También se asignaron nombres a cada uno de los archivos y se dispusieron en las siguientes carpetas: 1) Carácter Humanitario y extrajudicial 2) Contextos de desaparición 3)Justicia Transicional 4) Mapas 5) Material Audiovisual 6) Normativas y Leyes 7) Proceso de Búsqueda.
  Como parte de la tarea de divulgación de la existencia del Centro Documental se publicaron los siguientes videos que resumen algunos textos recomendados y se divulgaron que presentan de manera sucinta el contenido del libro:
  16 de julio: Labor Humanitaria Búsqueda Desaparecidos
 30 de julio: Ethical considerations for forensic scientists participating in humanitarian action: A personal reflection
 21 de agosto: Principios Rectores para la Búsqueda de Personas Desaparecidas
 25 de septiembre: Incansables, Búsqueda de Desaparecidos México
  Soportes:
  200624_Base de catalogación_Centro documental
 -Base de catalogación 2
 Escuchemonos – Debates: (JUAN)
 Durante este trimestre se realizaron los siguientes espacios de diálogo (Debates y Escuchemonos): 
 Escuchémonos: Experiencias de relacionamiento en la búsqueda desde las regiones. Participaron: Ella Cecilia del Castillo, Coordinadora del Equipo Territorial de Sincelejo, y David Narváez, Coordinador Equipo Territorial de Mocoa. Este espacio se llevó a cabo el jueves 9 de julio de 2020.
 Escuchémonos: Cuerpos No identificados en Cementerios: Otra Cara de la Desaparición en Colombia. Estudio de caso: Cementerios del Sur de Bogotá. Con la participación de Laura Melisa Vera Gómez, analista de la Dirección Técnica de Prospección, Recuperación e Identificación, espacio que se llevó a cabo el martes 11 de agosto de 2020.
 Debates: Desaparición de niños, niñas y adolescentes vinculados a Organizaciones Armadas Ilegales visibilizados en las sentencias de Justicia y Paz. Con la participación de las investigadoras del Observatorio de Paz y Conflicto de la Universidad Nacional de Colombia: María Clemencia Castro, Silvia Natalia Cortés y Lina María Fonseca. Este espacio se llevó a cabo el jueves 20 de agosto de 2020.
 Conferencias: Manejo de las bases de datos del OMC del CNMH. Estas conferencias las está dictando Andrés Suarez, sociólogo de la Universidad Nacional de Colombia, quien colaboró en la construcción de las bases de datos del OMC. De las 4 sesiones programadas, se han llevado a cabo 2 sesiones los días viernes 18 y 25 de septiembre. Las otras 2 sesiones se realizarán los días 2 y 9 de octubre.
  Es importante resaltar en este punto que debido al carácter virtual de estos espacios, fruto de las restricciones de movilidad generadas por la pandemia del COVID-19, estos espacios de diálogo han divulgado ampliamente y propiciado la participación de los servidores y servidoras del nivel central como del nivel territorial. Esto ha permitido una nutrida participación en estos espacios. También es importante resaltar que estos espacios de diálogo han sido grabados y todo el material asociado ha sido compartido al conjunto de la UBPD. Se adjuntan los listados de asistencia y las invitaciones:
 -Listado de Asistencia_20200702_Escuchemonos 2
 -Invitación Escuchémonos 2.png
 https://drive.google.com/file/d/1srqgEIB7elkcazMg9n6elvgccPs0LrlD/view?usp=sharing
 - Listado de Asistencia_20200811_Escuchémonos 3
 -Invitación Escuchémonos 3.jpg
 https://drive.google.com/file/d/1_Vy-pBKmN1ZidEedQUCyOOkscaPVqJ9L/view?usp=sharing
 -Listado de Asistencia Conversatorio 21/08/2020
 -Invitación Debate 20 de agosto.jpg
 https://drive.google.com/file/d/1i1xMxfUPJcCqsnBhrial-PHAdxMVcewS/view?usp=sharing
 -Lista de Asistencia-18/09/2020 
 -Invitación Sesión 18/09/2020.jpg
 https://drive.google.com/file/d/1q3oHd4LIkqeYb9esBc0RS2QzoZ5PRvmG/view?usp=sharing
 -Lista de Asistencia-25/09/2020 
 -Invitación Sesión 25/09/2020.jpg
 https://drive.google.com/file/d/16BRvR9ekj2LPLQYkzh6_sJ6CUl9N8e1L/view?usp=sharing
  Comunicaciones y pedagogía: (MARCELA)
  Se apoyó a equipo de comunicaciones y comunicaciones en el diseño de la metodologia general para Identificar, sistematizar y socializar los saberes y experiencias (en lógica de proceso) sobre la búsqueda, de los familiares y allegados a personas dadas por desaparecidas que participaron en la estrategia círculo de saberes del año 2019. Esta metodología se aterrizó en actividades particulares para el caso de la sistematización de los saberes del proceso que se llevó a cabo en San José de Apartado.
 Se adjuntan las dos metodologías diseñadas.</t>
  </si>
  <si>
    <t>Se observa avance en las estrategias desarrolladas.
 Las actividades son un proceso permanente y de acuerdo a las necesidades encontradas en ejercicios de diagnóstico de la UBPD.
 También algunas actividades son respuesta a resultados de otros ejercicios previos y el permanente relacionamiento con las áreas.
 Los soportes presentados son evidencia adecuada de las actividades reportadas</t>
  </si>
  <si>
    <t>2.3.4</t>
  </si>
  <si>
    <t>Conceptualizar cómo los procesos de participación aportan a la identificación de las respuestas necesarias en las distintas fases del proceso de búsqueda</t>
  </si>
  <si>
    <t>Comunicación y Pedagogía,
Direcciones Técnicas Misionales y Equipos Territoriales</t>
  </si>
  <si>
    <r>
      <t xml:space="preserve">Dado que esta actividad está asociada a un indicador, el reporte de avance y los respectivos soportes se reportan en la ficha correspondiente al </t>
    </r>
    <r>
      <rPr>
        <b/>
        <sz val="10"/>
        <rFont val="Arial Narrow"/>
        <family val="2"/>
      </rPr>
      <t>indicador 26</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Se avanzó en un documento preliminar, con el objeto de definir los alcances por parte de la DTPCVED frente al ejercicio de conceptualización que viene adelantando la UBPD, en el sentido de pensar cómo se incorporan los saberes y experiencias de las personas que buscan en los avances y múltiples respuestas del proceso de búsqueda. Para tal fin, se parte del análisis de las acciones de asesoría, orientación y fortalecimiento que se realizaron por el equipo del nivel central y los equipos territoriales durante la vigencia 2019, en los cuales los familiares y personas que buscan, plantearon sus expectativas que permitieron identificar, por un lado, elementos de orden técnico y procedimental como la necesidad de: conocer lo acaecido con su ser querido, acceder a la justicia, al Registro Único de Víctimas (RUV) y a la reparación administrativa e indemnización, a la vez comprender procesos como el de recuperación e identificación de cuerpos, los cuales implican en algunos casos la coordinación y articulación con otras entidades competentes; y, por otro, elementos asociados a los ámbitos relacional y emocional, por ejemplo: cómo tramitar la desaparición dentro del grupo familiar y lo que ha implicado la búsqueda en sus vidas, los liderazgos asumidos principalmente por mujeres y personas mayores en el proceso de búsqueda de sus seres queridos, el relevo generacional en el mismo, y finalmente cómo la búsqueda misma se convierte en un proceso reparador, dado que conlleva a transformar la condición de víctimas [de las familias] hacia la de sujetos políticos en su relación con el Estado, a reconocer por parte de una institución estatal [UBPD] los procesos de búsqueda y los aprendizajes adelantados por las propias familias, y, finalmente, a dignificar la memoria de la persona dada por desaparecida. A partir de estos elementos, se proyecta en el segundo trimestre de la vigencia 2020, finalizar con el diseño metodológico para este ejercicio, que posibilite la recolección de información con los equipos territoriales y de nivel central y la realización del análisis cualitativo del proceso de incorporación de necesidades, expectativas, saberes y experiencias de las personas que buscan, en los procesos de búsqueda que desarrolla la UBPD.</t>
    </r>
  </si>
  <si>
    <t>* El indicador no tiene avance cuantitativo proyectado para este período, pero sí cualitativo. 
 * De acuerdo al reporte se viene trabajando en el alcance frente a la conceptualización e incorporación de los saberes y experiencias, además del análisis propio.
 * Los soportes dan cuenta del avance presentado</t>
  </si>
  <si>
    <t>Frente a la tarea de conceptualización que viene adelantando la UBPD, en el sentido de pensar cómo se incorporan los saberes y experiencias de las personas que buscan en los avances y múltiples respuestas del proceso de búsqueda, se avanzó en el diseño metodológico para el análisis de incorporación de saberes y experiencias de quienes buscan, en las respuestas que brinda la unidad. Para tal efecto, se describen en el documento, los resultados iniciales sobre la revisión documental (documentos internos producidos por la UBPD y externos (libros, tesis, investigaciones), donde se plantean aproximaciones analíticas a categorías como: i) Experiencias y saberes, ii) Necesidades y expectativas y iii). Trayectorias de búsqueda (individuales y colectivas).</t>
  </si>
  <si>
    <t>* El indicador se encuentra en nivel de cumplimiento "Óptimo", pues se presenta el avance esperado, que es  el "Diseño metodológico para el análisis de incorporación de saberes y experiencias", el cual tiene un peso del 30% en el cumplimiento final del indicador. 
* Los soportes dan cuenta del avance presentado.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Es importante tener presente que el análisis cualitativo busca brindar elementos para alimentar todo el ciclo de aprendizaje, monitoreo y evaluación, por lo cual estas consideraciones deben profundizar, tanto en las razones del reporte (cumplimiento o no), como en la relación con la acción estratégica y transformación respectiva.</t>
  </si>
  <si>
    <t>Frente a la tarea de conceptualización que viene adelantando la UBPD, en el sentido de pensar cómo se incorporan los saberes y experiencias de las personas que buscan en los avances y múltiples respuestas del proceso de búsqueda, se trazó como objetivo general: comprender desde una perspectiva cualitativa, la incorporación de los saberes y experiencias de las personas que buscan en las múltiples respuestas que brinda del proceso de búsqueda. Y como objetivos específicos: i. Realizar una revisión documental que permita identificar y conceptualizar que se entiende por necesidades y expectativas de quienes buscan a las personas dadas por desaparecidas. ii. Identificar cuáles experiencias y saberes han venido construyendo quienes buscan a nivel individual y colectivo en el proceso de búsqueda de las personas dadas por desaparecidas. iii. Describir cómo los equipos de trabajo están reconociendo las experiencias y saberes de quienes buscan, y cómo se incorporan elementos para el proceso de búsqueda y de participación. iv. Comprender y analizar como los equipos de trabajo de la UBPD, han incorporado las experiencias y saberes de quienes buscan, en el proceso de búsqueda y de participación.
 A partir de estos elementos, se avanzó en el diseño metodológico para la fase de recolección de información y posteriormente de análisis, así como los avances en la definición de categorías centrales como necesidades, expectativas, experiencias y saberes. Se realizó un grupo focal y se definieron elementos que aportan a la estructuración de las herramientas de recolección de información.</t>
  </si>
  <si>
    <t>Frente al entregable proyectado para su entrega en el tercer periodo "Aplicación de las herramientas que hayan sido diseñadas", como soporte se entrega el "instrumento aplicado para lograr la información", logrando el cumplimiento del entregable esperado y el estado del indicador en nivel "óptimo".
 Para el periodo final queda el documento de análisis.
 Puede ser valioso para el reporte final tener mayor información cualitativa respecto a obstáculos y facilitadores que se hayan presentado durante la vigencia en el avance del indicador.</t>
  </si>
  <si>
    <t>2.3.5</t>
  </si>
  <si>
    <t>Fortalecer el abordaje integral de manera que se identifiquen, consoliden y visibilicen permanentemente los múltiples resultados en el proceso de búsqueda.</t>
  </si>
  <si>
    <t>Direcciones Técnicas Misionales y Equipos Territoriales, Oficina de Gestión del Conocimiento</t>
  </si>
  <si>
    <t xml:space="preserve">Para la presente vigencia no se relacionan avances frente a esta actividad
</t>
  </si>
  <si>
    <t xml:space="preserve">Es necesario que se registre un avance cualitativo o por lo menos se indiquen las razones de no reportar avances en el corte, de tal forma, que se tomen acciones para los siguientes cortes. Por otra parte, se sugiere generar un cronograma que permita entre otras cosas, desagregar en detalle como se relizará el fortalecimiento del abordaje integral de los multiples resultados, a su vez, que sean considerados los informes de gestión y rendición cuentas, para a partir de allí, identificar, consolidar y visibilizar los resultados allí obtenidos.
</t>
  </si>
  <si>
    <t>Para dar cumplimiento a la actividad se adelantaron durante la vigencia las siguientes acciones:
 1. Jornada de trabajo con la Oficina de Gestión del Conocimiento para la conceptualización de las nociones de respuestas y resultados en el proceso de búsqueda humanitario y extrajudicial.
 2. Jornada de trabajo con la Oficina Asesora de Comunicaciones y Pedagogía para la articulación de la actividad con dos acuerdos: diseño metodológico para la identificación de resultados y sus rutas de comunicación para la difusión clara y pertienente, y en segundo lugar la implementación de la metodología señalada para avanzar en la construcción de una estrategia de difusión de resultados.
 3. Para identificar los documentos que dan cuenta de las nociones que identifican, consolidan y visibilizan permanentemente los múltiples resultados en el proceso de búsqueda, se construyó una ficha en dónde se registrarán los elementos más significativos que aporten a ello. La ficha de lectura propuesta, en concordancia con lo que plantea la actividad 2.3.5: "Fortalecer el abordaje integral de manera que se identifiquen, consoliden (...)" busca recoger desde una perspectiva analítica e integradora todos los insumos que la entidad haya presentado como resultados o que tengan la potencialidad de serlo; la utilidad de la herramienta también apunta a la delimitación conceptual de lo que se entiende institucionalmente por la noción de "resultado", pues esto es orientador para la ejecución de la actividad. En ese sentido, en la ficha de resumen analítico de documentos se registrará el origen, la interrelación que implica y la fase de búsqueda en la que se ubica el o los resultados. Lo anterior permitirá reconocer articulaciones y focos en los que se producen los resultados, y en consecuencia, contribuir al fortalecimiento del abordaje integral con ese enfoque (de resultados).</t>
  </si>
  <si>
    <t>Es necesario considerar que pesar de contar con varias actividades relacionadas con "respuestas", los rumbos y propositos son diferentes, en tal sentido, la herramienta construida "FICHA DE RESUMEN ANALÍTICO DE DOCUMENTOS" para este caso, por si sola no permite "fortalecer el abordaje integral..." En este sentido, se sugiere evaluar como esta herramienta contribuirá con la materialización de esta actividad. Por otra parte, es necesario que las actas de reunión no se unifiquen con dos o mas reuniones, ya que esto no permite evidenciar la consecusión de compromisos entre reuniones o el avance de las mismas.</t>
  </si>
  <si>
    <t>La SGTT avanzó en la construcción de un documento que registra insumos para identificar los resultados del proceso de búsqueda, fortalecer su abordaje e idear estrategias para que sean comunicados tanto al interior de la Entidad como a las personas y organizaciones interesadas en la búsqueda. Este ejercicio contribuye a implementar la apuesta de transformación de la entidad para este año asociada a brindar respuestas que dan cuenta de los avances y múltiples resultados del proceso de búsqueda. Este documento supone un insumo para la Oficina Asesora de Comunicaciones con el propósito de contribuir a la identificación de resultados y planear estrategias para visibilizarlos.</t>
  </si>
  <si>
    <t>Se valora la construcción de los diferentes resultados contemplados hasta ahora en el documento, no obstante, no se percibe como estos resultados están siendo fortalecidos en el abordaje integral de los casos entre las diferentes direcciónes técnicas y el nivel territorial de la UBPD. Por lo anterior, se sugiere fortalecer el documento enviado y someterlo a juicio de expertos con diferentes actores internos de la Subdirección General, Técnica y Territorial, direcciones técnicas y territoriales, permitiendo así, recoger información de cómo se trata el abordaje integral y a su vez de cómo se visibilizan los multiples resultados en la UBPD</t>
  </si>
  <si>
    <t>2.3.6</t>
  </si>
  <si>
    <t>Elaborar una metodología para la evaluación del impacto de la acción de la UBPD.</t>
  </si>
  <si>
    <t>Se contempla la construcción de una metodología de evaluación de impacto de carácter cuantitativo y cualitativo. Sin embargo su desarrollo está contemplado para el segundo semestre de 2020. Por esto no se presentan avances ni productos.</t>
  </si>
  <si>
    <t>En lo posible plantear algunos avances de orden cualitativo para los seguimientos periódicos, la actividad tiene periodo de duración durante todo el año, en caso contrarrio podría ajustarse su fecha de inicio.</t>
  </si>
  <si>
    <t>Se contempla la construcción de una metodología de evaluación de impacto de carácter cuantitativo y cualitativo. Sin embargo su desarrollo está contemplado para el segundo semestre de 2020.</t>
  </si>
  <si>
    <t>Se reitera la retroalimentación realizada en el primer periodo ante el mismo reporte presentado
En lo posible plantear algunos avances de orden cualitativo para los seguimientos periódicos, la actividad tiene periodo de duración durante todo el año, en caso contrarrio podría ajustarse su fecha de inicio.</t>
  </si>
  <si>
    <t>Durante el curso del presente trimestre se realiza la revisión documental pertinente con el objeto de identificar los posibles tipos de metodología para el desarrollo de la evaluación de impacto. En este sentido se encuentra que el DNP cuenta con metodologías de medición de impacto para las entidades del Estado Colombiano cuyo centro está determinado la evaluación desde la mirada de los elementos que componen la cadena de valor de la política pública, esto son, insumos, actividades, productos, resultados e impactos. La estrategia GPOR desarrollada por Sinergia se enfoca en los resultados más que en los procedimientos. 
 Se adjunta el documento con esta revisión.</t>
  </si>
  <si>
    <t>Aunque se observa avance en actividades entorno a la construcción de la metodología de medición de impacto, y se han revisado otras metodologías externas con las cuáles se pueda definir el documento metodológico para la UBPD, La metodología definida tiene como fecha límite el cierre de esta vigencia por lo que se recomienda celeridad en esta definición y construcción.</t>
  </si>
  <si>
    <t>2.3.7</t>
  </si>
  <si>
    <t>Elaborar la metodología para la evaluación de la percepción de los diferentes grupos de interés, frente a las respuestas de la UBPD en el proceso de búsqueda.</t>
  </si>
  <si>
    <t>Subdirección General, Técnica y Territorial, 
Direcciones Técnicas Misionales y Equipos Territoriales, Asesores de Dirección General</t>
  </si>
  <si>
    <r>
      <t xml:space="preserve">Dado que esta actividad está asociada a un indicador, el reporte de avance y los respectivos soportes se reportan en la ficha correspondiente al </t>
    </r>
    <r>
      <rPr>
        <b/>
        <sz val="10"/>
        <rFont val="Arial Narrow"/>
        <family val="2"/>
      </rPr>
      <t>indicador 25</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Para este trimestre no se contempló un avance de este indicador, pero se avanzó en la definición de la descripción general y la metodología de cálculo. Este indicador tendrá como insumo el avance que se tenga en la consultoría que apoyará la identificación de las expectativas, necesidades y particularidades de los diferentes grupos de interés de la UBPD (que se describió en el indicador 04) en la medida que permitirá identificar y caracterizar los grupos de interés; y la definición de las respuestas que da la UBPD y que está realizando la Subdirección General Técnica y Territorial. El desafío de este indicador, es que requiere de dos insumos para su desarrollo, el primero la unificación y conceptualización de las respuestas que se identifiquen y los avances que se puedan tener en la consultoría descrita en el indicador 04</t>
    </r>
  </si>
  <si>
    <t>* El indicador no tiene avance cuantitativo proyectado para este período, pero sí cualitativo. 
 De acuerdo al reporte, avanzó en la descripción general y metodología; al depender del desarrollo de otros 2 indicadores, (1. la caracterización de grupos de valor y 2. La definición de respuestas que da la UBPD), el avance de dichas actividades responde al avance de este indicador. Es importante facilitar y acompañar las actividades predecesoras para garantizar el cumplimiento en resultados y tiempos esperados.
 * El soporte hace relación a las evidencias del indicador 04.</t>
  </si>
  <si>
    <t>Se realizó un levantamiento de información con todas las áreas de la UBPD que permitió la identificación preliminar de 18 grupos de interés conformados por más de 5.000 registros, que se encuentran en proceso de depuración.
Dado que este indicador está relacionado de manera directa con los resultados del indicador 04 su desarrollo puede verse afectado por la dificultad en la obtención de los recursos; sin embargo como se mencionó en el avance del indicador 04 durante este trimestre se avanzó en la asignación de una parte de los recursos para el desarrollo de este proyecto.</t>
  </si>
  <si>
    <t>* El indicador se encuentra en nivel de cumplimiento "Óptimo", pues se presenta el avance esperado, que es  la "Identificación preliminar de los grupos de interés", el cual tiene un peso del 40% en el cumplimiento final del indicador.
* Los soportes dan cuenta del avance presentado.
* Revisar si es posible hablar de 5000 actores, pues son registros individuales; adicionalmente tener en cuenta la política de tratamiento de datos a la hora de aplicar cualquier metodología que implique contactar a las personas.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Es importante tener en cuenta que el propósito del campo de análisis cualitativo va a más allá de consignar en letras el avance cuantitativo proyectado, para brindar elementos que permitan nutrir todo el ciclo de aprendizaje, monitoreo y evaluación, por lo que se puede profundizar en la relación entre los avances y retos y la acción estratégica, la transformación y los escenarios.</t>
  </si>
  <si>
    <t>Dado que esta actividad está asociada a un indicador, el reporte de avance y los respectivos soportes se reportan en la ficha correspondiente al indicador 25. 
 El reporte del indicador es el siguiente: Este indicador está relacionado con el indicador 04 y como se mencionó en este, se avanzó en la contratación del equipo consultor que apoyará el diseño de metodologías de caracterización e identificación de necesidades y expectativas y de percepción de los grupos de interés caracterizados, que por ahora serán los excombatientes. La metodología e instrumentos de percepción de los grupos de interés estarán listos según cronograma para el cuarto trimestre.</t>
  </si>
  <si>
    <t>El Indicador se mantiene en estado "óptimo", pues no tiene reporte cuantitativo para este periodo, sin embargo se presentan avances en las actividades.
 Las actividades programadas para el periodo final de seguimiento son numerosas y de alto esfuerzo y trabajo, como sugerencia general recordamos que es importante dar el mayor cumplimiento posible al cronograma planteado para lograr un cumplimiento efectivo del plan de acción.</t>
  </si>
  <si>
    <t>2.4</t>
  </si>
  <si>
    <t>Desarrollar y monitorear el proceso de búsqueda de personas dadas por desaparecidas.</t>
  </si>
  <si>
    <t>2.4.1</t>
  </si>
  <si>
    <t>Identificar y gestionar recursos para el proceso de búsqueda (incluye el Plan anual de adquisiciones).</t>
  </si>
  <si>
    <t>Secretaría General</t>
  </si>
  <si>
    <t>Oficina Asesora de Planeación, Equipo de Cooperación y Alianzas, Dirección General, Subdirección General, Técnica y Territorial, Subdirección Administrativa y Financiera, Subdirección de Gestión Humana</t>
  </si>
  <si>
    <t>Cooperación: Se realiza seguimiento a la gestión de 12 fichas de proyectos de cooperación internaciona de vigencia 2019-2020. Se realizan en el trimestre 6 reuniones para identificación de nuevos proyectos para el apalancamiento de recursos para: implementación de planes regionales (Caquetá), procesos de pedagogía en territorio (II fase de círculos de saberes, promoción de la participación de familiares en los procesos de búsqueda y la implementación de los enfoques diferenciales (étnico y diferenciales). Se aprobó en febrero proyecto de apoyo al Sistema Integral focalizado en 5 territorios donde tiene presencia de la UBPD, para apoyar acciones de articulación conjunta con JEP y CEV con autoridades locales, actividades de pedagogía y comunicacionesl y acciones de fortalecimiento de capacidades de los colaboradores de UBPD en materia de protección y prevencion de riesgos.
Secretaría General: Respecto de la identificación y gestión de recursos para el proceso de búsqueda, se adjunta como anexo, tanto la ejecución presupuestal reportada por parte de la SAF, como la ejecución de recursos a través del PAA.
Subdirección Administrativa y Financiera: Con corte a 31 de marzo de 2020, se registra el siguiente reporte presupuestal al interior de la UBPD: Se cuenta con una apropiación vigente por $120.051.665.888,00; existe una apropiación bloqueada correspondiente a $1.578.000.000,00 (recursos de Proyectos de Inversión asignados a la DTPRI); se cuenta con CDPs por valor de $91.174.239.797,78 y se refleja una apropiación disponible de $ 27.299.426.090,22; a la fecha de corte, se han comprometido (RP) $ 32.141.002.298,98; y finalmente, se registran pagos por una suma correspondiente a $ 12.474.575.705,17.
En relación a los recursos ejecutados a través del Plan Anual de Adquisiciones – PAA, se destaca un total de 97 acuerdos suscritos (contratos, convenios, órdenes de compra, etc.) por un valor de $23.098.529.634 , los cuales representan un 30,3% comprometido frente a los $76.127.654.390 proyectados a través del PAA.</t>
  </si>
  <si>
    <t>Por parte de las actividades del Equipo de Cooperación Internacional y Alianzas Estratégicas se evidencia un robusto avance de actividades, es importante tener registro y evidencia de las actividades ante posibles auditorías internas y/o externas.
Tanto en el caso de cooperación internacional como de recursos de inversión, se evidencia que las dependencias han realizado las gestiones correspondientes para que la entidad cuente con la capacidad presupuestal para planear y realizar su gestión.</t>
  </si>
  <si>
    <r>
      <t xml:space="preserve">Respecto de la apropiación de presupuesto de la entidad para la vigencia 2020, es de destacar que ésta corresponde a $120.051.665.888 , de los cuales, se han comprometido a la fecha $48.230.021.563 (40%) y se han generado pagos por $28.965.858.846 (24%). Ahora bien, en relación con el 2° trimestre de 2020, se han comprometido $16.089.019.264 y generado pagos por valor de $16.491.283.141 
Es de resaltar que la entidad ha participado en reuniones con el Ministerio de Hacienda y Crédito Público con el objeto de justificar las necesidades que presenta la entidad, las cuales encuentran un soporte en el presupuesto con el que se cuenta a la fecha. Lo anterior, con el objeto de evitar recortes presupuestales que puedan afectar la ejecución de planes y proyectos diseñados y alineados con el objeto misional de la UBPD.
Por su parte, en relación con los recursos programados a través del PAA, cabe resaltar que se proyectaron $68.312.941.239 , de los cuales a la fecha se han comprometido $29.383.635.039 (A. $2.524.339.862 corresponden a vigencias futuras de 3 contratos suscritos en la vigencia 2018 que equivalen al 3,7% del PAA y 8,6% del total comprometido vigencia 2020. B. $15.606.367.200 corresponden a vigencias futuras de 21 contratos suscritos en la vigencia 2019 que equivalen al 22,85% del PAA y 53,1% del total comprometido vigencia 2020. C. Durante la vigencia 2020, se han suscrito 94 contratos nuevos por valor de $ 9.890.878.013 que representan el 14,48% del PAA y 33,7% del total comprometido vigencia 2020. D. Se han tramitado 4 adiciones de contratos con vigencias 2018, 2019 y 2020, equivalentes a $1.362.049.964 que representan el 1,9% del PAA y 4,6% del total comprometido vigencia 2020).
De los $9.890.878.013, comprometidos a través de los 94 contratos suscritos entre el 01/01/2020 y el 30/06/2020, $5.168.203.814 equivalente al 52%, han sido comprometidos a través de los 21 contratos suscritos entre el 01/04/2020 y el 30/06/2020.
Es de destacar que en atención a la difícil situación económica que atraviesa el país, lo cual se refleja en los recortes presupuestales que está llevando a cabo el gobierno nacional, desde la SG se han llevado a cabo diversas mesas de trabajo con las áreas misionales de la entidad, con el objeto de dar impulso a los procesos de contratación, lo cual se refleje en una gestión eficiente en la ejecución presupuestal de la entidad.
Para mayor detalle de los recursos comprometidos del Plan Anual de Adquisiciones (Ver Anexo 1. Seguimiento plan de acción SG)
</t>
    </r>
    <r>
      <rPr>
        <b/>
        <sz val="10"/>
        <color rgb="FF000000"/>
        <rFont val="Arial Narrow"/>
        <family val="2"/>
      </rPr>
      <t>Anexo 2.4.1</t>
    </r>
  </si>
  <si>
    <r>
      <t xml:space="preserve">"La información es detallada e importante y corresponde a la actividad. En todo caso, es importante tener en cuenta que el eje del reporte no es la ejecición de los recursos, sino las acciones que se realicen destinadas a garantizar que la entidad cuente con los recursos que requiere anualmente para su operación y el logro de su misionalidad. En ese sentido, se debe enfatizar más en las gestiones realizadas para contar con dichos recursos.
</t>
    </r>
    <r>
      <rPr>
        <b/>
        <sz val="10"/>
        <rFont val="Arial"/>
        <family val="2"/>
      </rPr>
      <t>Está pendiente agregar el reporte del Equipo de Cooperación y Alianzas, que fue remitido directamente a la OAP. Sin embargo, para futuros reportes, es importante tener en cuenta que la dependencia responsable de la actividad debe consolidar la información que dé cuenta del trabajo articulado que se haya realizado en el período con las áreas incluidas como "Otras dependencias que intervienen".</t>
    </r>
  </si>
  <si>
    <t>2.4.2</t>
  </si>
  <si>
    <t>Revisar y ajustar el Plan Nacional de Búsqueda.</t>
  </si>
  <si>
    <t>Direcciones Técnicas Misionales y Equipos Territoriales, Oficina Asesora Jurídica, Subdirección General, Técnica y Territorial</t>
  </si>
  <si>
    <t>A pesar de que se tiene contemplada la socialización del Plan Nacional de Búsqueda para el segundo trimestre, se ha procurado avanzar en las siguientes actividadades:
 1- Construir el cronograma de implementación de las estrategias, instituciones que cooperarán en cada una de ellas y el alcance de la contribución.
 2- Definir el presupuesto que demanda el desarrollo de cada una de las estrategia.
 3- Proponer una campaña pedagógica a nivel nacional sobre el PNB, que permita vislumbrar posibles aportes y/o sugerencias para una segunda versión del PNB.</t>
  </si>
  <si>
    <t>Teniendo en cuenta la importancia general de esta actividad en la gestión de la entidad, sería pertinente ampliar un poco más el avance cualitativo brindado. En pariticular, la información que se brinda en este período de reporte es sobre la socialización, pero no se aclara si fue necesario o no por qué, realizar revisiones o ajustes al instrumento, que es a lo que se refiere la actividad de manera más específica.</t>
  </si>
  <si>
    <r>
      <t xml:space="preserve">El pasado 6 de mayo de 2020 se realizó la presentación y socialización del Plan Nacional de Búsqueda, resultado de la construcción colectiva con organizaciones de víctimas, sociales y entidades del Estado luego de 10 encuentros en diferentes ciudades del país durante la vigencia 2019, así mismo, con el fin de ejecutar las actividades contempladas en el Plan Nacional de Búsqueda se viene trabajando una ficha técnica con el apoyo de OIM con el fin de que esta última entidad desarrolle un proyecto que generará herramienta(s) para que la UBPD adelante el costeo de dicho Plan [presupuesto que demanda el desarrollo de cada una de las estrategias], esta actividad se esta trabajando de la mano con la </t>
    </r>
    <r>
      <rPr>
        <sz val="10"/>
        <color rgb="FFFF0000"/>
        <rFont val="Arial Narrow"/>
        <family val="2"/>
      </rPr>
      <t>Oficina de Cooperación Internacional</t>
    </r>
    <r>
      <rPr>
        <sz val="10"/>
        <color rgb="FF000000"/>
        <rFont val="Arial Narrow"/>
        <family val="2"/>
      </rPr>
      <t xml:space="preserve"> para lo cual se ha adelantando comunicaciones [diálogos virtuales, e-mails] con OIM. En este sentido, ya se reviso la retroalimentación  a la primera versión propuesta por OIM y el ejercicio culminará con la ficha final que contemplará, entre otros, cronograma, intervinientes de UBPD, acciones y productos que recibirá UBPD. 
No se adjunta la mencionada ficha en razón a que es apenas el primer borrador.</t>
    </r>
  </si>
  <si>
    <t>* La información es pertinente. Sin embargo, se solicita confirmar si durante la presentación pública en mayo, o en cualquier espacio previo o posterior, se requirió hacer ajustes al PNB, teniendo en cuenta que ese es el horizonte concreto con base en el cual está formulada la actividad que se reporta.
* Verificar el nombre de la dependencia en rojo.
* ¿Qué participación tuvieron en la actividad las otras dependencias que intervienen, durante el período que se reporta? En particular, la OAJ remitió insumos para el reporte del Plan de acción a través de memorando, que no se reflejan en las actividades donde está como corresponsable.</t>
  </si>
  <si>
    <t>Desde julio de 2020 se está adelantando el proyecto titulado "Asistencia Técnica para la  Estimación de Costes y Desarrollo de Herramientas Financieras para la Implementación del Plan Nacional de Búsqueda de da UBPD" con el apoyo de su Oficina de Cooperación Internacional, mediante consultoría con OIM, con este Proyecto, la UBPD desarrollará la segunda fase del Plan Nacional de Búsqueda, que al igual que en su primera versión, se adelantadará con la participación de familiares víctimas, organizaciones que los acompañan y entidades estatales.
Como se anunció en su primera versión, esta segunda fase del PNB desarrollará las siguientes variables: i) cronograma; ii) responsables, iii) costos y  iii) indicadores.</t>
  </si>
  <si>
    <t>* Lo reportado guarda relación con la forma en que está planteada la actividad y muestra los avances a la fecha, así como las acciones previstas para su desarrollo.
* Es importante recordar que se debe informar también sobre la participación o articulación que haya tenido lugar con las otras dependencias que intervienen, durante el período que se reporta.</t>
  </si>
  <si>
    <t>2.4.3</t>
  </si>
  <si>
    <t>Implementar las estrategias del Plan Nacional de Búsqueda.</t>
  </si>
  <si>
    <t>Direcciones Técnicas Misionales y Equipos Territoriales, Oficina Asesora Jurídica, Asesor de Dirección General en temas de prevención y protección</t>
  </si>
  <si>
    <t xml:space="preserve">Se ha venido trabajando en la aprobación del Plan Nacional de Búsqueda a partir del trabajo adelantado en la anterior vigencia
</t>
  </si>
  <si>
    <t>Se sugiere que los soportes de esta actividad se guarden igualmente en carpetas digitales seguras, de tal forma, que puedan tener encontrar información facilmente y a su vez, sea facilitada durante los procesos de auditoria interna y externa. Así mismo, se sugiere incluir cronogramas de trabajo detallado para garantizar que se implementen las estrategias del PNB. Finalmente, se sugiere que cuando se realicen avances cualitativos se incluyan fechas exactas en las que se ha trabajado la actividad o sus tareas en detalle</t>
  </si>
  <si>
    <t>Posterior a su aprobación por la DG de UBPD, el PNB fue socializado en 2020-05-06 mediante un evento virtual abierto, en el que participaron organismos de cooperación internacional, representantes de la sociedad civil, familiares de personas dadas por desaparecidas, representantes de diferentes entidades estatales, entre otras.
 Actualmente se está desarrollando el proceso editorial para la versión impresa del PNB, la cual será uno de los insumos para adelantar una campaña pedagógica del orden nacional, cuyo objetivo será dar a conocer el PNB y las estrategias que se plantean allí a la sociedad colombiana.
 Estrategias del PNB frente a la contingencia generada por el COVID-19:
 Frente a la contingencia generada por la pandemia COVID-19, la UBPD en el segundo trimestre de 2020, al igual que las demás instituciones del Estado y organizaciones de la sociedad civil que adelantan acciones para la búsqueda de personas dadas por desaparecidas (PDD), ha diseñado e implementado estrategias para continuar adelantando sus actividades administrativas y misionales que, directa o indirectamente, guardan una estrecha relación con la ejecución del PNB. Tales acciones han estado en consonancia con la declaratoria de Emergencia Sanitaria dispuesta por el Ministerio de Salud y en general, con las medidas adoptadas por el Gobierno nacional para prevenir el contagio entre la población. 
 El plan de trabajo que ha venido adelantando la UBPD para desarrollar la búsqueda de las PDD ha estado precedido por un fuerte componente de relación presencial con los diferentes actores que implica la búsqueda. No obstante, dada la coyuntura nacional generada por la pandemia COVID-19, dichas acciones de búsqueda y el plan de trabajo se siguen adelantando mediante ajustes a las condiciones actuales de movilidad y relacionamiento físico entre las personas. Algunos de esos ajustes son, por ejemplo, el replanteamiento de actividades administrativas y misionales, tanto entre los servidores y servidoras de la UBPD, como con los mismos familiares de PDD y las organizaciones que los acompañan.
 Así las cosas y en razón a que la búsqueda no puede detenerse, el cambio más sustantivo que ha optado la UBPD para desarrollar las actividades del PNB, es pasar del inter relacionamiento físico al virtual con los diferentes actores, sin que ello disminuya los resultados esperados.
 A continuación se destacan algunas de las acciones que continúan adelantándose permanentemente de manera virtual y que expresan la continuidad de la búsqueda en medio de la pandemia, todas ellas generan importantes insumos que enriquecen la búsqueda de las personas desaparecidas en el contexto y en razón del conflicto armado:
 - Relacionamiento permanente con las entidades del SIVJRNR (JP y CEV) y entidades estatales que realizan acciones de búsqueda, por ejemplo el Instituto Nacional de Medicina Legal y Ciencias Forenses y la Fiscalía General de la Nación.
 - Continuidad de recepción de información útil para la búsqueda por parte de familiares. Por ejemplo, en medio de la pandemia se han recibido más de doscientas solicitudes de búsqueda de personas que quieren entregar información.
 - Un frente de trabajo que venía adelantando la UBPD es el relacionado con las garantías de preservación, custodia y dignidad de los Cadáveres en Condición de No Identificados (CNI) y Cadáveres Identificados No Reclamados (CINR) que actualmente se encuentran en cementerios, los cuales pueden corresponder a personas fallecidas en medio del conflicto armado. En este aspecto y dada la normatividad formulada por el Ministerio de Salud frente al manejo de los cuerpos de personas fallecidas a causa del COVID-19 que, en algunas situaciones podrían exponer la preservación de dichos CNI y CINR, la UBPD emitió un comunicado público con recomendaciones puntuales para que se garantice la conservación de dichos cuerpos. Asimismo, ha venido trabajando de manera articulada con los ministerios de salud y del interior, para diseñar e implementar estrategias pedagógicas a nivel nacional con las autoridades locales, para garantizar la preservación de dichos cuerpos.
 - Las direcciones misionales continúan adelantando análisis multidisciplinarios de la información que ha venido recibiendo la UBPD, aportada por diferentes actores (familiares, organizaciones de la sociedad civil, entidades estatales, entre otras). Dicho análisis permitirá el perfeccionamiento y consolidación de Planes Regionales de Búsqueda (PRB) puntuales, cuya fase ejecutoria (física) en el territorio se dará una vez se dé vía libre para los desplazamientos a nivel nacional.
 - De forma cotidiana, la UBPD por medio de su oficina de comunicaciones y su página web, mantiene informada a la comunidad nacional sobre los diferentes logros y actividades que realiza.
 - La UBPD mantiene permanentemente abiertos diversos canales de comunicación telefónica y vía internet, con el fin que todos los usuarios puedan transmitir sus necesidades o brindar información útil para la búsqueda.
 - La Dirección de Participación y Contacto con las Víctimas de la UBPD mantiene comunicación virtual permanente con los familiares y organizaciones de la sociedad civil, con el fin de dar continuidad a planes de trabajo que se venían desarrollando antes de la pandemia, lo que ha permitido mantener la continuidad de los diálogos y participación con los mismos.
 Las anteriores acciones son un reflejo de la actividad permanente que realiza la UBPD para desarrollar el PNB en medio de la pandemia. La búsqueda continuará y la totalidad de actividades que actualmente se están adelantando permitirán obtener resultados satisfactorios en el corto y mediano plazo, lo que a su vez permite garantizar a los familiares de personas dadas por desaparecidas, que las limitaciones generadas por la actual coyuntura no constituyen una barrera para que la UBPD cumpla con su misión.</t>
  </si>
  <si>
    <t>Se sugiere solicitar al gobierno nacional, departamental o municipal (que aplique) la posible autorización de permisos para poder implementar el PNB, lo anterior, sumado a que otras entidades requeridas en el proceso de búsqueda como el INMLCF si se encuentran funcionando en sus procesos netamente misionales, lo que permitiría agilizar por ejemplo procesos de identificación, entre otros.procesos. Por otra parte, se sugiere generar desde ya una linea base del PNB para determinar un porcentaje de avance en el horizonte del mismo. Finalmente, se sugiere continuar con la implementación de acciones humanitarias con medios tecnológicos.</t>
  </si>
  <si>
    <t>Se finalizó el proceso de revisión de la diagramación del PNB para su versión impresa, quedando solo pendiente la contratación para la impresión del primer tiraje, a cargo de la OACP. Como se mencionó para el segundo trimestre, la versión impresa del PNB se constituye en uno de los insumos para adelantar la campaña pedagógica nacional para dar a conocer como se desarrollarán las estrategias y diversas acciones en la búsqueda de las personas dadas por desaparecidas.
 Ante el hallazgo accidental de estructuras óseas humanas en un sector por fuera del casco urbano del municipio El Copey, Cesar, en el que posteriormente se estableció que correspondía a un cementerio alterno, la UBPD participó de manera activa en actividades conducentes a su protección, recuperación e identificación. En primera medida, declaró oficialmente el sitio como de interés para la búsqueda y solicitó al alcalde del municipio medidas de protección inmediatas. Asimismo y en coordinación virtual con la JEP, el CTI de la Fiscalía General de la Nación de Valledupar y el Instituto Nacional de Medicina Legal y Ciencias Forenses del nivel nacional y de Valledupar, se logró la recuperación de las estructuras mencionadas (por parte de CTI Valledupar) y su traslado a esta última entidad para que se adelanten las respectivas necropsias y proceso de identificación. La protección del sitio quedó a cargo de las autoridades locales, en cabeza de la alcaldía municipal y la Policía Nacional. Por su lado, la ET Sincelejo continúa adelantando labores de contacto con familiares de personas dadas por desaparecidas, así como articulación con las entidades estatales ya citadas, con el fin de coordinar y acordar cual deberá, en el marco de sus facultades y competencias, adelantar la intervención forense del mencionado cementerio alterno. 
 Luego del hallazgo y recuperación de un cadáver esqueletizado en sector rural del municipio de Ovejas, Sucre por parte de una persona particular, quien lo reportó a la UBPD, se adelantaron diversas acciones entre la ET de Sincelejo y la persona informante, así como acciones de articulación con la SGTT, las cuales han estado orientadas específicamente a lograr la recuperación del cuerpo y su posterior traslado al INMLCF para que se adelante la respectiva necropsia y proceso de identificación. Fruto de tales reuniones de coordinación externas e internas han confluido en que el mencionado cuerpo será recuperado hacia el mes de octubre de 2020 por parte de expertos de la DTPRI.
 La UBPD, por medio del liderazgo de la DIPLOC, se encuentra adelantando la consolidación de un proyecto que pretende diseñar e implementar estrategias para la búsqueda de cuerpos de personas dadas por desaparecidas en escenarios complejos, específicamente de medios acuáticos.
 La UBPD, por medio de la DTPRI y en coordinación con el Instituto Nacional de Medicina Legal y Ciencias Forenses, continúa desarrollando el proyecto de impulso a la identificación a nivel nacional.
 Acorde a lo dispuesto en el artículo 14 numeral 1 del Decreto 1393 de 2018 que determina la competencia de la Dirección de Participación, Contacto con las Víctimas y Enfoques diferenciales para formular los criterios y lineamientos de interlocución permanente y participación de los familiares de las víctimas, así como los lineamientos para la incorporación de los enfoques diferenciales, territoriales, étnicos y de género en todas las fases del proceso de búsqueda, y hacer seguimiento a su implementación, la UBPD por medio de su Dirección de Participación, generó oficialmente tales lineamientos de participación en el proceso de búsqueda (https://drive.google.com/drive/folders/1I5I_AZT-EXaK4A68AybiYxcGlGE5RWnE?usp=sharing).</t>
  </si>
  <si>
    <t>Se valora el esfuerzo en cuanto a las acciones en las cuales ha estado contribuyendo la UBPD, no obstante, en el avance no se denota puntualmente cuáles eran las estratégias del PNB y cuáles están siendo implementadas y su porcentaje de implementación; diferente de las acciones no previstas por la UBPD como es el caso de Copey o del cuerpo recuperado por un ciudadano en Ovejas, Sucre. Finalmente, se sugiere generar y remitir para el 4to trimestre la  linea base del PNB para determinar un porcentaje de avance en el horizonte del mismo</t>
  </si>
  <si>
    <t>2.4.4</t>
  </si>
  <si>
    <t>Formular hipótesis de localización a partir del análisis de los Planes regionales de búsqueda.</t>
  </si>
  <si>
    <t>Subdirección de Análisis, Planeación y Localización para la Búsqueda</t>
  </si>
  <si>
    <t xml:space="preserve">Subdirección de Análisis, Planeación y Localización para la Búsqueda, Direcciones Técnicas Misionales y Equipos Territoriales, Asesor de Dirección General en temas de prevención y protección </t>
  </si>
  <si>
    <t>Se construyó e incluyó la hipótesis de localización de 10 personas en el Plan de Búsqueda de Alto Atrato y San Juan. Así las cosas, la Subdirección General Técnica y Territorial emitió un concepto favorable al plan y dío viabilidad a la continuación de las labores; por su parte la Dirección General emitió el acto administrativo autorizando el ingreso al lugar.</t>
  </si>
  <si>
    <t>La información es completa y coherente con el indicador 30.</t>
  </si>
  <si>
    <r>
      <t xml:space="preserve">Para poder avanzar en la formulación de hipótesis de localización en el marco de los planes regionales de búsqueda y continuar con los que ya han sido formulados se ha avanzado en lo siguiente: 
1. Plan Regional de San Carlos de Guaroa: a) Predio Santa Lucia. En etapa de recolección de información para identificación del sitio dentro del predio. Esta pendiente la revisión y retroalimentación del informe de localización elaborado por las tres direcciones para posible prospección en predio o para ajustar acciones relacionadas al mismo.  
2. Plan Regional San Juanito: El informe de localización sobre la posible ubicación de dos personas derivado de la visita realizada en febrero. 
3. Plan Regional Bogotá- Militantes políticos: Este Plan de Búsqueda correspondiente a personas desaparecidas en Bogotá cuenta con una hipótesis de Localización en Facacativá- Cabecera Municipal: Hipótesis de Localización con visita de localización en 2019.
4. Plan Regional de Búsqueda de Tumaco: A partir del Plan Regional de Búsqueda de Tumaco, se formularon 2 planes de intervención y 3 planes de localización correspondientes a: Plan de localización de la cuenca del río Mejicano, Plan de localización del territorio de Alto Mira y Frontera, Plan de localización zona de carretera. Se encuentra en formulación la primera versión del plan de localización de casos del cementerio de Tumaco.   
5. Plan de Búsqueda Curumani: Hipótesis de Localización con visita de localización en 2019. 
6. Plan Regional de Alto Atrato y San Juan (Bagadó): Proceso de localización adelantado en Mojarrita
Estos planes se encuentran alojados en la siguiente URL: </t>
    </r>
    <r>
      <rPr>
        <u/>
        <sz val="10"/>
        <color rgb="FF000000"/>
        <rFont val="Arial Narrow"/>
        <family val="2"/>
      </rPr>
      <t>https://drive.google.com/drive/folders/1Pmix51Y9veCjewX9Si4dDOva1Q7q1Au7</t>
    </r>
    <r>
      <rPr>
        <sz val="10"/>
        <color rgb="FF000000"/>
        <rFont val="Arial Narrow"/>
        <family val="2"/>
      </rPr>
      <t>.</t>
    </r>
  </si>
  <si>
    <t>* La información es coherente con la reportada en el indicador 30, directamente relacionado con esta actividad. Se solicita tener en cuenta los comentarios remitidos en la ficha correspondiente y, de ser el caso, actualizar lo que haga falta en el presente reporte antes de su consolidación final por parte de la OAP.</t>
  </si>
  <si>
    <t>Se realizaron gestiones orientadas a contrastar en campo algunas acciones y a gestionar los permisos necesarios para el ingreso a lugares. Específicamente se obtivo el permiso de acceso de las parroquias de Facatativá y Samaná. Durante este trimestre se tiene información de las siguientes personas con hipótesis de localización:15 en total
1. Plan Regional del Norte del Valle: 4 Personas con hipótesis de localización 
2. Plan Regional de Bagadó: 1 persona adicional a las presentadas en el primer trimestre. Esta se ubica en Mojarrita. 
3. Plan Regional de Caquetá: A la información presentada el año pasado, este trimestre se cuenta con información de posible localización de dos (2) personas adicionales 
4. Plan regional del Huila: Se presenta la información de la hipótesis de localización de las 6 personas incluidas en el plan  
5. Plan Militantes desaparecidos en Bogota (Cementerio de Facatativá, Cundinamarca). 1 persona adicional a las 2 reportadas en segundo trimestre.
6.  Plan Regional de Búsqueda Chámeza: 1 persona con hipotesis de localización.</t>
  </si>
  <si>
    <t>* La información es coherente con la reportada en el indicador 30, directamente relacionado con esta actividad y da cuenta de los avances esperados al respecto.</t>
  </si>
  <si>
    <t>2.4.5</t>
  </si>
  <si>
    <t>Desarrollar la fase de recolección y análisis de información de los Planes regionales de búsqueda.</t>
  </si>
  <si>
    <t>Se ha continuado con la recolección y análisis de información de planes de búsqueda 
 - Plan Regional de San Carlos de Guaroa.
 - Plan regional Sur
 - Plan de Búsqueda Viotá
 - Plan Regional de Búsqueda Secuestros-desapariciones ocurridos en el periodo de 1998-2006 en el área de influencia de los antiguos Frentes Abelardo Romero, 52, 53 y 54 del Bloque Oriental de las FARC, asociados al corredor de la Vía al Llano
 - Plan Regional de Búsqueda Bloque Magdalena Medio
 - Plan Bagadó
 - Plan Magdalena Caldense
 - Militantes y expresos políticos desaparecidos en Bogotá
 - Plan Regional de Búsqueda de Tumaco
 - Plan Regional Sevilla
 - Personas dadas por desaparecidas posiblemente inhumadas como no identificadas en el cementerio de Curumaní, Cesar
 - Plan Regional San Onofre
 - Plan de Búsqueda vía Cali-Buenaventura
 - Plan de búsqueda de víctimas de desaparición forzada de los Buitragueños en el suroccidente del Casanare 
 - Plan de búsqueda de víctimas de guerra de guerrillas en Arauca del 2006 al 2009
 - Plan de búsqueda de víctimas de desaparición forzada de Bloque Vencedores de Arauca (BVA)
 - Plan de búsqueda víctimas del Sarare
 - Plan Regional de Búsqueda de personas dadas por desaparecidas de la columna chocó del movimiento 19 de abril en municipios de las subregiones Alto Atrato y San Juan en Chocó
 - Plan regional de Búsqueda de personas dadas por desaparecidas pertenecientes al M-19 en el norte del Valle del Cauca
 El reporte de la DTPRI relaciona los siguientes planes: ¿son los mismos? Es necesario usemos los mismos nombres para los planes en los reportes
 1. Plan Regional de Búsqueda Secuestros - desapariciones ocurridos en el periodo de 1998-2006 en el área de incluencia de los antiguos Frentes Abelardo Romero, 52, 53 y 54 del Bloque Oriental de las FARC, asociados al corredor de la Vía al Llano
 2. Plan de búsqueda de víctimas de desaparición forzada de los Buitragueños en el suroccidente del Casanare 
 3. Plan Regional de Búsqueda de personas dadas por desaparecidas de la columna chocó del movimiento 19 de abril en municipios de las subregiones Alto Atrato y San Juan en Chocó y Plan San Juanito son el mismo?</t>
  </si>
  <si>
    <t>Es fundamental que la información brindada tenga coincidencia en las diferentes herramientas y reportes internos y externos que se usen. En ese sentido, la OAP sugirió una matriz que puede faciltiar la consolidación de información pero, más allá de que sea esa u otra la forma de compilar los datos, se requiere que se estandarice y aplique. Los nombres y número de los planes no coinciden con los utilizados para el reporte de cierre en 2019. Junto con el presente cuadro de seguimiento, se enviará a la dependencia responsable un cuadro comparativo para que puedan revisar los datos y unificar lo que haga falta para futuros reportes.
Una de las sugerencias puntuales es que, además de estandarizar los nombres (incluyendo si todos deben indicar, por ejmplo, "Plan regional de búsqueda xxx, o Plan de búsqueda xxxx"), sino también la posibilidad de usar un nombre largo que incluya los detalles poblacionales o de ubicación que se requieran, y un nombre corto que pueda ser usado también externamente sin poner en riesgo la confidencialidad.
La sistematicidad en la información es muy necesaria, no solo para los reportes sino, en general, para la comunicación y comprensión interna del proceso de búsqueda.</t>
  </si>
  <si>
    <r>
      <t xml:space="preserve">Para poder avanzar en la formulación de los planes regionales de búsqueda y continuar con los que ya han sido formulados se ha avanzado  en lo siguiente: 
</t>
    </r>
    <r>
      <rPr>
        <b/>
        <sz val="10"/>
        <color rgb="FF000000"/>
        <rFont val="Arial Narrow"/>
        <family val="2"/>
      </rPr>
      <t xml:space="preserve"> 1. Plan Regional de San Carlos de Guaroa: </t>
    </r>
    <r>
      <rPr>
        <sz val="10"/>
        <color rgb="FF000000"/>
        <rFont val="Arial Narrow"/>
        <family val="2"/>
      </rPr>
      <t xml:space="preserve">a) Predio Santa Lucia. En etapa de recolección de información para identificación del sitio dentro del predio. Esta pendiente la revisión y retroalimentación del informe de localización para posible prospección en predio o para ajustar acciones relacionadas al mismo. Se tienen detenidas entrevistas y diálogos en Puerto López a consecuencia del covid-19.
</t>
    </r>
    <r>
      <rPr>
        <b/>
        <sz val="10"/>
        <color rgb="FF000000"/>
        <rFont val="Arial Narrow"/>
        <family val="2"/>
      </rPr>
      <t xml:space="preserve"> 2. Plan regional Sur:</t>
    </r>
    <r>
      <rPr>
        <sz val="10"/>
        <color rgb="FF000000"/>
        <rFont val="Arial Narrow"/>
        <family val="2"/>
      </rPr>
      <t xml:space="preserve"> En el contexto de este Plan regional se han adelantado acciones de investigacion humanitaria que asocia 10 unidades de análisis. En este plan se esta avanzando en la caracterizacion de los lugares y en el proceso de localización. Durante 2019 se presentó una hipótesis de localización ,denominada "Nueva Loja" en Ecuador-Provincia de Sucumbios Lago Agrio-Puero Nuevo: Se hizo consulta a la Oficina Jurídica de la UBPD para aclarar el mecanismo a través del cual se puede solicitar información a entidades de otros países preservando el carácter extrajudicial. Así mismo se presentó la hipótesis de localización con respecto a Montañita-La Cristalina. Estas dos hipótesis de localización corresponden al análisis de diferentes fuentes de información, sin que la misma  fuese contrastada aún en campo.
</t>
    </r>
    <r>
      <rPr>
        <b/>
        <sz val="10"/>
        <color rgb="FF000000"/>
        <rFont val="Arial Narrow"/>
        <family val="2"/>
      </rPr>
      <t xml:space="preserve">  3. Plan de Búsqueda Viotá: </t>
    </r>
    <r>
      <rPr>
        <sz val="10"/>
        <color rgb="FF000000"/>
        <rFont val="Arial Narrow"/>
        <family val="2"/>
      </rPr>
      <t xml:space="preserve">Un caso cuenta con Plan de Intervención, en revisión por la Subdirección de Análisis. planeación y localización para la búsqueda; Dos casos están en recoleción de información para precisar hipotesis de localización, Se han identificado nuevos casos que podrian hacer parte de este Plan Regional de Búsqueda.
</t>
    </r>
    <r>
      <rPr>
        <b/>
        <sz val="10"/>
        <color rgb="FF000000"/>
        <rFont val="Arial Narrow"/>
        <family val="2"/>
      </rPr>
      <t xml:space="preserve">  4. Plan Regional San Juanito: </t>
    </r>
    <r>
      <rPr>
        <sz val="10"/>
        <color rgb="FF000000"/>
        <rFont val="Arial Narrow"/>
        <family val="2"/>
      </rPr>
      <t xml:space="preserve">El informe de localización sobre la posible ubicación de dos personas derivado de la visita realizada en febrero. El Plan Regional de Búsqueda está en re-formulación, van a cambiar las Unidades de Análisis, frentes, y límites geográficos. La visita de localización se realizó en febrero, sin embargo, el soporte de las localizaciones definido era la resolucion que autoriza el ingreso al lugar. Debido a la situacion actual de COVID se ha modificado el soporte y en su lugar se ha previsto que puedan obrar como soportes los informes que dan cuenta del análisis que sustenta la hipótesis de localización.
</t>
    </r>
    <r>
      <rPr>
        <b/>
        <sz val="10"/>
        <color rgb="FF000000"/>
        <rFont val="Arial Narrow"/>
        <family val="2"/>
      </rPr>
      <t xml:space="preserve">  5. Plan Regional de Búsqueda Bloque Magdalena Medio: </t>
    </r>
    <r>
      <rPr>
        <sz val="10"/>
        <color rgb="FF000000"/>
        <rFont val="Arial Narrow"/>
        <family val="2"/>
      </rPr>
      <t xml:space="preserve">Este plan de búsqueda fue formulado y se avanzó en una hipótesis de localización en Remedios en la vereda Cancha Manila. Posteriormente se realizó una visita al lugar en 2019.Sin embargo, la nueva información recopilada hace que sea necesario continuar con la recolección. El soporte de este Plan Regional fue presentado en el Trimestre 1.
  </t>
    </r>
    <r>
      <rPr>
        <b/>
        <sz val="10"/>
        <color rgb="FF000000"/>
        <rFont val="Arial Narrow"/>
        <family val="2"/>
      </rPr>
      <t xml:space="preserve">6. Plan Regional Bogotá- Militantes políticos: </t>
    </r>
    <r>
      <rPr>
        <sz val="10"/>
        <color rgb="FF000000"/>
        <rFont val="Arial Narrow"/>
        <family val="2"/>
      </rPr>
      <t xml:space="preserve">Este Plan de Búsqueda correspondiente a personas desaparecidas en Bogotá cuenta con una hipótesis de Localización en Facacativá- Cabecera Municipal: Hipótesis de Localización con visita de localización en 2019.
</t>
    </r>
    <r>
      <rPr>
        <b/>
        <sz val="10"/>
        <color rgb="FF000000"/>
        <rFont val="Arial Narrow"/>
        <family val="2"/>
      </rPr>
      <t xml:space="preserve"> 7. Plan Regional de Búsqueda de Tumaco: </t>
    </r>
    <r>
      <rPr>
        <sz val="10"/>
        <color rgb="FF000000"/>
        <rFont val="Arial Narrow"/>
        <family val="2"/>
      </rPr>
      <t xml:space="preserve">A partir del Plan Regional de Búsqueda de Tumaco, se formularon 2 planes de intervención y 3 planes de localización correspondientes a: Plan de localización de la cuenca del río Mejicano, Plan de localización del territorio de Alto Mira y Frontera, Plan de localización zona de carretera. Se encuentra en formulación la primera versión del plan de localización de casos del cementerio de Tumaco.
 </t>
    </r>
    <r>
      <rPr>
        <b/>
        <sz val="10"/>
        <color rgb="FF000000"/>
        <rFont val="Arial Narrow"/>
        <family val="2"/>
      </rPr>
      <t xml:space="preserve">8. Plan Regional Sevilla: </t>
    </r>
    <r>
      <rPr>
        <sz val="10"/>
        <color rgb="FF000000"/>
        <rFont val="Arial Narrow"/>
        <family val="2"/>
      </rPr>
      <t xml:space="preserve">El Plan regional continua la etapa de recoleccion y análisis de Información. Se han adelantado acciones para formular las localizaciones en uno de los predios de la región.
 </t>
    </r>
    <r>
      <rPr>
        <b/>
        <sz val="10"/>
        <color rgb="FF000000"/>
        <rFont val="Arial Narrow"/>
        <family val="2"/>
      </rPr>
      <t xml:space="preserve">9. Plan de Búsqueda Curumani: </t>
    </r>
    <r>
      <rPr>
        <sz val="10"/>
        <color rgb="FF000000"/>
        <rFont val="Arial Narrow"/>
        <family val="2"/>
      </rPr>
      <t xml:space="preserve">Hipótesis de Localización con visita de localización en 2019.
 </t>
    </r>
    <r>
      <rPr>
        <b/>
        <sz val="10"/>
        <color rgb="FF000000"/>
        <rFont val="Arial Narrow"/>
        <family val="2"/>
      </rPr>
      <t xml:space="preserve">10. Plan Suroccidente del Casanare: Chámeza-Chuyagüá: </t>
    </r>
    <r>
      <rPr>
        <sz val="10"/>
        <color rgb="FF000000"/>
        <rFont val="Arial Narrow"/>
        <family val="2"/>
      </rPr>
      <t xml:space="preserve">Se depuró universo y se propuso estructura de plan de localización. Chámeza-Tegüita Alta: Recolección de información sobre localización de Persona dada por desaparecida.
 </t>
    </r>
    <r>
      <rPr>
        <b/>
        <sz val="10"/>
        <color rgb="FF000000"/>
        <rFont val="Arial Narrow"/>
        <family val="2"/>
      </rPr>
      <t>11. Plan Regional de Alto Atrato y San Juan (Bagadó):</t>
    </r>
    <r>
      <rPr>
        <sz val="10"/>
        <color rgb="FF000000"/>
        <rFont val="Arial Narrow"/>
        <family val="2"/>
      </rPr>
      <t xml:space="preserve"> Proceso de localización adelantado en Mojarrita y Piedra Honda, pendiente por adelantar en Quebrada Blanca, Churina y las comunidades indígenas de Paságueda, Cascajera y el Salto. Diálogos con autoridades étnico territoriales y actores sociales; adelanto de diálogos con familias y personas que buscan; informe técnico a la Directora General y elaboración de documento para la familia y organizaciones que buscan.</t>
    </r>
  </si>
  <si>
    <t>* La información con respecto a los Planes reportados presenta varias inconsistencias que se detallan en la ficha del indicador 27, básicamente con respecto a los momentos de reporte y a los nombres con los que se identifican. Por ejemplo, el Plan que acá se nombre como Bogotá o militantes políticos, se reportó como Facatativa. Con respecto a la unificación de estos datos, se ofrecen sugerencias detalladas en la ficha y en un tabla adjunta. Se solicita actualizar este reporte, de acuerdo a los ajustes que puedan realizarse sobre el indicador antes de la consolidación final de los reportes trimestrales.</t>
  </si>
  <si>
    <t>Durante este trimestre se tiene la siguiente información relacionada con las personas incluídas en los Planes Regionales de Búsqueda:
1. Hay 20 personas que estan incluídas en el Plan Regional de Búsqueda del Norte del Valle 
2. Se incrementó el número de personas incluídas en el Plan regional de Búsqueda de Caquetá en 48 PDD, pasando de de 168 a 216.
3. El plan regional de búsqueda de San Juanito, se distribuyó en dos unidades de análisis y las personas incluidas en este plan igualmente fueron reorganizadas, por un lado 7 de las 14 personas continuaron en el Plan regional de San Junito y las 7 restantes se trasladarán a otro plan regional de la agrupacion territorial oriente 2 que está en formulación 
4. El Plan Regional Sevilla aumentó su universo en 3 personas, para un total de 52 PDD inlcuidas en el plan.
5. El Plan Militantes desaparecidos en Bogota (Cementerio de Facatativá, Cundinamarca), aumentó su universo en 31 PDD.
Para este trimestre además se avanzó en la obtención de información y la reorganización de algunos Planes Regionales para que cobijaran zonas mas grandes del país y para que tuviesen una mejor  delimitación de su alcance. Para este tercer trimestre se formuló uno de los tres Planes Regionales de Búsqueda que se tenía previsto para este trimestre y se reformuló el Plan Regional de Caquetá en el siguiete sentido: se incrementó el número de personas incluídas en el plan, pasando de 167 a 216 personas, y se dividió el Plan en cuatro planes más acotados de la siguiente forma:  Plan Regional Caquetá Norte con 91 personas, Plan Regional Caquetá Centro con 45 personas, Plan Regional Caquetá Sur con 21 personas, Plan Regional Bajo Putumayo con 59 personas.</t>
  </si>
  <si>
    <t>* La información es consistente con lo reportado en el indicador relacionado (el 27) y da cuenta de los avances esperados con respecto a la actividad.</t>
  </si>
  <si>
    <t>2.4.6</t>
  </si>
  <si>
    <t>Dirigir la implementación de las fases del proceso de búsqueda, incluyendo los planes regionales de búsqueda.</t>
  </si>
  <si>
    <t>Direcciones Técnicas Misionales y Equipos Territoriales, Oficina Asesora Jurídica</t>
  </si>
  <si>
    <t>"A la fecha se ha realizado una mesa de trabajo con todo el equipo de la Dirección Técnica de Información Planeación y Localización para la Búsqueda, con el fin de: 
i) Identificar la comprensión que el equipo tiene frente a conceptos y aspectos enmarcados en los planes regionales. 
ii) Reconocer aquello que no se esta comprendiendo de manera estandarizada y transversal
iii) Construir de manera conjunta persepciones y nociones que han sido de dificil comprensión para socializarlas a los colaboradores de la UBPD.</t>
  </si>
  <si>
    <t>Se sugiere que evaluen y considerar la actual ruta de las fases del proceso de búsqueda.elaborada en el 2019, así mismo, establecer hasta donde va el proceso de búsqueda y si los planes regionales de búsqueda incluyen todas las fases o si únicamente llegan hasta la localización de los cuerpos. Finalmente, se sugiere estandarizar la construcción de los planes, de tal forma que su estandarización pemita implementar su contenido en un orden estructurado y secuencial.</t>
  </si>
  <si>
    <t>En el marco de la actividad 2.4.6., se avanzó en lo relacionado con la comprensión de lo que implica para la UBPD “dirigir la implementación de las fases de búsqueda incluyendo los Planes Regionales de Búsqueda”. En primer lugar, se identificó la necesidad de establecer diálogos con profesionales que, dado su rol de Asesoría o de Dirección Técnica en la entidad, cuentan con insumos y claridades que permitieran abordar de manera transversal la noción de “dirección del proceso de búsqueda”. Así las cosas, por orientación de Subdirección General, se realizó un primer diálogo con uno de los servidores cuya función principal es la estructuración del Plan Nacional de Búsqueda en el que se abordaría de manera particular lo siguiente: 
 En el marco del Plan Nacional de Búsqueda de la UBPD: 
 -Qué se entiende por la noción “dirección de la implementación del proceso de búsqueda” 
 -Cómo quedó establecido: a) el proceso de búsqueda; b) las fases de búsqueda; c) los Planes Regionales de Búsqueda; d) otras nociones de plan. 
 -Cómo se comprende lo humanitario
 -Cómo se comprende lo extrajudicial
 -Cómo se comprende la confidencialidad de la información
 -Cómo se comprende la noción “Respuestas brindadas a las personas que buscan”
 -Cómo se comprende la noción “Resultados del proceso de búsqueda”
 -Cómo define las nociones de Dirigir, Coordinar, Contribuir en el proceso de Búsqueda. 
 -De acuerdo a respuestas brindadas, desde su perspectiva, cuál podría ser la ruta para “Dirigir la implementación de las fases de Búsqueda”. 
 Así mismo, para identificar los documentos que dan cuenta de la implementación de las fases del proceso de búsqueda, se construyó una herramienta "ficha de identificaión" en dónde se registrarán los elementos más significativos que aporten a ello. Es preciso señalar que esta ficha será utilizada para la revisión documental que permitirá avanzar en el cumplimiento de varias actividades: 2.4.6-2.4.10-2.1.2-2.1.10, así como del indicador 39
 Propuesta de reporte: 
 En el marco de la actividad 2.4.6., se avanzó en lo relacionado con la comprensión de lo que implica para la UBPD “dirigir la implementación de las fases de búsqueda incluyendo los Planes Regionales de Búsqueda”. En primer lugar, se identificó la necesidad de establecer diálogos con profesionales que, dado su rol de Asesoría o de Dirección Técnica en la entidad, cuentan con insumos y claridades que permitieran abordar de manera transversal la noción de “dirección del proceso de búsqueda”. Así las cosas, por orientación de Subdirección General, se realizó un primer diálogo con uno de los servidores cuya función principal es la estructuración del Plan Nacional de Búsqueda en el que se abordaría de manera particular lo siguiente: 
 En el marco del Plan Nacional de Búsqueda de la UBPD: 
 -Qué se entiende por la noción “dirección de la implementación del proceso de búsqueda” 
 -Cómo quedó establecido: a) el proceso de búsqueda; b) las fases de búsqueda; c) los Planes Regionales de Búsqueda; d) otras nociones de plan. 
 -Cómo se comprende lo humanitario
 -Cómo se comprende lo extrajudicial
 -Cómo se comprende la confidencialidad de la información
 -Cómo se comprende la noción “Respuestas brindadas a las personas que buscan”
 -Cómo se comprende la noción “Resultados del proceso de búsqueda”
 -Cómo define las nociones de Dirigir, Coordinar, Contribuir en el proceso de Búsqueda. 
 -De acuerdo a respuestas brindadas, desde su perspectiva, cuál podría ser la ruta para “Dirigir la implementación de las fases de Búsqueda”. 
 Así mismo, en el análisis conjunto del Plan Operativo, se evidenció la necesidad de articular el desarrollo de las actividades 2.4.6. y 2.4.10 en mención con las 2.1.2, 2.1.10, 2.3.5. Para ello, se consideró estratégico la realización de una primera fase de recolección de documentos producidos por la Unidad que contribuyeran en la comprensión de: a) el carácter humanitario y extrajudicial; b) las fases del proceso de búsqueda; c) las nociones de resultados y respuestas; d) el alcance de las acciones de dirigir, coordinar y contribuir; e) las herramientas de seguimiento de las fases del proceso de búsqueda. 
 Para este propósito se estructuró conjuntamente la “Ficha de Resumen Análitico de Documentos” la cual contiene una serie de variables orientadas a sistematizar la información referida a las definiciones anteriormente relacionadas. La lectura de dichos documentos se distribuyó equitativamente para avanzar en el mes de Julio en el registro de información en la “Ficha”. Paralelamente a este ejericio se avanzará en las siguientes activdades: 
 1. Aclarar la competencia sobre “Dirigir la implementación de las fases del proceso de búsqueda, incluyendo los planes regionales de búsqueda” con la Dirección General en el marco del Decreto 1393 de 2018. 
 2. Gestionar una reunión entre la SGTT y la DG, en perspectiva de precisar la responsabilidad de la SGTT respecto a esta actividad y recibir las orientaciones y lineamientos que se deben tener en cuenta para su ejecución.</t>
  </si>
  <si>
    <t>De acuerdo con el avance, no es claro en que contribuye el diligenciamiento de la ficha adjunta para "Dirigir la implementación de las fases del proceso de búsqueda…" Se sugiere elaborar una ruta integral interinstitucional de búsqueda, en la cual se refleje que la entidad que lidera es la UBPD y que a su vez necesita un relacionamiento de diferentes formas con otras entidades y actores, pero que empiecen a vislumbrar el liderazgo de la UBPD. Esta ruta puede despejar que acciones requeridas se requieren para liderar y en que forma.</t>
  </si>
  <si>
    <t>La SGTT, para el tercer trimestre del año, dio continuidad a las acciones que evidencian su competencia en la Dirección de las fases de búsqueda incluyendo los Planes Regionales de Búsqueda durante la vigencia 2020.</t>
  </si>
  <si>
    <t>2.4.7</t>
  </si>
  <si>
    <t>Desarrollar la prospección y recuperación, y monitorear la identificación en el marco del proceso de búsqueda.</t>
  </si>
  <si>
    <t>Dirección Técnica de Prospección, Recuperación e Identificación</t>
  </si>
  <si>
    <t>Direcciones Técnicas Misionales y Equipos Territoriales, Asesor de Dirección General en temas de prevención y protección, Oficina Asesora Jurídica</t>
  </si>
  <si>
    <t xml:space="preserve">"Se realiza entrega a INMLCF de 59 cuerpos con lesiones de caracter peri mortem identificados en los analisis preliminares de 133 cuerpos esqueletizados con posible trauma, pertenecientes de acuerdo a la información disponible a cadáveres exhumados del Cementerio Universal y los cuales se encuentran en el Laboratorio de Antropología osteológica y forense de la Universidad de Antioquia para que les practiquen un análisis forense completo por un equipo interdiciplinario dada la probabilidad de corresponder a cuerpos de personas dadas por desaparecidas en razón y contexto del conflicto armado Colombiano.
Adicional se realizaron diligencias de localización a los municipios de San Juanito- Meta, Chameza-Santander, Mojarrita-Choco, Viotá -Cundinamarca las cuales tenian como objetivo a partir de las hipotesis formuladas llegar a los lugares o sitios de interés donde se podian encontrar una o varios cuerpos de personas dadas por desaparecidas presuntamente muertas y poder compobar o negar su existencia y asi determinar actividades de prospección geofísica y arqueológica para realizar la recuperación de los cuerpos.
Tambien se realizo procedimiento de prospección con fines de recuperación en la primera area de intererés ubicada en el corregimiento de Piedra Honda, del municipio de Bagadó, departamento de Choco, donde presuntamente se encontraban 10 cadáveres de combatientes de la Columna Choco del M-19, reportados como muertes en combate con el ejercito el 1 de mayo de 1981 con el fin de contrastar la hipótesis de localización descartando el area para la inhumación de cuerpos."
</t>
  </si>
  <si>
    <t xml:space="preserve">Se sugiere iniciar labores tendientes a la recolección de muestras de los familiares en el país, todfa vez, que estas labores permiten que de manera simultanea sean incluidas en el banco de perfiles genéticos y a su vez se realicen los cruces genéticos por parte del INMLCF. Por otra parte, se sugiere evaluar la entrega del resto de cuerpos encontrados en la Universidad de Antioquia, toda vez,que no son descartables de posible cotejo genético por parte del INMLCF. Finalmente, se sugiere replantear los tiempos establecidos para continuar con esta actividad, considerando en todo caso, la pandemia decretada.
</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</si>
  <si>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 PRB Tumaco- Nariño Plan de Intervención Jesús María Cuellar - 10 cuerpos a recuperar
 Adicional se realizaron reuniones con el Instituto Nacional de Medicina Legal para establecer y acordar la forma de realizar el seguimiento de los cuerpos entregados para su identificación. En estos espacios el INMLCF requirió a la DTPRI información disponible de los 59 cuerpos esqueletizados entregados en el Primer Trimestre para analizar los datos suministrados y asi poder dar continuidad con el proceso de identificación, la cual incluye la trazabilidad de los cuerpos, información antemortem, análisis de información suministrada por la Universidad de Antioquia e información documental.</t>
  </si>
  <si>
    <t>En virtud de los planes de busqueda en los cuales ya se tienen previsto realizar prospecciones, diligencias de recuperacion y recuperaciones; se sugiere gestionar lo siguiente al inicio del 3er trimestre: 1. Permisos al gobierno y entes municipales y departamentales para acceso a lugares durante la pandemia, 2. Permisos de acceso a lugares para realizar las diligencias de recuperación. 3. Actos administrativos internos necesarios para ingresar a lugares para recuperar cuerpos. 3. Conceptos del asesor de seguridad, 4. Verificar con la DTPCVED la posible participación de las familias de acuerdo con el plan de trabajo mencionado y 5. Gestionar tiquetes aéreos con antelación para los territorios alejados del nivel central. Por otra parte, en los soportes no se encontró el plan de trabajo enunciado para las diligencias de recuperación en el 2020. Finalmente, se indica que para esta actividad no vienen soportes.</t>
  </si>
  <si>
    <t>La DTPRI continúa desarrollando acciones encaminadas al cumplimiento de esta meta a pesar de las condiciones de aislamiento obligatorio que se mantuvieron durante los meses de Julio y Agosto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Aunque a partir del 01 septiembre el gobierno nacional levantó el aislamiento obligatorio,se avanza en la definición de lineamientos, protocolos de bioseguridad y ruta sanitaria para las salidas a campo. 
 Adicional a las consideraciones antes expuestas, nuestros esfuerzos se han enfocado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(planes operativos, cronograma de actividades, plan de actividades, gestión, análisis de información, rutas de trabajo)
 • Plan Magdalena Caldense (Samaná). 3 cuerpos
 • Plan regional de búsqueda Norte Valle del Cauca (corregimientos La Tulia y primavera) 4 cuerpos
 • Plan regional Caquetá 4 cuerpos
 • Plan Militantes desaparecidos en Bogotá (Cementerio de Facatativá, Cundinamarca). 2 cuerpos
 • Plan de Búsqueda Viotá. 3 cuerpos
 • Plan de búsqueda de víctimas de desaparición forzada de los Buitragueños en el suroccidente del Casanare. (Chámeza) 1 cuerpo
 • Plan San Juanito, Meta. 2 cuerpos
 Se realizó el seguimiento al proceso de identificación de los 114 cuerpos,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También como parte de este seguimiento se tuvieron encuentros y mesas de trabajo con el grupo nacional de apoyo GNAUBPD-SSF de la UBPD y el INMLCF en las siguientes fechas: 31 de Julio, 14 de agosto y 28 de agosto de 2020.
 Dentro de las principales actividades que se realizan en el seguimiento a la identificación:
 Recepción de la información:
 - Información referente a la solicitud de búsqueda del cuerpo, al cual se le va a realizar el seguimiento.
 - Información disponible para la identificación del cadáver.
 - Si es un cuerpo recuperado por la UBPD se recibe el informe técnico forense de recuperación.
 - Información de la persona dada por desaparecida.
 Análisis de la información:
 - Útil y necesaria para la identificación (Cadáver y de la Persona Dada por Desaparecida).
 - Probable identidad o identidad orientada.
 - Información confidencial.
 - Informe técnico forense de recuperación.
 Envío información básica para la identificación o de las solicitudes de información (Cadáver y Persona Dada por Desaparecida); al Instituto Nacional de Medicina Legal y Ciencias Forenses (entidad encargada del proceso de identificación).
 Si se considera necesario, una vez se revise la respuesta de las solicitudes, se realiza un re análisis del caso.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solicitar cruces en el Banco Nacional de Perfiles Genético de desaparecidos, apoyar la verificación de coincidencias y confirmación de parentescos, apoyar en el proceso de Individualización, entre otros).
 Se presentaron en general las siguientes dificultades :
 1. Relacionamiento con INMLCF en aspectos tales como: asignación de casos al interior del INMLCF, tiempos de respuesta a las solicitudes realizadas.
 2. Con los casos analizados por el Cuerpo Técnico de Investigación, es especial por el lapso de tiempo en que ha estado detenida la mesa técnica con la Fiscalía General de la Nación.
 3. Por la emergencia sanitaria por la pandemia del COVID 19 no se ha podido realizar diálogos presenciales con familiares y organizaciones civiles.
 Es importante mencionar los siguientes logros que arrojo este proceso de seguimiento a la identificación:
 1. Se realizaron múltiples reuniones de trabajo interinstitucionales para seguimiento al proceso de identificación de los cadáveres.
 2. Comunicación continua con familiares y organizaciones que buscan, mediante diálogos virtuales.
 3. Seguimiento interdisciplinario al proceso de identificación de los cuerpos.</t>
  </si>
  <si>
    <t>En cuanto a los planes regionales de búsqueda registrados en el avance cualitativo, se sugiere que estos se articulen con los planes que aparecen registrados en la DTIPLB, de tal forma, que exista una unificación de criterio entre direcciones técnicas acerca de los lugares que serán intervenidos en lo que resta de la vigencia, para esto, se sugiere realizar mesas de trabajo interdirecciones, así mismo, se sugiere que en el avance cualitativo se indique de los planes allí registrados a cuantos lugares por plan se tiene contemplado intervenir en lo que resta de la vigencia. Finalmente, se sugiere solicitar los tiquetes y viaticos necesarios desde octubre para poder garantizar que las prospecciones proyectadas y las diligencias de recuperación para lo que resta de la vigencia se cumplan, ademas por efectos del costo de los tiquetes por tratarse de fechas prevacacionales y prenavideñas</t>
  </si>
  <si>
    <t>2.4.8</t>
  </si>
  <si>
    <t>Contactar, identificar y facilitar el reencuentro de personas encontradas con vida en el marco del proceso de búsqueda.</t>
  </si>
  <si>
    <r>
      <t xml:space="preserve">Dado que esta actividad está asociada a un indicador, el reporte de avance y los respectivos soportes se reportan en la ficha correspondiente al </t>
    </r>
    <r>
      <rPr>
        <b/>
        <sz val="10"/>
        <rFont val="Arial Narrow"/>
        <family val="2"/>
      </rPr>
      <t>indicador 33</t>
    </r>
    <r>
      <rPr>
        <sz val="10"/>
        <color rgb="FF000000"/>
        <rFont val="Arial Narrow"/>
        <family val="2"/>
      </rPr>
      <t xml:space="preserve">
</t>
    </r>
    <r>
      <rPr>
        <b/>
        <sz val="10"/>
        <rFont val="Arial Narrow"/>
        <family val="2"/>
      </rPr>
      <t>Se toma del Reporte de Indicadores:</t>
    </r>
    <r>
      <rPr>
        <sz val="10"/>
        <color rgb="FF000000"/>
        <rFont val="Arial Narrow"/>
        <family val="2"/>
      </rPr>
      <t xml:space="preserve">
La UBPD durante el primer trimestre del 2020 aunque no tenía reencuentros programados, avanzó en las siguientes actividades: 
 - Elaboración del Documento Preliminar de Lineamientos de Reencuentro que se encuentra en revisión de la Dirección General de la UBPD
 - Coordinación entre la Dirección de participación y los Equipos Territoriales de Guaviare y Arauca sobre solicitudes de búsqueda que podrían derivar en posibles reencuentros. 
 -En el marco del Plan Vivos en coordinación con la Subdirección de Gestión de Información para la Búsqueda de la DTIPL, se informa que se empezó a realizar el cruce de información de la base de datos del Centro Nacional de Memoria Histórica con la base de datos de la Oficina del Alto Comisionado para la Paz (encontrando alrededor de 292 coincidencias) y se tuvieron acuerdos en la planeación de acciones que se desarrollaran en los próximos meses, entre estas, cruce entre el listado de 292 personas con la Base de Registro de Solicitudes de Búsqueda de la UBPD para conocer si existe una relacionada con las personas que se encuentra en el listado mencionado. 
 Para el segundo trimestre, de acuerdo a las implicaciones del aislamiento obligatorio declarado por el gobierno nacional, es factible que se vea impactado tanto la localización de las personas vivas como su identificación, y por lo tanto los reencuentros proyectados.</t>
    </r>
  </si>
  <si>
    <t>* El indicador no tiene avance cuantitativo proyectado para este período, pero sí cualitativo. 
 * De acuerdo al reporte se han adelantado actividades y definiciones importantes para establecer lineamientos en protocolos de reencuentro y cruces de información.
 * Los soportes dan cuenta del avance presentado</t>
  </si>
  <si>
    <t>Frente a lo relacionado con personas vivas con voluntad para reencontrarse, se avanzó en la actualización del procedimiento que orienta el proceso para la realización de acciones de asesoría, orientación y fortecimiento de la participación con las personas encontradas vivas. A su vez, se han realizado los acercamientos necesarios para atender todas las inquietudes de las personas que buscan cuya solicitud de busqueda puede derivar en reencuentros, para generar la confianza y fortalecer sus vínculos; resultado de ello, se han logrado identificar seis casos de posibles reencuentros ubicados en Cúcuta, Tumaco, Guaviare y Arauca y se han adelantado gestiones en tres casos adicionales ubicados en Barranquilla, Montería y en el departamento de Caquetá.
Es importante anotar que no ha sido posible avanzar en términos cuantitativos debido a las medidas decretadas por el Gobierno Nacional en el marco de la contingencia COVID-19.</t>
  </si>
  <si>
    <t>De la misma forma que en el indicador anterior, se reconoce la gestión en actividades complementarias como el procedimiento, la matriz etc., pero se deben generar estrategias o definir actividades que busquen concretamente el cumplimiento de la meta.
Buscar concretar las posibles oportunidades de reencuentro que se identificaron, haciendo más eficiente las acciones propias de estos casos para así generar reencuentros. Este es un indicador que también hace parte de un proyecto de inversión y presenta un rezago que se debe atacar.
Finalmente es necesario visibilizar los obstáculos que se presentaron y que impidieron o hicieron más difícil el cumplimiento de las metas planteadas.</t>
  </si>
  <si>
    <t>En el marco de las acciones de búsqueda humanitarias y extrajudiciales, los Equipos Territoriales (ET) de la UBPD han identificado solicitudes de búsqueda que pueden derivar en reencuentro. En este informe, se presenta una breve descripción de estas solicitudes, así como las acciones que se han adelantado y las que se deben adelantar. 
EQUIPO TERRITORIAL CUCUTA: El ET ha informado sobre dos Solicitudes de Búsqueda 
Solicitud de Búsqueda 1:La solicitante es una persona desmovilizada del ELN que se encuentra en proceso de reintegración con la ARN. Se acerca a la UBPD para solicitar la búsqueda de su familia, pues hace 18 años no sabe de ellos. Al consultar en bases de datos, el ET encuentra que la PQB aparece reportada como persona desaparecida y en el 2019 se tomó muestra biológica a su mamá. Se evidencia que los datos consultados y lo comentado por la persona en proceso de reintegración coinciden. 
En septiembre, el equipo territorial finaliza el EAPB. La PDD tiene confianza en el ET, entiende que es este proceso requiere tiempo y reconoce que el reencuentro también pasa por la voluntad de su familia para llevarlo a cabo. El equipo ha identificado a algunos familiares de la PDD viva en redes sociales, a su vez, cuentan con un número telefónico de uno de los familiares. Por otra parte, se evidencia en consulta a bases de datos que la familia ha solicitado inclusión en Registro Único de Víctimas (RUV). Desde la DTPRI se adelantó consulta con INMLCF para la toma de muestra a Unidad de Búsqueda de Personas Dadas por Desaparecidas 
PDD viva, sin embargo, el INMLCF responde que aún no tiene claridad para la toma de muestra en personas vivas. En respuesta del 18 de agosto de 2020, el INMLCF indica que se debía hacer un acta de supervivencia con la autoridad judicial y no una toma de muestra. 
En reunión llevada a cabo el 11 de septiembre de 2020 con el ET y los referentes de las Direcciones Misionales, se plantea que una de las acciones a seguir es que el ET pueda contactar a la familia de la solicitante y enfocar el diálogo a conocer como ha sido su proceso de búsqueda. Por otra parte, el ET tiene pendiente un encuentro presencial con PDD viva para ampliar el diálogo adelantado con ella, sin embargo, señalan que es necesario tener condiciones de privacidad para realizarlo. 
Solicitud de Búsqueda 2: La solicitante es excombatiente FARC-EP. En el año 2015, le entrega su hija a comandante para que la hermana de este cuidara a su hija. Luego del proceso de desarme de las FARC-EP, la solicitante acude a las diferentes instancias del Consejo Nacional de Reincorporación, para recuperar a su hija sin obtener una respuesta concreta. No se conoce el nombre legal bajo el cual está registrada la niña, ni el nombre de la mujer que le tiene en custodia. En enero 2017 logra ver la niña en Bogotá, la persona que la tiene en custodia le dice que hagan encuentros progresivos, no obstante, no vuelve a comunicarse con ella. 
El ET considera que sobre esta SB es necesario verificar la competencia de la UBPD, una de las preguntas que surgen al respecto es si la niña está dada por desaparecida. En reunión del 11 de septiembre de 2020 con el ET y los referentes de las Direcciones Misionales, se comenta que esta SB involucra a un menor de edad, escenario complejo en tanto hay una persona que puede tener la patria potestad de la niña y no desearía entregarla. De acuerdo con los diálogos que el ET ha tenido con la solicitante, ella es consciente que la niña desconoce quién es su mamá y manifiesta estar abierta a la posibilidad de iniciar un proceso legal para que sea la menor quien decida con quien desea estar, actualmente la niña tiene 6 años. 
Para avanzar en esta solicitud se propone realizar una mesa técnica para definir la competencia de la Unidad, considerando el concepto elaborado por la UBPD sobre búsqueda de hijos e hijas de excombatientes FARC, realizado en 2019. A su vez, la Dirección de Información, Planeación y Localización para la Búsqueda, en próxima reunión con partido FARC, abordara esta SB; a su vez, proyectara documento con las inquietudes respecto a la competencia de la Unidad para que él mismo pueda ser retroalimentado por el ET y referentes de Direcciones misionales y luego enviado a Oficina Jurídica de la UBPD. 
SATÉLITE TUMACO: El ET ha informado sobre una Solicitud de Búsqueda 
El contacto de la familia con la UBPD se realizó a través de líder de la asociación de familiares de personas dadas por desaparecidas, Luz de Esperanza, esta Asociación viene siendo acompañada por el colectivo Socio jurídico Orlando Fals Borda – OFB. Su relacionamiento con la UBPD se ha venido dando desde el año 2019, cuando presentaron solicitudes de búsqueda ante la Unidad. Los referentes de la organización establecen comunicación telefónica con las servidoras de la Dirección de Participación de satélite Tumaco y nivel central el 28 de abril de 2020 solicitando orientación y apoyo frente a la posibilidad de reencuentro entre PDD encontrada con vida y sus familiares. 
A partir de la reunión realizada en septiembre entre el ET y los referentes de las Direcciones Misionales, se propone que el equipo avance en la realización de diálogo con PDD hallada con vida para explicar el procedimiento de verificación de identidad, solicitando su consentimiento para realizarlo. Por otra parte, la Dirección Técnica de Prospección, Recuperación e Identificación señala que en el marco de esta SB se puede llevar a cabo cotejo dactiloscópico. Para ello, se establecerá contacto telefónico con la PDD hallada con vida con el objetivo de proponer fecha para llevar a cabo diálogo virtual y explicar el proceso de verificación de identidad, posteriormente, se realizará la toma de huellas dactilares. Sobre este aspecto, la referente de la Dirección Técnica de Prospección, Recuperación e Identificación señala que es necesario consultar cómo se puede adelantar comisión para la toma de huellas de la PDD con vida y el estado del protocolo de bioseguridad para las comisiones a terreno. 
EQUIPO TERRITORIAL ARAUCA: El ET ha informado sobre tres Solicitudes de Búsqueda 
Solicitud de Búsqueda 1: La PDD desaparece en noviembre de 1985. Comentan sus familiares que él salió de la casa a caminar, dijo que sentía que algo malo iba a pasar, a pocos minutos de haber salido, llegan a su casa 5 hombres armados buscándolo. Dado estos hechos, sus familiares deciden llevarlo a Cravo Norte, estando allí, amigos cercanos a la familia le ayudan a viajar a Villavicencio, no obstante, luego que la PDD viajara con destino a este municipio, sus familiares y allegados no volvieron a tener comunicación con él. 
En esta solicitud, se ha adelantado la toma de huellas dactilares a la persona encontrada con vida (PEV). A través de este proceso, se ha corroborado la identidad; de acuerdo con lo reportado por los referentes de la Dirección Técnica Participación, Contacto con las Victimas y Enfoques Diferenciales (DTPCVED) para la Agrupación Territorial, en el marco de esta solicitud, se cuenta con la versión final del Informe Técnico e Integral de Verificación de la Identidad de la PEV. Por otra parte, el equipo territorial avanzo en la realización de propuesta técnica para la elaboración del reporte de lo acaecido de personas desaparecidas encontradas con vida. Este documento fue abordado por las Direcciones Misionales y la Oficina Jurídica en reunión del 25 de septiembre convocada por la Subdirección Técnica y Territorial (SGTT) en la cual se presentaron observaciones al documento por cada una de las oficinas y direcciones misionales. Unidad de Búsqueda de Personas Dadas por Desaparecidas 
La propuesta será ajustada de acuerdo con las observaciones presentadas en la reunión, posteriormente se presentará a la Dirección General para sus observaciones y aprobación. Por su parte, la Subdirección Técnica y Territorial señala que este documento ajustado recogería los criterios institucionales para la realización del Reporte de lo acaecido respecto de personas desaparecidas encontradas vivas. 
Solicitud de Búsqueda 2: La PDD desaparece en Arauca luego de ser reclutado por el ELN. La SB se recibe por parte de la madre y hermana de la PDD. Dentro del grupo, la PDD ejercía el rol de informante. Siendo menor de edad la PDD es capturada en un operativo del ejército nacional, posteriormente entregada a Instituto Colombiano de Bienestar Familiar (ICBF), a partir de ese momento, la PDD y su familia pierden contacto. De acuerdo con las acciones de búsqueda adelantadas por el ET, la PDD estuvo en varios lugares, bajo la custodia del ICBF. A partir de los documentos solicitados a ICBF, el ET encuentra que la PDD cumplió su mayoría de edad estando en Armenia, esta información evidencia a su vez, el consumo de sustancias psicoactivas por parte de la PDD. 
En relación con los familiares de la PDD, el ET señala que viven en confinamiento en la vereda el Botalón, de Tame, región en la que hace presencia el ELN. De acuerdo con la Dirección de Información, Planeación y Localización para la Búsqueda la PDD estaría con vida, viviendo en la ciudad de Cali, por otra parte, es posible que la persona se encuentre en condición de "habitabilidad en calle" o que sea "consumidor de sustancias psicoactivas", no obstante, se requiere avanzar en la comprobación de estas hipótesis. 
Se ha intentado realizar diálogos de AOF con los familiares de la PDD, no obstante, encontrarse en situación de confinamiento se dificultan las acciones que se podrían adelantar con los familiares. Por su parte, el equipo viene adelantando acciones de relacionamiento con CICR para que los familiares reciban acompañamiento psicosocial por parte de esta organización. 
Para esta solicitud, el ET continuará con las acciones para la localización de la PDD. Un aspecto a tener en cuenta en el marco de esta solicitud es la condición de confinamiento en la cual se encuentra la familia, lo cual puede ser un obstáculo para un reencuentro presencial en caso los familiares y la PDD así lo deseen. De acuerdo con lo reportado por los referentes de la Dirección Técnica Participación, Contacto con las Victimas y Enfoques Diferenciales (DTPCVED), en el mes de septiembre, esta solicitud cuenta con un Plan de Localización. 
Solicitud de Búsqueda 3 
La PDD es reclutada en Puerto Rondón Arauca. De acuerdo con el relato de los familiares, desaparece el 28 de mayo de 2000. El ET señala que, en el diálogo inicial, los familiares comentaron que debido a la relación afectiva que tenía la PDD con una persona del grupo, la Policía consideró que ella hacía parte de este, por lo que es retenida y luego entregada al Instituto Colombiano de Bienestar Familiar (ICBF) en Arauca. De acuerdo con la información acopiada por el ET, se ha identificado que la PDD podría localizarse en Boyacá. En el marco de esta SB, el ET continuara avanzando en acciones de localización, para ello, adelantaran contacto con el enlace de víctimas del municipio en el cual podría estar la PDD, posterior a ello, el ET adelantaría contacto con la persona que vive en Boyacá y que posiblemente es la PDD. 
ET GUAVIARE: El ET ha informado sobre dos Solicitudes de Búsqueda 
Solicitud de Búsqueda 1 
La PDD se encontraba en el resguardo La Giriza y fue reclutado por el Frente 1 de las FARC-EP en el año 2009; años después, informan a la mamá de la PDD que su hijo había sido dado de baja. Quien realiza la solicitud de búsqueda es uno de los líderes del Resguardo El refugio Tukano de San José del Guaviare, primo de la PDD. En dialogo con el ET, él informa que la madre de la PDD recibió una llamada anónima en el mes de diciembre de 2019 desde el Centro Penitenciario de Acacias (Meta) en la cual le indicaban que su hijo se encontraba recluido en dicho centro penitenciario. De acuerdo con la información que el ET ha encontrado en bases de datos, se evidencia que una persona con el mismo nombre de la PDD está recluida en Centro Penitenciarios de Acacias. Dado que es necesario conocer la situación jurídica de la persona que está en este centro penitenciario, el ET plantea que es pertinente contactar a la abogada de confianza de esta. 
Una de las preguntas que se ha planteado el ET es como el centro penitenciario realizo el proceso de identificación de la persona que se encuentra recluida, en este sentido, consideran que sería necesario que desde la Dirección Técnica de Prospección, Recuperación e Identificación (DTPRI) se realice entrevista con fines de identificación a la persona que se encuentra en la cárcel de Acacias. Por otra parte, el ET no ha desarrollado diálogo con los padres de la PDD, pues los mismos viven en un resguardo indígena en el municipio de Miraflores, lugar de difícil acceso, por lo que consideran que cuando se den las condiciones más oportunas en términos de seguridad y confianza, llevarán a cabo el este diálogo. 
La competencia de la UBPD en esta solicitud está por definir, el ET considera que no se tienen elementos suficientes para tomar decisión sobre la competencia de la Unidad, en este sentido, desean establecer contacto con los familiares de la PDD para ampliar información. Unidad de Búsqueda de Personas Dadas por Desaparecidas 
Solicitud de Búsqueda 2: La PDD tenía 15 años cuando fue reclutada por el frente Primero de las FARC cuando la familia vivía en zona rural del municipio de El Retorno, dos años después volvió en estado de embarazo, después su padre la envió a casa de un tío en el municipio de Santa Isabel en el Tolima y allí conoció a un hombre, oriundo de Tumaco, luego se fue a vivir con él, tuvieron una hija que nació con una condición de discapacidad, posteriormente, la familia se trasladó a Huila y luego a Solita, Caquetá. Según la PB, la pareja estaba viviendo en San José del Guaviare a finales de 1998 y desde allí se fueron a Tumaco. Desde ese momento la PB no volvió a tener contacto con la PDD. 
De acuerdo con la consulta en bases de datos adelantada por el ET, la PDD se encuentra registrada en SIRDEC como persona hallada con vida y recibió de la Fiscalía el oficio en el que cierra el caso. Para el ET no es clara la competencia de la Unidad en el marco de esta SB. Aunque hay elementos de contexto relacionados con el hecho reclutamiento, la PDD pierde contacto con su familia por hechos diferentes al conflicto armado. 
ET MONTERIA: El ET ha informado sobre una Solicitud de Búsqueda 
Solicitud de Búsqueda 1: La sobrina de la PDD es quién inicia el proceso de solicitud de búsqueda con la UBPD. Según los familiares de la PDD, su expareja laboraba como mecánico en un taller propio y al parecer hacía trabajos para miembros de grupos paramilitares. En 2008, la PDD viaja a Apartadó y deja en Montería con su hermana a sus hijas menores de edad. La última vez que vieron con vida a la PDD fue el día que desapareció en Apartadó. El ET ha adelantado DI con la PDD con vida y profundizó en el contexto de la desaparición, lo cual ayudo a determinar que la SB era competencia de la UBPD, sin embargo, en el marco de un nuevo diálogo realizado con la PDD comunica al ET que no está interesada en seguir recibiendo acompañamiento de la Unidad. 
En esta SB el ET considera que se debe dar cierre a la solicitud sin involucrar a la persona encontrada con vida, debido a su negativa a participar en los procedimientos de la UBPD y han solicitado una reunión con referentes y Directores Misionales para determinar cómo se daría cierre a esta solicitud, si la PDD ha manifestado no encontrarse interesada en continuar proceso con la UBPD o no aceptan la verificación de identidad. Unidad de Búsqueda de Personas Dadas por Desaparecidas 
SB ET MEDELLIN-IBAGUE-SINCELEJO: A partir de la información que tiene cada ET sobre las SB, los tres ET han identificado la posibilidad de liderar un reencuentro. A continuación, se presenta brevemente las SB que recibió cada Equipo. 
Solicitud de Búsqueda 1 - Equipo Territorial Medellín: El equipo territorial de Medellín en septiembre recibe una SB búsqueda de mujer que reside en el municipio de Envigado y pide se inicie la búsqueda de dos de sus familiares desaparecidos: Su hermano, quien ingreso a las FARC-EP siendo menor de edad, y luego no se volvió a saber nada de él. Hay distintas versiones frente a su desaparición, en algunas de estas lo ubican como emisario de las FARC-EP en el Ecuador. La segunda persona que busca es su cuñada (quien a su vez es la madre su hija de crianza). Ella fue compañera sentimental otro de sus hermanos (conocido en la guerrilla como “Chacuchao”), cuando ambos militaban en el frente 35 de las FARC-EP. Tuvieron una niña que la PB acoge como su hija, la cual fue registrada con los apellidos de la PB. De su cuñada no tiene mucha información, solo que, al tener la niña, la deja al cuidado de unos familiares y regresa a la guerrilla. Posteriormente, conoce que su cuñada es detenida y estuvo por un tiempo en la cárcel. 
Solicitud de Búsqueda 2 - Equipo Territorial Ibagué: En febrero de 2020 a través de llamada telefónica, la PB solicita al equipo territorial de Sincelejo, la búsqueda de su hija, quién fue dejada al cuidado de un familiar en momentos en que ella era militante del frente 35 de las FARC-EP. La señora hace claridad que su lugar de residencia actual es un municipio del departamento del Huila. El equipo territorial Sincelejo hace el traslado de la solicitud al equipo territorial Ibagué. En reunión del 10 de septiembre de 2020, los ET Medellín, Sincelejo e Ibagué, presentan estas SB en las cuales han trabajado conjuntamente. Es importante señalar que los referentes de la DTPCVED no tenían conocimiento de las dos SB. A través del cruce de información y un trabajo conjunto entre los tres ET, se tiene la hipótesis de localización de las PDD. 
Una de las observaciones realizadas en esta reunión, es que se tiene poca información sobre una de las PDD que busca la persona que vive en Envigado. El ET Medellín, ha proyectado sostener diálogo con otros familiares, para ampliar información y proyectar hipótesis de localización, por otra parte, esta PDD no se encuentra registrado en SIRDEC y sería pertinente conocer si las PB lo registrarían. En el marco de la reunión se comenta que Medicina Legal no tiene establecido un procedimiento para hacer cotejo con personas encontradas vivas. A la fecha la Dirección General y SGTT viene avanzando en conversaciones sobre este procedimiento. Una de las observaciones que se realizan es que, en este caso, no es posible realizar cotejo dactiloscópico dado que no se tiene cómo hacer el cotejo en Unidad de Búsqueda de Personas Dadas por Desaparecidas con Registraduría, se requiere hacer proceso de verificación de identidad en el que está incluido el análisis genético. 
En el mes de septiembre, El ET Ibagué avanzo en toma de muestra de PB, por su parte, el ET Medellín ha realizado diálogo AOF con PB, explicando en el dialogo como se desarrollan las acciones para verificar identificación. En reunión del 30 de septiembre entre los ET, referentes temáticos de DTPCVED y directores encargados de la DTPRI y DTIPLOB, se propone que una vez se conozcan los resultados del laboratorio, se pueda avanzar en la elaboración de informe de verificación de identidad, por otra parte, los ET avanzaran en el informe de lo acaecido, para ello se compartirá el documento preliminar sobre criterios para realización de Informe de lo acaecido respecto de personas desaparecidas encontradas vivas, elaborado por ET Arauca y retroalimentado por las Direcciones Misionales y la Oficina Jurídica en reunión del 25 de septiembre. 
Un aspecto para destacar en la experiencia de estos ET es el trabajo de forma articulada y la lectura de los contextos de violencia, en términos de actores y dinámicas, lo cual permitió identificar que las solicitudes de búsqueda (presentadas en diferentes regiones) se encuentran relacionadas y podrían derivar en un reencuentro.</t>
  </si>
  <si>
    <t>De la misma forma que en el indicador anterior, se reconoce la gestión en actividades complementarias como el procedimiento, la matriz etc… pero se deben generar estrategias o definir actividades que busquen el cumplimiento de la meta.
Buscar concretar las posibles oportunidades de reencuentro que se vienen adelantando, haciendo más eficiente las acciones propias de estos casos para así generar reencuentros.  Este es un indicador de proyecto de inversión y presenta un rezago que se debe atacar.
Finalmente es necesario visibilizar los obstáculos que se presentaron y que impidieron o hicieron más difícil el cumplimiento de las metas planteadas.</t>
  </si>
  <si>
    <t>2.4.9</t>
  </si>
  <si>
    <t>Realizar la entrega digna de cuerpos esqueletizados de personas dadas por desaparecidas en el marco del proceso de búsqueda.</t>
  </si>
  <si>
    <r>
      <t xml:space="preserve">Dado que esta actividad está asociada a un indicador, el reporte de avance y los respectivos soportes se reportan en la ficha correspondiente al </t>
    </r>
    <r>
      <rPr>
        <b/>
        <sz val="10"/>
        <rFont val="Arial Narrow"/>
        <family val="2"/>
      </rPr>
      <t>indicador 32</t>
    </r>
    <r>
      <rPr>
        <sz val="10"/>
        <color rgb="FF000000"/>
        <rFont val="Arial Narrow"/>
        <family val="2"/>
      </rPr>
      <t xml:space="preserve">
</t>
    </r>
    <r>
      <rPr>
        <b/>
        <sz val="10"/>
        <rFont val="Arial Narrow"/>
        <family val="2"/>
      </rPr>
      <t>Se toma del Reporte de Indicadores:</t>
    </r>
    <r>
      <rPr>
        <sz val="10"/>
        <color rgb="FF000000"/>
        <rFont val="Arial Narrow"/>
        <family val="2"/>
      </rPr>
      <t xml:space="preserve">
La UBPD durante el primer trimestre del 2020 realizó una (1) entrega digna en el rol de contribución, en San José del Guaviare. En esta contribución se realizó un proceso de asesoría, orientación y fortalecimiento adelantado con la personas que buscan para que la entrega digna estuviera concertada de acuerdo a las necesidades y expectativas de las mismas. Igualmente, se realizaron actividades de articulación tanto con la Fiscalía General de la Nación y la Unidad para la Atención y Reparación Integral a las Víctimas.
 Adicionalmente se ha avanzado en la elaboración en los procedimientos de la UBPD para Entrega Dignas que estan en proceso de aprobación oficial. igualmente, se cuenta con unos Lineamientos para Entrega Digna que estan en revisión por parte de la Dirección de Participación.
 Para el segundo trimestre, de acuerdo a las implicaciones del aislamiento obligatorio declarado por el gobierno nacional, es factible que se vea impactado tanto la recuperación como la identificación de cuerpos y por lo tanto las entregas dignas proyectadas.</t>
    </r>
  </si>
  <si>
    <t>* El indicador no tiene avance cuantitativo proyectado para este período, pero sí cualitativo, sin embargo, la UBPD participó en una (1) entrega digna en el rol de contribución, además de presentar en la construcción del procedimiento de entrega digna y articulación interinstitucional.
 * Los soportes dan cuenta del avance presentado. Sin embargo, dado que el denominador de este indicador debe ser suministrado por la DTPRI, es necesario que en los siguientes reportes también se informe y soporte el dato entregado por esa dependencia, con respecto a las personas que fueron identificadas por el INMLCF con corte a 31 de marzo en cualquiera de los roles de la UBPD, para poder realizar la lectura completa y adecuada del avance. De otra manera, un reporte como el actual, que se constituye en una victoria temprana, no se podría comprender, pues tiene el denominador en cero.</t>
  </si>
  <si>
    <t>Alrededor de lo relacionado con cuerpos identificados, entregados dignamente, se han adelantado las siguientes acciones:
 i) Durante este trimestre la UBPD se adelantó lo necesario para actualizar el procedimiento entrega digna, con lo cual se definieron las particularidades, responsables y etapas del proceso al interior de la UBPD. 
 ii) Junto a la Unidad para las Víctimas y el GRUBE de la Fiscalía, se avanzó en la coordinación interinstitucional con el fin de garantizar la participación de quienes buscan en los procesos de entregas dignas y rol de contribución o coordinación de la UBPD en los mismos.
 iii) Se identificó un caso de posible entrega digna en el departamento del Guaviare, sin embargo, a pesar de los esfuerzos de articulación y coordinación interinstitucional realizados desde la UBPD no ha sido posible debido a las medidas decretadas por el Gobierno Nacional en el marco de la contingencia COVID-19. 
 iv) Teniendo en cuenta que este indicador depende de la identificación de cuerpos, la Dirección de Participación ha convocado un espacio con la Dirección de Prospección y la Subdirección General, Técnica y Territorial, para analizar cuales son los posibles avances en esta actividad, de acuerdo a la realidad que nos impone la pandemia y ajustar la meta a una cifra cumplible pero retadora a la vez.</t>
  </si>
  <si>
    <t>* Pese a la victoria temprana lograda en el primer trimestre del año, el indicador presenta un estado crítico de cumplimiento, pues no se logró la meta proyectada en el periodo.
 * Es necesario el trabajo articulado con la SGTT y con la Dirección de Prospección para definir las estrategias a seguir para el cumplimiento de la meta esperada. Desde la OAP planteamos el apoyo necesario para acompañar la mesa de trabajo propuesta e instamos a su realización lo antes posible.
 * Se reconocen las actividades complementarias para el procedimiento de entrega digna presentadas, pero se deben generar estrategias para poder cumplir con la meta definida, no solo adelantar el rezago que ya se tiene, sino también cumplir con las actividades de los siguientes periodos.</t>
  </si>
  <si>
    <t xml:space="preserve">Alrededor de lo relacionado con cuerpos identificados, entregados dignamente, se han adelantado las siguientes acciones:
i) Durante este trimestre la UBPD se aprobó el procedimiento para la entrega digna de cuerpos identificados donde se definen las particularidades, responsables y etapas del proceso al interior de la UBPD. 
ii) En el mes de septiembre la UBPD aprobó los lineamientos para el acompañamiento al proceso de entregas dignas de cuerpos identificados, el cual será socializado a toda la UBPD en una jornada en la primera semana del mes de octubre
iii) En articulación con el CICR se trabajó en la identificación de casos y acciones coordinadas para lograr el acompañamiento a 7 casos de posible entrega digna. 
iv) Se avanza en la articulación con la Subdirección General, Técnica y Territorial para el trabajo que se debe realizar en el marco de entregas dignas desde los Equipos Territoriales, además de la identificación de posibles casos, a partir de la cual se viene trabajando en la articulación para el trabajo de siete casos con el Grube - Fiscalía General de la Nación, en este marco se realizo reunion el 30 de septiembre en la que se definio la coordinacion para 7 entregas dignas. (el acta se encuentra en proceso de firmas)
Cabe anotar que las dificultades para alcanzar la meta de este indicador estan relacionadas principalmente a los efectos del aislamiento social como consecuencia de la pandemia, lo que ha retrasado el trabajo interinstitucional de identificación plena de los cuerpos hallados sin vida y las gestiones de participación de las personas que buscan. </t>
  </si>
  <si>
    <t>El indicador se encuentra en nivel crítico de seguimiento desde el periodo anterior.
Aunque se entienden los términos de confidencialidad de este proceso, no se tienen avances en posibles casos que se esten avanzando que se puedan reportar y mostrar gestión? Es necesario profundizar en las razones por las cuáles no se han realizado entregas, a la par no se han hecho identificaciones? en coordinación y contribución?
El indicador genera una alerta de no cumplimiento pues queda practicamente en su totalidad para el periodo final.
Se tiene detalle de las acciones adelantadas para dar cumplimiento a las entregas proyectadas? así estas estrategias no hayan dado resultados?</t>
  </si>
  <si>
    <t xml:space="preserve">Construir e implementar herramientas para el seguimiento del proceso de búsqueda de personas dadas por desaparecidas. </t>
  </si>
  <si>
    <t>Es necesario que se registre un avance cualitativo o por lo menos se indiquen las razones de no reportar avances en el corte, de tal forma, que se tomen acciones para los siguientes cortes. Por otra parte, se sugiere que estas herramientas de seguimiento sean construidas pensando en el sistema de información, en el sentido de que sea facilmente extrapolado al software una vez se ponga en funcionamiento.</t>
  </si>
  <si>
    <t>Debido a que el avance en la construcción e implementación de herramientas para el seguimiento del proceso de búsqueda de personas dadas por desaparecidas, está supeditado a la implementación de las fases del proceso de búsqueda, incluyendo los planes regionales de búsqueda, se adelanta entre tanto lo relacionado con la identificación de los documentos que dan cuenta de las fases del proceso de búsquedaa través de la herramienta "ficha de identificaión" en dónde se registrarán los elementos más significativos que aporten a ello. Es preciso señalar que esta ficha será utilizada para la revisión documental que permitirá avanzar en el cumplimiento de varias actividades: 2.4.6-2.4.10-2.1.2-2.1.10, así como del indicador 39
 Propuesta de reporte:
 En el análisis preliminar de esta actividad, se evidenció que su avance está supeditado a la definición de “dirigir la implementación de las fases de búsqueda incluyendo los Planes Regionales de Búsqueda”. Sin embargo, en el análisis conjunto del Plan Operativo, se evidenció la necesidad de articular el desarrollo de las actividades 2.4.6. y 2.4.10 con las 2.1.2, 2.1.10, 2.3.5. Para ello, se consideró estratégico la realización de una primera fase de recolección de documentos producidos por la Unidad que contribuyeran en la comprensión de: a) el carácter humanitario y extrajudicial; b) las fases del proceso de búsqueda; c) las nociones de resultados y respuestas; d) el alcance de las acciones de dirigir, coordinar y contribuir; e) las herramientas de seguimiento de las fases del proceso de búsqueda. 
 Adicionalmente, se estructuró conjuntamente una “Ficha de Resumen Análitico de Documentos” de los documentos acopiados, que contiene una serie de variables orientadas a sistematizar la información referida a las definiciones anteriormente relacionadas. La lectura de dichos documentos se distribuyó equitativamente para avanzar en el mes de Julio en el registro de información en la “Ficha”. Finalmente, se concertó que posterior a esta fase y en aras de avanzar en el reporte para el tercer trimestre del año, se realizará una jornada para analizar conjuntamente las acciones a seguir.
 Para avanzar en esta actividad, se contempló adicionalmente las siguientes acciones:
 - Fase diagnóstica: Identificar si las Direcciones Técnicas Misionales han desarrollado herramientas que permitan realizar acciones de seguimiento del proceso de búsqueda de personas dadas por desaparecidas
 - Definición y estructuración de la o las herramientas para el seguimiento del proceso de búsqueda de personas dadas por desaparecidas en coordinación con la Subdirección de Gestión de Información - insumos de los avances de cada una de las Direcciones Técnicas Misionales - diálogo con las fases del proceso de búsqueda, resultados, ruta de abordaje -.</t>
  </si>
  <si>
    <t>En virtud de lo reportado, se sugiere que evaluen si verdaderamente la ficha remitida para varios indicadores y actividades realmente cumple con las condiciones para cumplir los retos que tiene la SGTT durante el presente año. Para esta actividad se sugiere construir herramientas para el seguimiento del proceso de búsqueda, como por ejemplo: cronogramas de trabajo (diagrama de gantt), lineas de tiempo, cuadros de mando integral, planes operativos, entre otra infinidad de herramientas que pueden brindar un apoyo en la revisión del proceso de búsqueda. Finalmente, se precisa que la formulación de este tipo de herramientas no necesariamente tiene que estar supeditado a la implementación de las fases; por el contrario, siempre se diseñan y construyen durante las fases de planeación e inicio del mismo.</t>
  </si>
  <si>
    <t>Para el tercer trimestre de 2020, la SGTT avanzó en la articulación con la Subdirección de Gestión de la Información para identificar las diferentes herramientas que se están construyendo para el seguimiento al proceso de búsqueda de personas dadas por desaparecidas. Como resultado, la SGTT definió una ruta de trabajo y cronograma para consolidar la herramienta de seguimiento al proceso de búsqueda en articulación con las ya existentes herramientas centralizadas de información. Por otra parte, la SGTT desarrollo en el periodo de julio - septiembre de 2020 otras acciones orientadas a la implementación de herramientas de seguimiento en consonancia con: 1. El proceso de diseño del Sistema de Información Misional de la UBPD; y 2. La prueba piloto de una nueva herramienta para el registro de solicitudes de búsqueda.</t>
  </si>
  <si>
    <t>Se sugiere que estas herramientas sean remitidas y tenidas en cuenta para el diseño del sistema de información misional, de tal forma, que se complementen las necesidadades existentes con las que se generaron en el documento denominado "Construir e implementar herramientas para el seguimiento del proceso de búsqueda de personas dadas por desaparecidas". así mismo, considerar los indicadores del plan de acción y aquellos generados en la fase de identificación de indicadores para la construcción del sistema de información misional</t>
  </si>
  <si>
    <t>Si la UBPD se vuelve referente del proceso de búsqueda y define los lineamientos de una búsqueda humanitaria, entonces…</t>
  </si>
  <si>
    <t>3. La UBPD lidera la búsqueda de personas dadas por desaparecidas en el marco de un sistema de búsqueda.</t>
  </si>
  <si>
    <t>3.1</t>
  </si>
  <si>
    <t>Proponer y propiciar el trabajo colaborativo y articulado con las entidades y organizaciones implicadas en la búsqueda, alrededor de los diferentes momentos del proceso.</t>
  </si>
  <si>
    <t>3.1.1</t>
  </si>
  <si>
    <t>Impulsar espacios de reconocimiento de los beneficios del trabajo colaborativo entre las entidades que conformarían el sistema de búsqueda.</t>
  </si>
  <si>
    <t>Dirección General, Direcciones Técnicas Misionales y Equipos Territoriales.</t>
  </si>
  <si>
    <t>Es necesario que se registre un avance cualitativo o por lo menos se indiquen las razones de no reportar avances en el corte, de tal forma, que se tomen acciones para los siguientes cortes. Por otra parte, se sugiere iniciar a contactar a las entidades que conformarían el sistema de búsqueda en Colombia, de tal forma, que se inicie la construcción de una ruta de trabajo colaborativo, en todo caso, contemplando el enfoque terriorial, de genero y étnico de las personas que busca</t>
  </si>
  <si>
    <t>Para el trimestre, se elaboró una matriz de identificación de espacios para el reconocimiento del trabajo colaborativo entre las entidades que conforman el sistema de búsqueda, en la cual se pretende identificar por cada uno de los equipos territoriales, las entidades del sistema presentes en el territorio, si estas actúan a la luz de algún acto administrativo, cual es el tipo de relacionamiento para el trabajo colaborativo que pudiera hacerse con esta entidad y si ya se realiza acciones conjuntas, temas en común para la búsqueda de personas dadas por desaparecidas, si hay territorios específicos de la cobertura territorial del ET en el que se coincida con dicha entidad además de otras consideraciones u observaciones que pudieran identificarse en territoriocon miras a fortalecer el liderazgo de la UBPD en el proceso de búsqueda a través del trabajo colaborativo.</t>
  </si>
  <si>
    <t>Se sugiere revisar si esta información no se encuentra ya construida en matrices elaboradas el año 2019, así mismo, es necesario que de diligenciar la matriz diseñada, se sugiere se realice durante 3er trimestre, de tal forma, que durante el 4to trimestre se garantice el Impulso de espacios de reconocimiento de los beneficios del trabajo colaborativo entre las entidades que conformarían el sistema de búsqueda, para tal fin, se sugiere que durante el 3er trimestre se planifique como serán estos espacios y se convoquen a las partes con el tiempo suficiente.</t>
  </si>
  <si>
    <t>En el relacionamiento territorial, se realizaron acciones para el reconocimiento del trabajo colaborativo principalmente con los actores del SIVJRNR, Entidades Estatales y entidades territoriales que participan en la busqueda, lo anterior se consolió en una matriz que recoje la información del informe trimestral entregado por lo equipos territoriale de la UBPD</t>
  </si>
  <si>
    <t>En el avance cualitativo no se percibe directamente como se están Impulsando los espacios de reconocimiento con los actores o partes interesadas. En este sentido, se sugiere, indicar cual es el criterio o estrategias (unificadas) utilizadas para tal fin. Por otra parte, en la matriz de relacionamiento del trimestre hizo falta incluir 7 de las 15 sedes territoriales para conocer cual fue su relacionamiento. Finalmente, adjuntan un formato "Matriz de identificación de espacios para el reconocimiento del trabajo colaborativo entre las entidades que conformarían el sistema de búsqueda",, pero no es claro y difiere frente al siguiente formato enviado diligenciado con el relacionamiento del trimestre.</t>
  </si>
  <si>
    <t>3.1.2</t>
  </si>
  <si>
    <t>Desarrollar acciones de articulación para fortalecer los procesos de identificación humana en el país.</t>
  </si>
  <si>
    <t>Subdirección General, Técnica y Territorial; Direcciones Técnicas Misionales y Equipos Territoriales.</t>
  </si>
  <si>
    <t>Se realizó la vinculación por la UBPD de 40 técnicos que continuarán con el avance de la fase de diagnóstico del proyecto "Impulso al proceso de Identificación de cadáveres en condición de no identificados en Colombia" en las ciudades de Bogotá, Neiva, Cali, Medellín, Barraquilla, Villavicencio y Norte de Santander. Los resultados obtenidos en el primer trimestre son los siguientes: En total se ingresaron 2927 casos en el instrumento de diagnóstico, tambien se ingresaron 1071 casos en el SIRDEC – Proyecto Retrospectivo y en total se realizó un análisis integral de 1022 casos de los departamentos de Nariño y Norte de Santander.</t>
  </si>
  <si>
    <t xml:space="preserve">Al igual que la actividad 2,4,7, es necesario que se realicen campañas de articulación para la solicitud de muestras biologicas de los familiares, de tal forma, que puedan ser incluidas durante la vigencia en el marco de los convenios que se encuentren en desarrollo tanto con el INMLCF o con la FGN. Finalmente, se sugiere generar indicar en el avance cualitativo los resultados generados posterior al registro en el SIRDEC y en el instrumento de recolección utilizado para tal fin
</t>
  </si>
  <si>
    <t>En las ciudades de Bogotá, Neiva, Cali, Medellín, Barraquilla, Villavicencio y Bucaramanga se dio continuidad a la fase de diagnóstico del proyecto "Impulso al proceso de Identificación de cadáveres en condición de no identificados en Colombia", en lo relacionado con el registro de datos en SIRDEC y con la revisión de la información recolectada en el instrumentos de diagnóstico de la UBPD de los casos en los cuales el cadáver continúa sin identificar. 
 Los resultados obtenidos desde el 01 de abril de 2020 al 30 de junio de 2020, en las ciudades donde se desarrolla el proyecto son los siguientes:
 - En total se ingresaron 5.957 casos en el instrumento de diagnóstico,
 - Se ingresaron 480 casos en el SIRDEC – Proyecto Retrospectivo
 - Se realizó un análisis integral de 1.562 casos de los departamentos de Nariño y Norte de Santander.</t>
  </si>
  <si>
    <t>Se sugiere establecer acciones con el INMLCF para determinar el mejor mecanismo para verificar los casos analizados de la matriz que no presentan "causa, manera y mecanismo de muerte o tienen poca información", considernado que los casos fueron tomados directamente del SIRDEC y no de los expedientes. Finalmente, se sugiere revisar las cifras de las variables "Número de casos ingresados en el instrumento de diagnóstico de la UBPD CONSOLIDADO TOTAL DEL PROYECTO AL 30 JUNIO" y "Número de casos ingresados al SIRDEC CONSOLIDADO TOTAL DEL PROYECTO AL 30 de junio", ya que el porcentaje de los casos no includos en SIRDEC por regional con relación a la matriz de la UBPD distan en algunos casos de mas del 50%, En este sentido, se sugiere establecer acciones con el INMLCF que permitan agilizar el respectivo ingreso al SIRDEC. Finalmente, se sugiere incluir avance cualitativo en cuanto a la gestión de muestras que permitan alimentar el Banco de Perfiles Genéticos</t>
  </si>
  <si>
    <t>Durante el tercer trimestre se dio se dio continuidad a la fase de diagnóstico del proyecto "Impulso al proceso de Identificación de cadáveres en condición de no identificados en Colombia", en lo relacionado con el registro de datos en SIRDEC y con la revisión de la información recolectada en el instrumentos de diagnóstico de la UBPD de los casos en los cuales el cadáver continúa sin identificar en las ciudades de Bogotá, Neiva, Cali, Medellín, Barraquilla, Villavicencio prorrogando los contratos de los técnicos hasta el próximo 17 de Noviembre de 2020 los cuales tienen como objeto "Prestar sus servicios profesionales con plena autonomía técnica y administrativa para liderar la recolección y consolidación de la información consignada en el instrumento de diagnóstico del proceso de identificación de cadáveres no identificados sometidos a necropsia, diseñado por la UBPD y los demás requerimientos de la Dirección Técnica de Prospección, Recuperación e Identificación"
 Los resultados obtenidos desde el 01 de julio de 2020 al 30 de septiembre de 2020, en las ciudades donde se desarrolla el proyecto son los siguientes:
 - En total se ingresaron 4.727 casos en el instrumento de diagnóstico,
 - Se ingresaron 4.267 casos en el SIRDEC – Proyecto Retrospectivo
 - Revisión de la información ingresada al Sistema de información de Red de desaparecidos y Cadáveres SIRDECSe y análisis integral de 1.700 casos de los departamentos de Norte de Santander, Arauca,Cesar, Cauca, Valle del Cauca, Antioquia y Atlántico.
 El desarrollo del proyecto permitió confirmar que las trecientas un (301) variables que conforman el instrumento de recolección, dan cuenta del estado del proceso de identificación de cadáveres en condición de no identificados, incluso permitiría a futuro impulsar el proceso de identificación a partir de muestras biológicas.
 Pese a la situación de emergencia por el COVID 19, retomando todas las medidas de bioseguridad y autocuidado, en este trimestre fue posible el reintegro de actividades dentro de las instalaciones del INMLCF en las ciudades en las que se desarrolla el proyecto.</t>
  </si>
  <si>
    <t>El indicador se encuentra en nivel de cumplimiento óptimo. Frente al reporte; ya que los contratistas culminan labores el 17 de noviembre, se sugiere realizar monitoreo y seguimiento al inventario de expedientes que aún no han sido incluidos en el instrumento de diagnóstico, así como, aquellos que han sido registrados en el instrumento de diagnóstico, pero no en el SIRDEC retrospectivo, de tal forma, que las labores del próximo año permitan iniciar sin mayores contratiempos o con la necesidad de revisar información ya incluida o registrada en las anteriores herramientas o sistemas. Este inventario permitirá conocer las necesidades de recursos humanos y técnicos para la próxima vigencia y las siguientes en un marco de mediano plazo</t>
  </si>
  <si>
    <t>3.1.3</t>
  </si>
  <si>
    <t>Construir los lineamientos para el relacionamiento con actores clave a nivel nacional y territorial, incluido el SIVJNR.</t>
  </si>
  <si>
    <t>Dirección General - Apoyo en temas de incidencia</t>
  </si>
  <si>
    <t xml:space="preserve">Subdirección General, Técnica y Territorial, Direcciones Técnicas Misionales </t>
  </si>
  <si>
    <t>Con el fin de identificar las necesidades de articulación política, interinstitucional local y regional para impulsar la búsqueda de personas dadas por desaparecidas en razon y contexto del conflicto armado, desde la SGTT se formuló la "Matriz de relacionamiento estratégico de incidencia política", esta herramienta tiene como objetivo hacer un diagnóstico de las necesidades de relacionamiento identificadas por los Grupos Internos de Trabajo Territorial para el desarollo del mandato en cada una de sus zonas de cobertura.
 Así las cosas, cada coordinador interno de trabajo identificó diferentes propuestas de trabajo colaborativo con actores territoriales partiendo principalmente en dar respuesta a necesidades de i) Consolidación de la información ii) Lugares de disposición de cuerpos iii) Seguridad, protección y dignificación de los cuerpos recuperados iv) Confiabilidad del proceso de identificación v) Entre otros.</t>
  </si>
  <si>
    <t>Se sugiere incluir dentro del relacionamiento interinstitucional la formulación de una ruta de atención primaria en casos de desaparición de personas en el contexto y en razón del conflicto armado. Finalmente, sería importante generar un cronograma (diagrama de gantt) que permita monitorear y hacer control de las posibles sesiones de trabajo interinstitucional con las demas entidades.</t>
  </si>
  <si>
    <t>Con el fin de avanzar con el documento "Directrices básicas para el relacionamiento externo de la UBPD", se han propiciado espacios para la construcción colectiva de la estrategia de relacionamiento con el equipo de profesionales de la dirección General quienes apoyan las acciones de relacionamiento institucional que visibilizan el valor agregado de lo humanitario para el impulso de la búsqueda. Así las cosas, se definienieron los principales componentes del documento (introducción, contexto, acciones-actores y directrices) en proceso de validación.</t>
  </si>
  <si>
    <t>* El indicador se encuentra en nivel de cumplimiento crítico, en tal sentido, nuevamente se sugiere elaborar un cronograma de trabajo para llevar a cabo las tareas que permitirán generar la estrategia de relacionamiento, así mismo, incluir a las mesas de trabajo que se estén desarrollando a las direcciones técnicas misionales, ya que por acciones transversales cuentan con ideas y conocimiento para que la estrategia en construcción sea robusta en términos institucionales.
* Se solicita tener en cuenta que el campo de análisis cualitativo es para poder reflexionar sobre las razones que obstaculizaron o facilitaron los avances logrados o los incumplimientos reportados. En el caso de este indicador, se encuentra en nivel crítico por segundo período consecutivo y hace falta profundizar tanto en las razones de ese nivel de cumplimiento, como en las acciones que se están tomando para poder superar el rezago.
* Se recomienda diligenciar en su totalidad las actas de reunión remitidas, toda vez que, no se encuentran datos como los compromisos relevantes para la construcción de la estrategia, orden del día, documentos revisados durante la sesión o el número del consecutivo de las sesiones realizadas durante la vigencia. (Esta observación fue incorporada por la dependencia en la etapa de subsanaciones, pero se mantiene para que se tenga en cuenta en futuros reportes).</t>
  </si>
  <si>
    <t>3.1.4</t>
  </si>
  <si>
    <t>Promover y desarrollar oportunidades de articulación para contribuir o coordinar el desarrollo de procesos de búsqueda con otras instituciones.</t>
  </si>
  <si>
    <t>Es necesario que se registre un avance cualitativo o por lo menos se indiquen las razones de no reportar avances en el corte, de tal forma, que se tomen acciones para los siguientes cortes. Por otra parte, se sugiere iniciar a desarrollar las oportunidades de articulación especialmente orientadas a una ruta de atención integral entre las entidades del estado para garantizar la búsqueda interinstitucional de personas desaparecidas en el contexto en razón del conflicto armado.</t>
  </si>
  <si>
    <t>En aras propiciar escenarios en los que la UBPD lidere la búsqueda de personas dadas por desaparecidas en el marco de un sistema de búsqueda, desde la SGTT se han adelantado acciones de coordinación con el INMLCF y la Físcalía General de la Nación; estas acciones de coordinación se ajustan a lo descrito en el artículo 5 del Decreto Ley 589 de 2017, por lo que se resalta lo siguiente:
 1.INMLCF: desde el mes de abril la UBPD ha estado elaborando los estudios previos para la suscripción de un convenio con el INMLCF cuyo objeto será aunar esfuerzos administrativos, científicos, técnicos y tecnológicos y financieros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En tal sentido, vale la pena mencionar que el mismo está siendo objeto de revisión por parte del Insituto.
 2. Fiscalía General de la Nación: Durante este trimestre se sucribió el otrosí No.03 del convenio No. 030 de 2019, suscrito entre la UBPD y la Fiscalía General de la Nación. Este otrosí, prorrogo el convenio hasta por 5 años más, teniendo en cuenta que este tiene como objeto establecer las condiciones para el acceso y suministro de información, entre la Fiscalía y la UBPD especialmente aquellas que se refieren a información para la búsqueda, identificación y localización a las personas dadas por desaparecidas con ocasión del conflicto armado. Teniendo en cuenta lo mencionado, es evidente que este convenio es de vital importancia para la labor misional de la UBPD, por lo que era necesario realizar el mencionado otrosí, para poder continuar aunando esfuerzos para el acceso y suministro de información necesaria para la búsqueda de los desaparecidos en el marco del contexto del conflicto armado.</t>
  </si>
  <si>
    <t>Se sugiere que los compromisos y acciones planificadas en estos convenios interadministrativos sean escalados a un nivel inferior de tareas y compromisos, de tal forma, que se puedan llevar a cabo rapidamente en términos de ajustes en el presupuesto, requerimiento de nuevas necesidades en el PAA y por ende ejecución de los mismos.</t>
  </si>
  <si>
    <t>Durante el tercer trimestre, los equipso territoriales promovieron y desarrollaron acciones de articulación para contribuir o coordinar el desarrollo de procesos de búsqueda ademas de las realizadas con el sistema de busqueda reportadas en la actividad 3.1.1, con las organizaciones de la sociedad civil de tipo organizacional o comunitaria</t>
  </si>
  <si>
    <t>En el avance cualitativo no se percibe claramente como promovieron y desarrollaron oportunidades de articulación para contribuir o coordinar el desarrollo de procesos de búsqueda con otras instituciones. En este sentido, se sugiere que sean mas específicos con la descripción y narración de como se lleva a cabo la actividad en sí. Como soporte, remiten la misma matriz de la actividad 3,1,1, no obstante, no es claro que reuniones de articulación permitieron desarrollar una u otra actividad.</t>
  </si>
  <si>
    <t>3.1.5</t>
  </si>
  <si>
    <t>Definir y divulgar lineamientos para el desarrollo de una búsqueda de carácter participativo, que reconozca los enfoques diferenciales, de género (mujeres y LGBTI) y territorial.</t>
  </si>
  <si>
    <t>Direcciones Técnicas Misionales y Equipos Territoriales, Subdirección General Técnica y Territorial.</t>
  </si>
  <si>
    <t>Como se ha mencionado en el reporte de otros indicadores y actividades, la UBPD ha avanzado en la elaboración de los documentos de lineamientos de los distintos enfoques diferenciales y de género (mujeres y LGBTI) y en una estrategia de socialización y apropiación interna en la UBPD de los mismos, para que luego estos si sean difundidos con entidades competentes en la búsqueda de personas dadas por desaparecidas. Frente a relacionamientos con entidades competentes en la búsqueda se tuvieron las siguientes actividades-avances: - Con la Unidad para las Víctimas y el Ministerio de Salud, con facilitación de la OIM, se acordó una periodicidad en los espacios técnicos de articulación o jornadas; se inicio la coordinación para la participación de la UBPD en la socialización del documento de "Rutas" de atención a familiares de personas desaparecidas a cargo de la UARIV y la OIM; se conoció, en terminos generales, la respuesta de atención a algunos de los casos o remisiones reportados; y se aprobó el desarrollo de jornadas de formación a servidores y servidoras publicas de la UBPD en temas de Ley 1448, PAPSIVI y Protocolo de atención en salud. - Se estableció relacionamiento con el Grupo de Atención a Víctimas en el Exterior (GAVE) de la UARIV, a partir de una reunión donde se abordó la posibilidad de desarrollar a futuro un trabajo articulado que permita acercar la oferta interinstitucional a quienes residen en el exterior y buscan a personas dadas por desaparecidas en razón y en contexto del conflicto armado. De manera general, las dos entidades asumieron compromisos referentes a: realización de pedagogía y generación de canales permanentes de comunicación para estar al tanto de las actividades que se realizarán en el exterior, como insumo para coordinar acciones que beneficien a este grupo poblacional o que fortalezcan a las organizaciones, colectivos, movimientos y plataformas que las acompañan.</t>
  </si>
  <si>
    <t>Aunque se evidencia avance en las actividades planteadas en torno al objetivo de definir y divulgar los lineamientos, sobre todo en el trabajo interinstitucional que se viene adelantando; es importante poder conocer en este seguimiento los documentos de lineamientos y la estrategia de socialización definida, pues en caso de un análisis particular o focalizado puede no tenerse toda la información.
Adicionalmente se recomienda recolectar las evidencias soporte a todas las actividades descritas, para estar preparados ante eventuales auditorías internas y/o externas.</t>
  </si>
  <si>
    <t>Frente a relacionamientos con entidades competentes en la búsqueda se tuvieron las siguientes actividades-avances:
  - Con la Unidad para las Víctimas se tuvieron diferentes espacios de coordinación con el objetivo de establecer posibles rutas de articulación entre las dos entidades, en aspectos relacionados con la atención psicosocial y participación durante los procesos de entregas dignas. Lo anterior permitió que se avanzará en la construcción de un convenio, del cual ya existe una versión preliminar, entre las dos entidades en donde se incluyen las tres líneas temáticas referenciadas.
 -Con el GRUBE de la Fiscalía General de la Nación se tuvo un espacio de coordinación en donde se logró que dicha institución hiciera el compromiso de envío de informes de prospecciones adelantadas por el CTI correspondientes a los años 2018, 2019 y 2020, y asimismo que en los casos en que los servidores de la UBPD requieran revisar los expedientes directamente podrán acceder a los expedientes físicos y así contribuir a las labores de búsqueda. 
 -El 17 de abril participó en una jornada pedagógica por plataforma virtual; a la misma asistieron servidores públicos de la UARIV, CNMH, JEP y CEV. Cada entidad presentó su oferta institucional para víctimas en el exterior en el marco de sus competencias, asimismo, se proyectó la realización en seis meses de una segunda jornada para compartir los avances en el trabajo que se realice con este grupo poblacional.
 -En la primera semana de mayo la Dirección General, con la participación de la Oficina de Comunicaciones y Pedagogía y el apoyo de la Dirección Técnica de Participación, participó en jornadas de pedagogía dirigidas a 81 Consulados y Oficinas Consulares, entre los que se encuentran las de: Alemania, Argelia, Aruba, Bruselas, Moscú, Rabat, Beirut, Nairobi, Nueva Delhi, Helsinki, Estados Unidos, España, Venezuela, Ankara, Puerto España, Berna, Londres, París, Pretoria, Santo Domingo, Lisboa, El Cairo, Varsovia, Amsterdam, Tegucigalpa, Guatemala, Sao Paulo, Manaos, Brasilia, La Paz, Montevideo, La Habana, Salvador, San Juan, Asunción, Colón, Puerto Obaldía, Panamá, Jaque, Kingston, Accra, Abu Dhabi, Baku, Oslo, Roma, Milán, Viena y Canadá.</t>
  </si>
  <si>
    <t>Al igual que en el seguimiento anterior, aunque se reporta avance (numerosas y valiosas actividades) en el relacionamiento con otras entidades involucradas en la búsqueda, no se tienen los documentos de lineamientos  para el desarrollo de una búsqueda con enfoques participativo, territorial y de género, además, no se describe cómo ha sido la divulgación de estos lineamientos, es importante enfocar el alcance de laa ctividad, pues si se tienen avances, estos deben ser reportados.</t>
  </si>
  <si>
    <t xml:space="preserve">Los documentos de lineamientos de participación, reencuentros, entregas dignas y enfoques diferenciales para la Búsqueda quedaron aprobados en el mes de septiembre, después de recibir y vincular las observaciones que se realizarón internamente en la Unidad. Esta aprobación permitio iniciar el proceso de divulgación y socialización que tendra los escenarios mas importantes al interior de la entidad en el mes de octubre, se adjunta la estrategia de socialización de los lineamientos al interior de la Unidad. 
En el tercer trimestre a su vez se avanzo en la articulación interinstitucional, donde se trabajaron los temas relacionados con los protocolos para los procesos de acompañamiento a la entrega digna de cuerpos y en este sentido se socializo con el CICR y la Unidad para las Víctimas el paso a paso de las acciones de la UBPD en el marco de estos acompañamientos, adcional se trabajo con el Ministerio de Salud y la Unidad para las Víctimas, la articulación para la remisión y atención de casos de atención psicosocial.  </t>
  </si>
  <si>
    <t>La actividad de construcción de los lineamientos se concluyó efectivamente y los soportes dan cuenta de su elaboración, igualmente se ha adelantado la divulgación durante el periodo, la actividad puede ser permanente en cuanto a que la permanente comunicación de los enfoques puede acompañar efectivamente los procesos de participación en la búsqueda.</t>
  </si>
  <si>
    <t>Construir y posicionar un propósito común que permita a las instituciones contribuir a la búsqueda de personas dadas por desaparecidas</t>
  </si>
  <si>
    <t>3.2.1</t>
  </si>
  <si>
    <t>Concertar los principios de trabajo interinstitucional y colaborativo de la búsqueda de personas dadas por desaparecidas de cara a la consolidación del sistema.</t>
  </si>
  <si>
    <t>Dirección General - Asesor forense y asesor en metodologías de investigación</t>
  </si>
  <si>
    <t>Subdirección General, Técnica y Territorial y sus dependencias</t>
  </si>
  <si>
    <r>
      <t xml:space="preserve">Dado que esta actividad está asociada a un indicador, el reporte de avance y los respectivos soportes se reportan en la ficha correspondiente al </t>
    </r>
    <r>
      <rPr>
        <b/>
        <sz val="10"/>
        <rFont val="Arial Narrow"/>
        <family val="2"/>
      </rPr>
      <t xml:space="preserve">indicador 44
</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El 24 de febrero se envió a través de un correo electrónico a varias direcciones, oficinas y asesores, un borrador de los "Principios Rectores de la UBPD", con el objetivo de someterlo a comentarios. El 2 de marzo se remitió a la Directora General una nueva versión del borrador. A la fecha no hay respuesta de la Directora sobre su aprobación. El 6 de marzo, parte de los "Principios Rectores de la UBPD" fueron usados en la presentación realizada en una reunión de coordinación interinstitucional con la Unidad de Investigación y Acusación de la Jurisdicción Especial para la Paz UIA-JEP.</t>
    </r>
  </si>
  <si>
    <t>* El indicador se encuentra en nivel de cumplimiento "Óptimo", pues se presenta el avance esperado, que es el documento con la "Construcción de Principios rectores de la UBPD", además de su proceso de construcción.
 Aunque el avance no contempla una "aprobación final" por parte de la Dirección General, y el haber usado el documento en actividades de articulación inter-institucional manifiesta su legitimidad, se recomienda lograr su respuesta como formalidad.
 * Los soportes dan cuenta del avance en el documento y su proceso de construcción</t>
  </si>
  <si>
    <t>El 27 de marzo de 2020, la Directora General decidió abrir un espacio de conceptualización (llamado inicialmente "certezas conceptuales") con las asesoras de la Dirección General, así, el 14 de mayo, el tema de los principios rectores de la UBPD presentados a la Directora en el primer trimestre de 2020 se incorporó en dicho espacio de diálogo conceptual, al que se sumó la Oficina de Gestión del Conocimiento; de ahí que el documento "Principios Rectores de la UBPD" no se pueda socializar, pues necesariamente se replanteó y su texto final será el que apruebe la Directora General.
En definitiva, el aspecto que más dificulta el avance en el logro de las metas es que la discusión y aprobación del documento depende de la agenda de la Directora General y dado el nivel de ocupación de la misma, esto ralentiza el proceso de construcción. Entre tanto, como consecuencia de los acuerdos alcanzados el 6 de marzo, el 21 de mayo se acordó un plan de trabajo con la Unidad de Investigación y Acusación de la Jurisdicción Especial para la Paz UIA-JEP, y el 19 de junio se realizó la primera sesión de coordinación interinstitucional con la UIA-JEP. Dado que los principios rectores de la UBPD tienen como base a los "principios rectores para la búsqueda de personas" (Naciones Unidas, Comité contra la Desaparición Forzada, CED/C/7, 16 de abril de 2019) y los siguientes principios humanitarios: humanitario, independencia, neutralidad, imparcialidad, no distinción desfavorable y confidencialidad; entonces, se conjugaron con algunas estrategias de coordinación interinstitucional presentadas en el Plan Nacional de Busqueda socializado y publicado el 6 de mayo de 2020.</t>
  </si>
  <si>
    <t>* El indicador se encuentra en nivel de cumplimiento "Óptimo", pues se presenta el avance esperado, que es el documento con la "Conjunción entre principios rectores de la UBPD y estrategias de coordinación interinstitucional del Plan Nacional de Búsqueda".
* Los soportes dan cuenta del avance presentado. Sin embargo, es fundamental que se llegue pronto a un momento de construcción de los principios que permitan su divulgación y circulación interna, de manera que puedan ser conocidos, apropiados y utilizados por la entidad de manera efectiva, para su operación y formas de relacionamiento.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t>
  </si>
  <si>
    <t>El 12 de agosto la UBPD entregó a la Comisión de Esclarecimiento de la Verdad -CEV- el borrador ajustado de protocolo de intercambio de información UBPD-CEV.  Dicho documento expresa la necesidad de que los distintos mecanismos y medidas de verdad, justicia, reparación y no repetición, en tanto parte de un sistema que busca una respuesta integral a las víctimas, no puede entenderse de manera aislada. La UBPD está a la espera de la revisión del borrador de protocolo por parte de la CEV. Por otra parte, el 11 de septiembre se compartió a la Directora General y las demás integrantes del Comité de Seguridad de la Información, el borrador de la "Política General de Seguridad, Protección y Confidencialidad de la Información", cuyo texto recoge los avances conceptuales sobre los "Principios Rectores de la UBPD". La política mencionada aún no se aprobó. Finalmente, la Directora General decidió abrir un espacio de conceptualización (llamado inicialmente "certezas conceptuales") con las asesoras de la Dirección General y la Oficina de Gestión del Conocimiento, ahí se decidió cambiar el enfoque de los "Principios Rectores de la UBPD" para hacerlos dialogar con los principios del Derecho Internacional Humanitario -DIH-, por tanto, el 25 de septiembre se entregó a todas las integrantes de dicho espacio el documento final sobre "Principios Humanitarios de la UBPD a la luz del DIH". La Directora General deberá aprobarlo, pero aún no ha dedicado un espacio en su agenda para hacer la presentación del documento final.</t>
  </si>
  <si>
    <t>3.2.2</t>
  </si>
  <si>
    <t>Involucrar a la comunidad internacional en la construcción del propósito común del sistema de búsqueda.</t>
  </si>
  <si>
    <t>Se realizó por otra parte una jornada de trabajo el 31 de enero con los representantes delegados de las entidades que conforman la Comisión Nacional de Búsqueda – CNB- para presentar la propuesta de trabajo alrededor de un objetivo común por la búsqueda de los desaparecidos en Colombia, que contó con el apoyo y participación de una representante del Programa Pro-PAz de la Agencia de Cooperación Técnica Alemana -GIZ- que fueron observadores en el espacio y se comprometieron a facilitar la siguientes sesiones de trabajo con la CNB y la UBPD para definir una ruta de trabajo conjunta y concreción de iniciativas alrededor de un objetivo común.
 Resultado de su participación en la reunión con la Comisión, la GIZ preparó una propuesta metodológica que presentó a la UBPD el pasado 13 de marzo, para desarrollar las jornadas con la CNB mediante la discusión sobre lo estipulado en el Artículo 29 y 30 del Decreto Ley 589 de 2017.
 Se realizó además una jornada de trabajo el 05 de febrero con representantes de la comunidad internacional del grupo de acompañamiento a la UBPD del Punto 5 del Acuerdo de Paz (Embajada Suecia, ICMP y CICR) para discutir propuesta de apoyo y respaldo a la UBPD en la construcción de un objetivo común por la búsqueda de los desaparecidos, llegando al acuerdo de generar un espacio de diálogo con otras entidades del orden nacional que impulse acuerdos bajo principios de cooperación y colaboración interinstitucionales. La Embajada Sueca como el CICR y ICMP se comprometieron a apoyar la iniciativa desde sus roles (político o técnicos) mediante la convocatoria a espacios de diálogo de alto nivel, para el segundo trimestre del año.</t>
  </si>
  <si>
    <t>Por parte de las actividades del Equipo de Cooperación Internacional y Alianzas Estratégicas se evidencia un robusto avance de actividades en pro de construir un propósito común en el sistema de búsqueda, es importante tener registro y evidencia de las actividades descritas ante posibles auditorías internas y/o externas</t>
  </si>
  <si>
    <t>Para fortalecer y mantener el relacionamiento de la UBPD con la Comunidad Internacional dirigido a apoyar de manera política, técnica y financiera a la UBDP, se realizaron actividades durante el segundo trimestre del año, para a socializar con los actores y miembros de la Comunidad internacional los siguientes temas:
 1. Presentación de retos, desafíos y prioridades de trabajo de la UBPD para el segundo semestre de 2020
 2. Presentación de resultados de los proyectos financiados por la cooperación internacional
 3. Promoción de la participación de comunidad internacional durante la socialización del Plan Nacional de Búsqueda e instalación del Consejo Asesor.
 4. Presentación de necesidades de articulación con la Comunidad Internacional para la construcción de un objetivo común en la búsqueda de las personas dadas por desaparecidas.
 Durante el segundo trimestre del 2020, se logró una participación activa de la Comunidad Internacional en los espacios de trabajo de UBPD, quienes a través de sus redes sociales se pronunciaron y participaron de los espacios de socialización del Plan Nacional de Búsqueda, los eventos organizados por la Unidad y su campaña durante la Semana Internacional del Detenido Desaparecido y la instalación del Consejo Asesor, en la que participaron de manera permanente la Embajada de Suecia, la Oficina del Alto Comisionado de Derechos Humanos de las Naciones Unidas -OACNUDH-, la Misión de Verificación de Naciones Unidas, la Misión de Apoyo al Proceso de Paz en Colombia de la Organización de los Estados Americanos, -MAPP/OEA-, las agencias de cooperación como la Agencia Alemana de Cooperación Técnica) (GIZ), la Agencia de los Estados Unidos Para El Desarrollo (USAID), organismos internacionales como el Comité Internacional de la Cruz Roja en Colombia (CICR) y la Comisión Internacional de Personas Desaparecidas (ICMP), así como el Instituto Kroc, entre otras. 
 Durante el trimestre xon relación a la situación de pandemia generada por el COVID19, con el apoyo de la Cooperación Sueca, se realizó jornada de un intercambio entre el nivel directivo de la Unidad y expertos de la red global del IFIT – Institute for Integrated Transitions - el pasado 26 de mayo, sobre los desafíos de la UBPD ante la actual coyuntura de pandemia y posibles estrategias y medidas para hacerle frente, de la cual se cuenta con un documento de recomendaciones y acciones alternativas propuestas por los expertos internacionales para visibilizar el trabajo de la Unidad, desarrollar alternativas frente a las restricciones de movilidad en territorio y el desarrollo de nuevas alianzas o trabajo coordinado con la sociedad civil. 
 En el trimestre en el marco de proyectos y alianzas de cooperación internacional en implementación, la Unidad organizó además sesiones de trabajo con la OACNUDH y ONU Mujeres para la recepción de información de organizaciones de sociedad civil que contienen información valiosa de situaciones de contexto y para el trabajo territorial en Meta, Nariño y el Atlántico.</t>
  </si>
  <si>
    <t>Bajo el entendimiento de que esta no es una actividad puntual, sino un proceso de acompañamiento y construcción permanente, el Equipo de Cooperación presenta avance en múltiples actividades que buscan fortalecer el acompañamiento de la comunidad internacional en un propósito comúndel sistema de búsqueda.
Se reitera la necesidad de organizar y las evidencias que soportan las actividades reportadas ante posibles auditorías internas y externas futuras.</t>
  </si>
  <si>
    <t>Este numeral no es una actividad puntual, sino un proceso de acompañamiento y construcción permanente, el Equipo de Cooperación presenta avance en múltiples actividades que buscan fortalecer el acompañamiento de la comunidad internacional en un propósito comúndel sistema de búsqueda.
 Se reitera la necesidad de organizar y las evidencias que soportan las actividades reportadas ante posibles auditorías internas y externas futuras.</t>
  </si>
  <si>
    <t>3.2.3</t>
  </si>
  <si>
    <t xml:space="preserve">Coordinar con otras instituciones la construcción de la memoria interinstitucional del proceso de búsqueda de personas dadas por desaparecidas. </t>
  </si>
  <si>
    <t>Dirección General, Direcciones Técnicas Misionales y Equipos Territoriales, Subdirección General, Técnica y Territorial</t>
  </si>
  <si>
    <t>Se definió una metodología para la construcción de esta memoria. Se realizó una consulta bibliográfica que permitió la elaboración de una línea de tiempo que agrupa a todas las instituciones estatales que se han involucrado en el proceso de búsqueda de personas. Dicha línea no solo es un primer panorama de la investigación, sino que será un producto que difundirá la oficina para hacer de conocimiento público la “historia” de la búsqueda de personas desaparecidas desde el Estado. Se adjunta la propuesta metodológica.</t>
  </si>
  <si>
    <t>Se observa avance en las actividades descritas, 
 * Los soportes relacionados son evidencia de la metodología avance de la actividad</t>
  </si>
  <si>
    <t>Se elaboró una línea de tiempo normativa de la desaparición en Colombia que da cuenta de las acciones estatales en torno a la desaparición desde la década de 1960 hasta la actualidad.El trabajo sobre la línea de tiempo implicó en un primer momento una investigación de fuentes primarias y secundarias. Dicha línea fue comentada por expertos en el tema entre ellos: por Helka Quevedo, Federico Andreu y Carlos Ariza.
 En un segundo momento implicó un trabajo gráfico para lograr un diseño atractivo y claro de la información consignada.
 Como dificultades, a raíz de la contingencia del COVID-19 se replanteó la estrategia de divulgación de dicha línea. En principio se pensó en colgarla en una pared visible para todos los miembros de la unidad, pero dado que ya no contamos con presencia física en la Unidad, se discutió sobre qué medio virtual sería el idóneo para pasar esta información.
 Se adjunta la línea del tiempo.</t>
  </si>
  <si>
    <t>Se observa avance en las actividades descritas.
Aunque la actividad tiene como fecha fin a diciembre de 2020, generamos una alerta ya que la articulación interinstitucional requiere de bastante tiempo de trabajo.
 * Los soportes relacionados son evidencia de la metodología avance de la actividad</t>
  </si>
  <si>
    <t>El avance se denota en la investigación y análisis previo de información con la Fiscalía, sin embargo, la construcción de la memoria debe ser un proceso articulado con dicha entidad;, aunque se tiene planteadas entrevistas y otras actividades los tiempos son bastante cortos para el cumplimiento de la actividad, por lo que sugerimos revisar su ejecución y alcance.</t>
  </si>
  <si>
    <t>Seguimiento al Mapeo de resultados del Plan de acción 2020
Unidad de Búsqueda de Personas dadas por Desaparecidas - UBPD</t>
  </si>
  <si>
    <t>SEGUIMIENTO PRIMER TRIMESTRE DE 2020</t>
  </si>
  <si>
    <t>SEGUIMIENTO SEGUNDO TRIMESTRE DE 2020</t>
  </si>
  <si>
    <t>SEGUIMIENTO TERCER TRIMESTRE DE 2020</t>
  </si>
  <si>
    <t>SEGUIMIENTO CUARTO TRIMESTRE DE 2020</t>
  </si>
  <si>
    <t xml:space="preserve">No. </t>
  </si>
  <si>
    <t>Indicadores</t>
  </si>
  <si>
    <t>Tipo</t>
  </si>
  <si>
    <t>Responsable</t>
  </si>
  <si>
    <t>Meta 2020</t>
  </si>
  <si>
    <t>Meta 2020 en valores absolutos</t>
  </si>
  <si>
    <t>Meta trimestral proyectada, en valores absolutos</t>
  </si>
  <si>
    <t>Logro trimestral en valores absolutos</t>
  </si>
  <si>
    <t>Porcentaje de cumplimiento trimestral</t>
  </si>
  <si>
    <t>Porcentaje de cumplimiento acumulado</t>
  </si>
  <si>
    <t>Lectura de cumplimiento 
acumulado 2020</t>
  </si>
  <si>
    <t>Avance cualitativo
I trimestre de 2020</t>
  </si>
  <si>
    <t>Retroalimentación Oficina Asesora de Planeación
I trimestre de 2020</t>
  </si>
  <si>
    <r>
      <t xml:space="preserve">Lectura de cumplimiento 
</t>
    </r>
    <r>
      <rPr>
        <b/>
        <sz val="11"/>
        <color rgb="FFFF0000"/>
        <rFont val="Arial Narrow"/>
        <family val="2"/>
      </rPr>
      <t>acumulado</t>
    </r>
    <r>
      <rPr>
        <b/>
        <sz val="11"/>
        <color theme="0"/>
        <rFont val="Arial Narrow"/>
        <family val="2"/>
      </rPr>
      <t xml:space="preserve"> 2020</t>
    </r>
  </si>
  <si>
    <t>Avance cualitativo
II trimestre de 2020</t>
  </si>
  <si>
    <t>Retroalimentación Oficina Asesora de Planeación
II trimestre de 2020</t>
  </si>
  <si>
    <t>Avance cualitativo
III trimestre de 2020</t>
  </si>
  <si>
    <t>Retroalimentación Oficina Asesora de Planeación
III trimestre de 2020</t>
  </si>
  <si>
    <t>Avance cualitativo
IV trimestre de 2020</t>
  </si>
  <si>
    <t>Retroalimentación Oficina Asesora de Planeación
IV trimestre de 2020</t>
  </si>
  <si>
    <t>Logros y dificultades de 2020</t>
  </si>
  <si>
    <t>La UBPD construye relaciones de confianza con los actores interesados en su labor</t>
  </si>
  <si>
    <t>1.1 Construir una cultura institucional basada en el diálogo fluido y permanente, con enfoque diferencial, de género (mujeres y LGBTI) y territorial.</t>
  </si>
  <si>
    <t>01</t>
  </si>
  <si>
    <t>Rotación de personal.</t>
  </si>
  <si>
    <t>Cuantitativo</t>
  </si>
  <si>
    <t>Hasta el 6,5%</t>
  </si>
  <si>
    <t>34 servidores se desvinculan en la vigencia</t>
  </si>
  <si>
    <t>9 servidores se desvinculan en el período</t>
  </si>
  <si>
    <t>15 servidores se desvincularon en el período</t>
  </si>
  <si>
    <t>Crítico</t>
  </si>
  <si>
    <t>Durante el Primer trimestre del año 2020 se realizaron 50 vinculaciones, para un total de 342 servidores de la UBPD, lo que significa que la relación porcentual frente a la meta de vinculación que fue establecida en el Decreto 1395 de 2018 es del 66% de cumplimiento, quedando por cubrir el 34 % de las vacantes que equivalen a 180 cargos.
Adicionalmente, en el periodo enero - marzo del 2020 se retiraron 15 servidores, por lo cual no permitió cumplir con la meta proyectada para el 2020, así como a 13 nombramientos se les hizo prorroga para la posesión en el mes de abril, debido a que las 13 personas seleccionadas no habían cerrado sus procesos contractuales, situación que no permitia que se realizará la posesión.</t>
  </si>
  <si>
    <t>* El indicador se encuentra en estado "crítico", el retiro de 15 personas supera la meta esperada de 9 para este primer periodo; adicionalmente al no cumplirse la meta esperada de contratación (350) sino 342 también se genera una alerta.
* Es importante conocer cuál es la interpretación del alto número de desvinculados y qué estrategias se plantean para superar el estado crítico del indicador.
* Los soportes presentados evidencian la información reportada.
* Para la lectura de este indicador es necesario tener en cuenta que el mapa de calor señala como crítico un logro superior al 100%, en lugar de señalarlo como subestimado, pues, en este caso, a mayor valor del indicador, menor cumplimiento, pues significa que más servidores de los previstos se están desvinculando de la entidad.</t>
  </si>
  <si>
    <t>10 servidores se desvinculan en el período</t>
  </si>
  <si>
    <t>2 servidores se desvincularon en el período</t>
  </si>
  <si>
    <t>Óptimo</t>
  </si>
  <si>
    <t>Durante el segundo trimestre del año 2020 se realizaron 57 vinculaciones, para un total de 397 servidores y Servidoras  de la UBPD, lo que significa que la relación porcentual frente a la meta de vinculación que fue establecida en el Decreto 1395 de 2018 es del 76%, quedando por cubrir  el 24 % de las vacantes que equivalen a 125 cargos. Respecto a la programación del segundo trimestre se superó la meta programada de 390 servidores, ya que se proyecta cubrir la planta total de la UBPD a finales del mes de septiembre.
Adicionalmente en el trimestre de abril 1 al 30 de junio se evidenció la desvinculación de 2 servidores, lo que permitió cumplir con la meta proyectada para el periodo reportado. De igual modo, para identificar las causas de retiro de las personas se diseñó el formato de entrevista de desvinculación el cual se encuentra en proceso de aprobación por parte de la Secretaría General. Asi mismo se  tiene como hipótesis que la situación actual generada por el COVID-19 ha incidido en la disminución de la cantidad de personas que se retiran de la UBPD.</t>
  </si>
  <si>
    <t>* Se observa un excelente desempeño en el manejo del indicador durante el periodo, lo cual equilibra las condiciones críticas que ofreció en el primer periodo, el resultado al corte se encuentra en estado "óptimo".
* El resultado satisfactorio se mide en las 2 variables, tanto en contratación, donde se superó la meta establecida de personas contratadas, como en desvinculaciones durante el periodo, pues solo fueron 2 servidores.
*Es importante mencionar y profundizar en el análisis cualitativo que realiza la Subdirección, las razones y/o factores que pudieron incidir en la obtención de estos resultados en el periodo, así como también mencionar dificultades u obstáculos que pudieron surgir en este cumplimiento.
*Los soportes dan cuenta del resultado obtenido.</t>
  </si>
  <si>
    <t>8 servidores se desvinculan en el período</t>
  </si>
  <si>
    <t>5 servidores se desvincularon en el período</t>
  </si>
  <si>
    <t>Durante el tercer trimestre del año 2020 se realizaron 69 vinculaciones, para un total de 461 servidores (as) de la UBPD, lo que significa que la relación porcentual frente a la meta de vinculación que fue establecida en el Decreto 1395 de 2018 es del 88,31%, quedando por cubrir  el 11,69% de las vacantes que equivalen a 61 cargos que se distribuyen en 31 nivel central y 30 nivel territorial. Sin embargo,  con corte del 30 de septiembre se aceptó la renuncia de cinco servidores (as), por lo cualel mes de octubre se inicia con una planta de 456 servidores (as), Por lo cual se establece que no se alcanzo a completar la meta, por varias razones como son: renuncias Aceptadas, dificultad de hojas de vida en el territorio, la salida de dos directores y la llegada de la Subdirectora General con lo cual se requiere efectuar una revisión de los cargos vancantes en dichas áreas. También se ha identificado dificultades  en la recoleción de hojas de vida por parte de las dependencias que se encuentran con vacantes disponibles dada de las especifidades de los perfiles requeridos.
Adicionalmente en el trimestre de 01 de julio al 30 de septiembre se evidenció la desvinculación de 5 servidoros (as), lo que permitió cumplir con la meta proyectada para el periodo reportado. Para determinar las causas de retiro se habia diseñado el formato de entrevista de desvinculación, con el fin de conocer las causas que generan estos retiros, sin embargo se decidió cambiar de estrategia ya que esta puede generar posibles daños antijurídicos por la modalidad de vinculación de la UBPD que es de libre nombramiento y remoción. Por tal motivo, para identificar las causas de retiro se viene haciendo la relación de retiros por dependencia con el fin de poder diseñar estrategias desde la política de cuidado y bienestar y mejorar los lazos de relacionamiento en las áreas.  Ante esta estrategía se ha identificado que las áreas con más retiros son la Subdirección General Técnica y Territorial y la Subdirección Administrativa Y Financiera, lo cual obedece a los cambios directivos y a la reorganización de los equipos de trabajo. Sin embargo la SAF ya se encuentra en el 99% de su planta de personal.</t>
  </si>
  <si>
    <t>En el tercer periodo se cumple con la meta de desvinculaciones, el cuál es el objetivo de medición del presente indicador, sin embargo, el número de vinculaciones para el cumplimiento de la planta no se ha alcanzado.  El indicador se encuentra en estado óptimo, sin embargo no se cumple con la variable (denominador) de contrataciones.
Recordamos que para la siguiente vigencia la planta debe estar completa en su totalidad, pues implica cargas presupuestales que se deben cumplir.
Es posible detallar un poco las actividades que "reemplazan" la estrategia de entrevistas de retiro? qué se hace? están ya adelantadas? hay cronograma?
Se tienen planes de acción diseñados para lograr el mayor cumplimiento posible del indicador en la vigencia que se puedan relacionar?</t>
  </si>
  <si>
    <t>02</t>
  </si>
  <si>
    <t>Análisis del clima laboral.</t>
  </si>
  <si>
    <t>Cualitativo</t>
  </si>
  <si>
    <t>1 documento - Informe final resultados de medición de clima laboral, línea base y propuestas de mejoramiento</t>
  </si>
  <si>
    <t>Definición de metodología de evaluación (0,2)</t>
  </si>
  <si>
    <t>Para el primer trimestre del año 2020 se establece que el indicador se encuentra artículado con el Plan Estrategico de la Subdirección de Gestión Humana, siendo parte del área de calidad de vida laboral, en donde se plantearon estrategias de teletrabajo y horario flexible. De igual modo, se realizó una encuesta de satisfacción de los servidores en el mes de enero con 247 respuestas. 
En el segundo trimestre se llevará a cabo la contratación de la evaluación del Clima Laboral, debido a que en el primer tirmestre por cuestiones de tiempo y la emergencia sanitaria no se pudo realizar.</t>
  </si>
  <si>
    <t>El indicador se encuentra en estado "crítico", no se presenta avance en el entregable del primer periodo "Definición de la metodología de evaluación".
Es necesario mencionar las dificultades internas que no permitieron cumplir con la entrega de la "definición de la metodología de evaluación". Iigualmente se debe evidenciar el avance en las tareas realizadas para avanzar en dicha metodología, aún cuando ésta no haya sido culminada.
Es importante evaluar si ante la emergencia y cuarentena decretada se deben reorganizar los esfuerzos para cumplir la meta establecida o si la misma debe replantearse.
* Si se requieren modificaciones, deben ser presentadas al Comité estratégico en el formato correspondiente.</t>
  </si>
  <si>
    <t>Plan de trabajo aprobado (0,1)</t>
  </si>
  <si>
    <t>Riesgo</t>
  </si>
  <si>
    <t>En el marco de el Plan de bienestar se definió la metodología que se va a usar para llevar a cabo la medición de clima laboral, la cual se presenta en el Comité de gestión del 8 de julio del 2020. De igual modo se realiza el plan de trabajo para la medición del clima laboral, en donde se evidencia que para el mes de noviembre se realizará la medición del clima y se iniciará con la construcción del informe final y la elaboración de línea base para ser entregadas en el mes de diciembre. Para llevar a cabo este producto se tuvo como fortalezas el trabajo en equipo y una adecuada planeación.</t>
  </si>
  <si>
    <t>* El indicador se encuentra en nivel de cumplimiento "riesgo", pues se presenta el avance esperado en el actual período, pero se continúa con el rezago del primer trimestre, correspondiente al documento de metodología.
* Los soportes dan cuenta del avance presentado.
* Es importante mencionar y profundizar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Así mismo, habría que explicar de qué manera se está avanzando o se proyecta hacerlo, con respecto al documento metodológico pendiente.</t>
  </si>
  <si>
    <t>Ninguno (0,0)</t>
  </si>
  <si>
    <t>Durante el tecer trimestre del 2020 se definió y se realizó la Metodología para la aplicación de la medición del clima organizacional en la UBPD, la cual será aplicada por parte de  la Caja de compensación Compensar y tiene como objetivo "Evaluar las percepciones y significados compartidos acerca de las políticas, prácticas y procesos que experimentan los integrandes de la organización" Este se desarrollará en los niveles de evaluación de macroclima, microclima y clima personal; también por medio de las dimensiones de comportamiento organizacional, estructura organizacional y Estilos de direccion. Por último se inició la divulgación de la aplicación del clima laboral el 30 de septiembre de 2020.</t>
  </si>
  <si>
    <t>El Indicador no tenía proyectado avance cuantitativo para este tercer periodo, sin embargo, la dependencia se pone al día en el rezago que tenía pendiente desde el primer periodo correspondiente a la Metodología para la Medición del Clima Laboral.
Los soportes presentados son adecuados a la información de actividades presentada.
Para el cuarto (último periodo) quedan bastantes actividades, debe asegurarse el cronograma de actividades para garantizar el cumplimiento.</t>
  </si>
  <si>
    <t>03</t>
  </si>
  <si>
    <t>Medición y análisis de la cultura organizacional.</t>
  </si>
  <si>
    <t>Subdirección de Gestión Humana / Oficina de Gestión del Conocimiento</t>
  </si>
  <si>
    <t>1 informe de medición de la cultura organizacional de la UBPD</t>
  </si>
  <si>
    <t>Ninguno (0)</t>
  </si>
  <si>
    <t>No aplica</t>
  </si>
  <si>
    <r>
      <rPr>
        <b/>
        <sz val="11"/>
        <rFont val="Arial Narrow"/>
        <family val="2"/>
      </rPr>
      <t>SGH -</t>
    </r>
    <r>
      <rPr>
        <sz val="11"/>
        <rFont val="Arial Narrow"/>
        <family val="2"/>
      </rPr>
      <t xml:space="preserve"> No se reporta avance en el primer trimestre del año 2020, debido a que en la programación del mismo no se estableció ningun producto a entregar. Sin embargo, el día 27 de febrero se realizó una reunión en conjunto con la Oficina de Gestión Conociomiento para la definición del indicador y del concepto de cultura, en donde se indicó la necesidad de realizar una comprensión de cultura desde un enfoque sistemico y debe ser artículado al proceso de desarrollo de cultura organizacional de la UBPD. Por último se solicitó una reunión con la Directora General para definir alcances y objetivos de la medición a realizar.
</t>
    </r>
    <r>
      <rPr>
        <b/>
        <sz val="11"/>
        <rFont val="Arial Narrow"/>
        <family val="2"/>
      </rPr>
      <t>OGC -</t>
    </r>
    <r>
      <rPr>
        <sz val="11"/>
        <rFont val="Arial Narrow"/>
        <family val="2"/>
      </rPr>
      <t xml:space="preserve"> Para este indicador no se contemplaron avances en el primer trimestre de 2020; sin embargo, se realizaron reuniones entre la Oficina de Gestión del Conocimiento, la Subdirección de Gestión Humana y la Oficina Asesora de Planeación para definir la descripción general y la metodología de cálculo del indicador. El resultado de estos encuentros es esta ficha de indicador. El reto, durante este primer trimestre, se encontró en la formulación de este indicador dado que exige el trabajo coordinado con la SGH y la OAP teniendo en cuenta que la planeación estratégica incluye un trabajo posterior en el desarrollo de la cultura adaptativa.</t>
    </r>
  </si>
  <si>
    <t>* El indicador no tiene avance cuantitativo proyectado para este período, pero sí cualitativo. 
De acuerdo al reporte, se está avanzando en la puesta en marcha del proyecto, sin embargo, al ser necesaria una contratación externa se recomienda acelerar las acciones necesarias, pues estos procesos suelen tomar bastante tiempo.
* El soporte corresponde al avance cualitativo reportado</t>
  </si>
  <si>
    <t>Metodología, que incluye definición de objetivos, variables y forma de medición de la cultura. (0,4)</t>
  </si>
  <si>
    <t>Durante el segundo trimestre se elaboró la metodología para realizar la medición de la cultura organizacional desde un enfoque sistémico y participativo. La propuesta metodológica parte de la comparación teórica de la caracterización de la cultura organizacional de la UBPD con respecto a las características que se cree debe contener una cultura basada en el diálogo fluido y permanente, con enfoque diferencial, de género y territorial, y acorde a las transformaciones estratégicas propuestas por el Plan de acción de la UBPD 2020-2023. También se avanzó en la definición de términos de referencia para la contratación de dos personas quienes apoyaran este proceso. Para ello se sostuvieron reuniones con la Oficina Asesora de Planeación - OAP, para la consolidación de la ficha de OIM y definición de términos de contratación de consultores que ayuden a la implementación de la metodología desde un enfoque sistémico y adaptativo. Como soporte se elaboraron dos documentos relacionados con la cultura organización y el segundo hace referencia a la orientación general de la trasformación cultural.
El desafío que presenta este indicador refiere a la emergencia sanitaria, pues el ámbito cultural de la UBPD se caracteriza y mide a partir de la identificación del sistema cultural y de los subsistemas que lo integran y del relacionamiento entre ellos, lo que es más fácil identificar de manera presencial; sin embargo, para superar este desafío se propone una medición adaptativa (que la metodología de medición planteada se pueda adaptar a varios escenarios; como ejemplo y de acuerdo a las condiciones de aislamiento, el levantamiento de información se puede adaptar a una recolección virtual o si es el caso semipresencial), que en el marco del contexto permita hacerlo de manera eficiente y completa.
Es de tener en cuenta que los factores que influyeron en el cumplimiento de los resultados esperados fue un buen trabajo en equipo, coordinación y planeación de las actividades.</t>
  </si>
  <si>
    <t>* El indicador se encuentra en nivel de cumplimiento "Óptimo", pues se presenta el avance esperado, que es el documento con la "Metodología, que incluye definición de objetivos, variables y forma de medición de la cultura".
* Los soportes dan cuenta del avance presentado.
* Se valora positivamente que se mencione en los avances cualitativos los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Este aspecto puede seguirse profundizando en futuros reportes.</t>
  </si>
  <si>
    <t>Medición de la cultura organizacional realizada. (0,3)</t>
  </si>
  <si>
    <t>Metodología, que incluye definición de objetivos, variables y forma de medición de la cultura. (0,24)</t>
  </si>
  <si>
    <t>Adecuado</t>
  </si>
  <si>
    <t>Durante el tercer trimestre se contrató a través de cooperación a dos expertas para apoyar a las dos oficinas que lideran el tema, la  OGC y la SGH, en la medición cualitativa de la cultura organizacional de la UBPD, a través de su caracterización. En el marco de las actividades programadas se avanzó en la conformación del comité de cultura con el cual se han desarrollado las siguientes acciones: 1) capacitación en las bases de la transformación sistémica cultural, en particular los principios básicos que guían la metodología con enfoque sistémico desarrollada por System Practice.  2) Identificación de las dinámicas culturales ideales de la UBPD; 3) Identificación de dimensiones clave para caracterizar la cultura de la UBPD; 4) y la exploración de fuerzas posibilitadores e inhibidoras de la cultura.  La descripción de estas actividades se encuentra en el documento de avance de caracterización que se adjunta.  Asimismo se actualizó  la metodología de medición presentada en el reporte anterior. Se registra un avance significativo en el cumplimiento de la meta equivalente al  80%, el resultado final se espera obtener a mediados de octubre, el retraso obedece a demoras en la contratación. 
Frente a los retos que implica el desarrollo de este indicador, es importante mencionar que para las actividades, que se llevan a cabo virtualmente, se utilizan herramientas que no eran familiares para servidores y servidoras de la entidad, para lo cual se han implementado distintas estrategias que permiten garantizar la participación de todas las personas que han manifestado  interés en esta caracterización. Otro reto es el de lograr la participación de las personas con miras a tener la representación de varias voces de la UBPD. Se han desarrollado estrategias de aproximación, informando y validando permanentemente los resultados de los ejercicios con toda la UBPD para su complemento y eventual participación en cualquier fase del proceso. Además para lograr el objetivo propuesto para el 2020 se estan realizando reuniones semanales, para hacer el respectivo seguimiento y cumplimiento de la caracterízación de la cultura de la UBPD.
Teniendo encuenta el retraso se ha realizado ajustes en las actividades y se estan realizando dos sesiones por semana como parte del plan de choque, asimismo se han requerido la participación de todas las áreas para lograr un mejor analisis de los resultados.</t>
  </si>
  <si>
    <t>El avance esperado para este tercer periodo era "Medición de la cultura organizacional realizada", con una ponderación de 30%, al presentar retrasos en la actividad el entregable no se presenta, aunque se plantea la medición para el mes de octubre, se hace un grueso reporte de actividades durante el periodo, la dependencia lo evalúa en un 80%, lo que significa un cumplimiento de la actividad en un 24% de la ponderación del periodo, lo que ubica el indicador en un estado "adecuado".
A manera de sufgerencia, es importante que en el informe final, se indique cuáles son los pasos a seguir a partir del informe y diagnóstico final? esto con el fin de poder proyectar las actividades para la siguiente vigencia.
De las actividades reportadas se presentan soportes adecuados.
Queda solo un periodo de reporte con un componente fuerte de actividades, se tiene previsto algún plan de "choque" para dar el mayor cumplimiento posible?</t>
  </si>
  <si>
    <t>1.2 Mantener un relacionamiento fluido con actores interesados en la labor de la UBPD a través de diferentes mecanismos de diálogo y trabajo conjunto.</t>
  </si>
  <si>
    <t>04</t>
  </si>
  <si>
    <t>Caracterización de los grupos de interés.</t>
  </si>
  <si>
    <t>1 documento de avance en la caracterización de los grupos de interés</t>
  </si>
  <si>
    <t>1 documento de avance de caracterización de los grupos de interés</t>
  </si>
  <si>
    <t>Para este trimestre no se contempló un avance de este indicador. Pero teniendo en cuenta que la OGC no cuenta con los recursos humanos y físicos para realizar la totalidad de esta actividad e indicador, se requiere financiación externa para llevarla a cabo. Por esto, durante el primer trimestre se avanzó en la elaboración de una ficha técnica para la contratación de una consultoría que apoyará a la OGC en la identificación de las expectativas, necesidades y particularidades de los diferentes grupos de interés de la UBPD. El desafío que presenta este indicador es la financiación para su desarrollo.</t>
  </si>
  <si>
    <t xml:space="preserve">* El indicador no tiene avance cuantitativo proyectado para este período, pero sí cualitativo. 
De acuerdo al reporte, se está avanzando en la puesta en marcha del proyecto de manera adecuada, sin embargo, al ser necesaria una contratación externa se recomienda acelerar las acciones necesarias, pues estos procesos suelen tomar bastante tiempo.
* El soporte corresponde al avance cualitativo reportado. </t>
  </si>
  <si>
    <t>Informe de identificación de las necesidades básicas de la caracterización. (0,2)</t>
  </si>
  <si>
    <t>Diseño metodológico de la caracterización. (0,4)</t>
  </si>
  <si>
    <t>Se avanzó en la contratación del equipo consultor que apoyará a la OGC en el Diseño de metodologías e instrumentos para caracterizar los grupos de interés con los que interactúa la UBPD e implementarlos en al menos uno de ellos; y para evaluar la percepción de los grupos caracterizados frente a las respuestas que brinda la Unidad en el proceso de búsqueda de personas dadas por desaparecidas en razón y en contexto del conflicto armado. Dentro de la actividades desarrolladas en conjunto con la UBPD se encuentra el mapeo inicial de los grupos y subgrupos de interés de cada una de las áreas y direcciones; y dada la experticia del equipo consultor y las necesidades de la UBPD se decidió que el grupo a caracterizar será el de excombatientes. 
 Para la caracterización de los grupos de interés de la UBPD (durante este año) se avanzará con dos grupos:
o   El primero de ellos, y en cual se trabaja con varias áreas de la UBPD (SGTT, DTPCVED, OACP y el grupo de Servicio al Ciudadano), será el de familiares y allegados que han realizado solicitud de búsqueda de un ser querido desaparecido ante la UBPD. Para esta caracterización e identificación de necesidades, expectativas y particularidades se realizó una propuesta metodológica la cual se adjunta como soporte.
o   El segundo grupo que se caracterizará con ayuda de un consultor es el grupo de excombatientes (exintegrantes de Organizaciones Armadas Ilegales). Esta definición se hizo de manera conjunta entre la UBPD y el consultor. Se adjunta acta de la reunión del 18 de septiembre.
De manera paralela a las actividades establecidas en el contrato, una mesa técnica con la participación de la SGTT, OACP, DTPCVED y el grupo de Servicio al Ciudadano se avanzó en un mapeo inicial de categorías y preguntas que se incluirán en el instrumento de recolección de información que se realizará para la caracterización de las PQB, así mismo se avanzó en el análisis de la base del Registro de Solicitudes de Búsqueda. 
A la fecha, el principal reto que presenta este indicador es la articulación con otras áreas y direcciones de la UBPD para su desarrollo, lo que implica una constante coordinación para definir objetivos, metodologías y alcances con respecto a otros indicadores y actividades relacionados.</t>
  </si>
  <si>
    <t>El indicador se encuentra en estado "óptimo", el entregable esperado para este periodo es el "Diseño metodológico de la caracterización", documento que se ha enviado en los soportes presentados, con este se tienen dos metodologías para los  grupos de interés (trabajo interno y externo) que se van a caracterizar durante esta vigencia.
Las actividades del último periodo son numerosas y de alto esfuerzo, sugerimos la adecuada planeación y coordinación para garantizar el cumplimiento efectivo del plan.</t>
  </si>
  <si>
    <t>05</t>
  </si>
  <si>
    <t>Variación en el número de personas que están siendo buscadas por la UBPD.</t>
  </si>
  <si>
    <t>Dirección Técnica de Información, Planeación y Localización</t>
  </si>
  <si>
    <t>1.701 personas nuevas están siendo buscadas por la UBPD</t>
  </si>
  <si>
    <t>530 personas nuevas están siendo buscadas por la UBPD</t>
  </si>
  <si>
    <t>529 personas nuevas están siendo buscadas por la UBPD</t>
  </si>
  <si>
    <t>Durante la vigencia 2019 y el primer trimestre de la vigencia 2020 en el Registro de solicitudes de búsqueda, se ha conformado una tabla de datos depurada que contiene información de 5.389 personas únicas, lo que representa un incremento de 529 personas con respecto al corte reportado al 31 de diciembre de 2019.
Estas solicitudes de búsqueda se distribuyen según el lugar de ocurrencia de los hechos de desaparición, para lo cual podemos determinar el porcentaje de solicitudes recibidas por cada departamento y otras situaciones especiales que dan cuenta de las 5.389 personas buscadas por la UBPD:
* En los 32 departamentos más el Distrito Capital, resportan el 61,72% de las solicitudes de búsqueda.
* Fuera del país se reportan el 0,26% de las solicitudes de búsqueda.
* Con más de un lugar de desparición se reporta el 0,65% solicitudes de búsqueda.
* Sin información se reporta el 37,34% de solicitudes de búsqueda.
* Sin información precisa del lugar de desaparición se reporta un 0,04 de solicitudes de búsqueda.</t>
  </si>
  <si>
    <t>* El indicador se encuentra en nivel de cumplimiento "Adecuado", lo que implica haber cumplido bien la proyección de la meta para el período. La diferencia con el nivel óptimo es mínima, de tan solo un registro de diferencia.
* La dependencia debe solicitar formalmente el incremento de la meta de 15% a 35%, que se consideró como pertinente en el proceso de formulación de la ficha, teniendo en cuenta la información disponible durante el primer trimestre de 2020.</t>
  </si>
  <si>
    <t>195 personas nuevas están siendo buscadas por la UBPD</t>
  </si>
  <si>
    <t>1.293 personas nuevas están siendo buscadas por la UBPD</t>
  </si>
  <si>
    <t>Subestimado</t>
  </si>
  <si>
    <t>Desde el primer trimestre se ha mantenido el uso y cuidado del registro, puliendo sus datos y haciendo el cargue periódico (diario) de la información estructurada de las solicitudes de búsqueda. El incremento en las solicitudes de búqueda refleja la confianza de las personas que buscan hacia la UBPD, aunado a la ayuda de los equipos territoriales, lo cual se ve expresado en el gran aumento de las personas dadas por desaparecidas de las cuales se realizan solicitudes; estas a su vez son almacenadas en el Registro de solicitudes.
Estas solicitudes de búsqueda se distribuyen según el lugar de ocurrencia de los hechos de desaparición, para lo cual podemos determinar el porcentaje de solicitudes recibidas por cada departamento y otras situaciones especiales:
* En los 32 departamentos más el Distrito Capital, se reporta el 65,46% de las solicitudes de búsqueda.
* Fuera del país se reporta el 0,33% de las solicitudes de búsqueda.
* Con más de un lugar de desaparición se reporta el 1,48% de las solicitudes de búsqueda.
* Sin información se reporta el 30,04% de las solicitudes de búsqueda.
* Sin información precisa del lugar de desaparición se reporta un 2,69% de solicitudes de búsqueda.
Es importante señalar que los datos que aquí se reportan hacen parte de información depurada.
Teniendo en cuenta el logro obtenido en este periodo y que el número de personas que están siendo buscadas por la UBPD es una variable que no depende exclusivamente de la Dirección de Información sino de las solicitudes que llegan a la entidad y en el entendido que existe un indicador que está atado en su denominador al número de personas buscadas como lo es el indicador 28 y de éste a su vez están atados el indicador 21 y 29, lo cual causaría para la entidad destinar más recursos humanos, técnicos y físicos para poder dar respuesta al incremento de solicitudes, la Dirección de Información estima necesario mantener las metas proyectadas inicialmente para los indicadores que se ven afectados por el aumento de éste, pues de esta manera la UBPD seguirá dando cuenta de su capacidad y no estaría dependiendo, ni poniendo una presión adicional en los indicadores que si dependen directamente de la gestión de la Dirección.</t>
  </si>
  <si>
    <t>* El indicador se encuentra "subestimado" de modo que, a la fecha, ya se superó la meta anual planteada, en un 2,5%. Teniendo en cuenta que la meta había tenido un incremento de 20% más con respecto al porcentaje inicial proyectado, es importante revisar los elementos técnicos con base en los cuales se realizó la programación, para pensar en un ajuste al logro anual previsto.
* El desglose de la información es muy pertinente, tanto el que se indica en el campo de análisis cualitativo como el incluido en el soportes número dos, pues permite comprender y visibilizar más claramente en qué consiste el avance alcanzado.
* Con respecto a la sugerencia de la DTIPLB para que las mediciones que están atadas en sus denominadores al logro del presente indicador no tengan modificaciones a pesar de que este sufra un incremento, es importante tener en cuenta que en la presente vigencia los indicadores se formularon de manera porcentual para facilitar e incentivar la articulación en la operación. Así mismo, no en todos los casos, un mayor incremento del logro en las solicitudes, repercute de manera negativa en el cumplimiento de las metas (por ejemplo, fue beneficioso para que el indicador 28 no quedara en nivel subestimado). En ese sentido, se recomienda revisar caso por caso las proyecciones de los indicadores y establecer elementos técnicos que permitan, si es del caso, modificar las proyecciones anuales de cumplimiento.</t>
  </si>
  <si>
    <t>4.390 personas nuevas están siendo buscadas por la UBPD</t>
  </si>
  <si>
    <t>2.390 personas nuevas están siendo buscadas por la UBPD</t>
  </si>
  <si>
    <t>1.112 personas nuevas están siendo buscadas por la UBPD</t>
  </si>
  <si>
    <t>Durante el periodo rendido se han recibido 1.112 solicitudes de búsqueda de personas dadas por desaparecidas, para un total en lo corrido de la vigencia de 2.934 que sumadas con las recibidas en el año 2019 nos arroja un resultado de 7.794 Personas Dadas por Desaparecidas.
Estas solicitudes de búsqueda se distribuyen según el lugar de ocurrencia de los hechos de desaparición, para lo cual podemos determinar el porcentaje de solicitudes recibidas por paises y departamentos, lo cual dan cuenta de las 7.794 personas buscadas por la UBPD: 
*El 9,97% de las 7.794 personas buscadas, tiene varios hechos asociados a una misma persona por lo cual se separa su cálculo de los otros datos.
Respecto al país del lugar de los hechos de desaparición:
*Colombia: 71,84%
*Exterior: 0,28%
*Sin información: 27,88%
Respecto al departamento de desaparición:
*Con información del departamento de desaparición: 68,54%
*Sin información del departamento de desaparición: 31,46%</t>
  </si>
  <si>
    <t>* Tras haberse reportado con logro subestimado en el acumulado anterior al 30 de junio, en la presente lectura el indicador se encuentra en nivel "adecuado", pues para la fecha de reporte se esperaba tener una variación del 64,1% de solicitudes de búsqueda con respecto a 2019, mientras que el avance a la fecha se reporta en 60,4%. Lo anterior equivale a una diferencia de 181 solicitudes en el dato absoluto.
* Agradecemos aclarar en el reporte cualitativo si el número de personas nuevas buscadas en el período, 1.112, es un dato ya depurado o es susceptible de cambiar en el futuro tras cruces que evidencien duplicidades o no coincidencias con el mandato, etc.
* Los soportes remitidos son un insumo muy importante para comprender el logro alcanzado en el periodo, así como para nutrir la información externa sobre los avances en la búsqueda.
* Sin embargo, se presenta una pequeña inconsistencia en el dato que se encuentra en el anexo "Desglose de información" pues al sumar allí las distintas variables, da 7.793 personas que están siendo buscadas.</t>
  </si>
  <si>
    <t>06</t>
  </si>
  <si>
    <t>Variación en el número de personas que se acercan a la UBPD para brindar información.</t>
  </si>
  <si>
    <t>10 personas nuevas se acercan a la UBPD para brindar información</t>
  </si>
  <si>
    <t>1 persona nueva se acerca a la UBPD para brindar información</t>
  </si>
  <si>
    <t>64 personas nuevas se acercaron a la UBPD para brindar información</t>
  </si>
  <si>
    <t>A partir de la campaña de facilitación de acceso al mecanismo liderada por la Oficina Asesora de Comunicaciones y Pedagogía, se han transmitido mensajes institucionales en diferentes medios de comunicación masivos de orden nacional que han permitido a la Unidad de Búsqueda de Personas dadas por Desaparecidas acercarse a la población interesada en aportar información y contribuir en la realización de los procesos de búsqueda. En consecuencia, para lo corrido de la vigencia, ya se puede dar cuenta de 64 aportantes registrados; 13 de ellos se han puesto en contacto con la entidad vía telefónica para hacer por vía telefónica con el interés de proporcionar información que consideran relevante para la búsqueda.
Es preciso manifestar que el incremento del indicador más allá de lo previsto, se debe a que disminuyó el subregistro de las personas que han manifestado interés de aportar información en la UBPD, tras la capacitación recibida por los equipos y equipo de la Dirección Técnica de Información, Planeación y Localización para la Búsqueda.</t>
  </si>
  <si>
    <t xml:space="preserve">* Teniendo en cuenta que en el reporte ya se superó la proyección anual (60 aportantes de información), es pertinente que la dependencia responsable evalúe nuevamente la proyección y solicite la modificación de la meta y la distribución trimestral ante el Comité de Gestión.
* Dado que la DTIPLB informa que existe información de aportantes desde 2018, es pertinente revisar también el denominador de este indicador, de manera que pueda calcularse más claramente sobre el total de aportantes que han tenido contacto con la entidad y no se pierda información. Según reunión sostenida por la OAP y la DTIPLB para revisión de cifras, se recibió inofrmación de 16 aportantes en 2018 y 94 aportantes en 2019, para un total acumulado en las dos vigencias de 110. </t>
  </si>
  <si>
    <t>150 personas nuevas se acercan a la UBPD para brindar información</t>
  </si>
  <si>
    <t>15 personas nuevas se acercan a la UBPD para brindar información</t>
  </si>
  <si>
    <t>56 personas nuevas se acercaron a la UBPD para brindar información</t>
  </si>
  <si>
    <t>Debido al cierre de las oficinas y a la ausencia de actividades en terreno por la emergencia sanitaria del COVID-19, los aportes presenciales disminuyeron, sin embargo se ha mantenido el acercamiento para brindar información a través de escenarios virtuales, lo cual refleja el aumento en la confianza de las personas hacia la UBPD, teniendo como resultado 30 aportantes nuevos vinculados al proceso en el trimestre. En este sentido, se ha dado continuidad al trabajo iniciado con las personas que manifestaron su interés de poner en conocimiento a la UBPD de información relevante para establecer el paradero o lo acaecido a personas dadas por desaparecidas en el contexto y en razón del conflicto armado, a través de los diferentes medios de comunicación (vía telefónica, correo electrónico y redes sociales).
Es importante precisar que, a razón de la apropiación que ha tenido el registro de aportantes por parte de los servidores de la UBPD, se ha logrado registrar en el mismo, aportantes que habían quedado excluidos en anteriores conteos durante la vigencia, 26 en total. En virtud de lo anterior, para el segundo trimestre de año se reportan 56 aportantes de información.
Por otro lado, dentro de las estrategias de relacionamiento desarrolladas por la Dirección Técnica de Información, se ha venido trabajando con la comisión de FARC que no se ve reflejado cuantitativamente mientras se decanta cuantos aportantes van a brindar infromación. En este sentido se han lleva a cabo algunas actividades para trazar rutas de trabajo, con el fin de abordar instrumentos de recolección de información y abordaje de casos; sin embargo, no se ha podido avanzar en aportes de información, teniendo en cuenta la desconfianza que existe en los medios virtuales, las pocas o nulas condiciones de conectividad que hay en los territorios, y los riesgos que manifiestan por no estar en condiciones de privacidad.
Los 56 aportantes de información reportados en el presente trimestre se detallan de la siguiente manera: 
   - FARC:  9
   - Fuerza pública: 6
   - Otros actores armados: 0
   - Civiles: 28
   - Paramilitares:3
   - Terceros o financiadores: 1
   - Sin información: 9
   - Agentes del Estado distintos a Fuerza pública 0</t>
  </si>
  <si>
    <t>* El indicador presenta un nivel de cumplimiento "subestimado". Según se explica, en parte se debe a que se reportan 26 datos que estaban rezagados, pero adicionalmente, solo con los 30 que sí son exclusivamente del trimestre, se habría doblado la meta proyectada para el período, persistiendo la subestimación.
* En síntesis, a la fecha se ha cumplido con el 80% de la meta anual programada, por lo que se requiere que la dependencia responsable indique su análisis sobre lo que espera para el resto de la vigencia y con base en qué elementos técnicos revisará la proyección.</t>
  </si>
  <si>
    <t>180 personas nuevas se acercan a la UBPD para brindar información</t>
  </si>
  <si>
    <t>30 personas nuevas se acercan a la UBPD para brindar información</t>
  </si>
  <si>
    <t>28 personas nuevas se acercaron a la UBPD para brindar información</t>
  </si>
  <si>
    <t>Durante este trimestre se registraron 28 aportantes a partir de la información consolidada por la SGI en la herramienta de registro de aportantes voluntarios de la UBPD a pesar de la continuidad del cierre de las oficinas durante el trimestre debido a las medidas de protección ante el COVID 19. Aunque se reportó un nivel adecuado frente a la meta ajustada, es importante precisar que durante este trimestre se identificó el reto de formar y generar apropiación de la herramienta de registro por parte de los equipos territoriales, evitar el uso de diferentes herramientas de reportes, aclarar nociones básicas y evitar la duplicidad de registros. 
En este sentido, durante este trimestre la DIPLOC, realizó varios ejercicios de capacitación y acompañamiento en el registro de aportantes con los ET de Barrancabermeja (Satélite), Cali (Satélites), Cúcuta, Montería, Medellín, Cúcuta, Tolima, Villavicencio, San José del Guaviare, Bogotá, Arauca, Yopal, Florencia, y Mocoa. De igual forma se socializó a través de correo electrónico y en la sesión del 16 de septiembre del 2020, la herramienta de registro de aportantes voluntarios, y se dieron orientaciones para migrar la información de los aportantes voluntarios que no se han incluído en el registro de aportantes UBPD, actividad en curso tarea en proceso por lo que aun se presenta subregistro.
De las 28 personas registradas como aportantes voluntarias se destacan las siguientes características: 
   Ciudadanos y ciudadanas (civiles): 9 personas
   Exintegrantes de las FARC-EP: 4 personas
   Exintegrantes de grupos paramilitares: 3 personas
   Exintegrantes de bandas criminales: 1 persona
   Sin información: 11 personas 
En este periodo no se registraron comparecientes de la JEP como aportantes voluntarios.</t>
  </si>
  <si>
    <t>* El indicador se encuentra en nivel "adecuado" de cumplimiento, pues para la fecha de reporte se esperaba tener una variación del 136,4% de aportantes de información con respecto a 2019, mientras que el avance a la fecha se reporta en 134,5%, lo que equivale a una diferencia de 2 aportantes en el dato absoluto.
* Las consideraciones ofrecidas en el análisis cualitativo son de gran relevancia por cuanto muestran la identificación de un obstáculo en el cumplimiento de la meta que no reside en la capacidad de cumplimiento, sino en ajustes que se requiere realizar para normalizar la información.
* El soporte corresponde con lo reportado y contiene información suficiente para el análisis.</t>
  </si>
  <si>
    <t>07</t>
  </si>
  <si>
    <t>Personas con las cuales se establece ruta de trabajo para el aporte de información para la búsqueda.</t>
  </si>
  <si>
    <t>24 personas con las que se ha establecido ruta de trabajo para que aporten información para la búsqueda</t>
  </si>
  <si>
    <t>2 personas con las que se ha establecido ruta de trabajo para que aporten información para la búsqueda</t>
  </si>
  <si>
    <t>18 personas con las que se ha establecido ruta de trabajo para que aporten información para la búsqueda</t>
  </si>
  <si>
    <t>El incremento del indicador por encima de los proyectado se debe a que disminuyó el subregistro frente acciones realizadas con aportantes de información tras la capacitación recibida por los equipos y equipo de la DIPLOB, que contempló:
1. Jornada de formación en el procedimiento actual para relacionarse y abordar aportantes de información en la UBPD entre 2019 y el primer trimestre del 2020. Este ejercicio fue dirigido a los equipos territoriales en articulación con el equipo de la DIPLOB responsable de cada agrupación territorial, para comprender que las rutas de abordaje con aportantes contribuyen a la formulación, diseño e implementación de planes de búsqueda y planes de intervención que, a su vez, nos permitirán resultados en términos de la búsqueda, localización y esclarecimiento de lo acaecido con las personas dadas por desaparecidas.
2. Estas jornadas de formación también incluyeron lograr la comprensión sobre cómo la información que aporten personas debe realizarse ingresarse a través de una ruta organizada de recolección de información que sea de utilidad para una o varias agrupaciones territoriales (de acuerdo a cada aportante) en el marco de sus ejercicios de investigación humanitaria, pero en general a la entidad, en virtud del diseño y puesta en marcha, a futuro, del Sistema de información misional, que permitirá disponer de información completa y sistematizada.
3. Finalmente se comprende que contar con un seguimiento y reporte estadístico sobre las rutas de abordaje que adelanta la UBPD, especialemente en el caso de comparecientes ante la JEP es una obligación de la UBPD en virtud de la articulación con el SIVJRNR y el cumplimiento del régimen de condicionalidad, que le exije a quienes se sometieron ante esta jurisdicción, presentarse y entregar información que permita dar con el paradero de personas dadas por desaparecidas y/o esclarecer lo acaecido.
Descripción general de la ruta:
El siguiente esquema permite comprender los componentes de una ruta de abordaje. Es importante precisar que su duración puede variar ante cada caso (tomado de procedimiento para el relacionamiento con aportantes de información aun en proceso de revisión y aprobación):
• Recepción y registro
• Caracterizar y sistematizar información básica de la persona aportante de información.
• Contactar a las personas aportantes de información.
• Articulación
• DIPLOB – Equipos territoriales
• Preparar el ejercicio de recolección de información.
• Realizar encuentro inicial con las personas aportantes.
• Recopilar información.
• Realizar encuentros posteriores
• Analizar la información y afinar la ruta de trabajo para recolectar la información
• Registrar y sistematizar la información.</t>
  </si>
  <si>
    <t>* Teniendo en cuenta que las acciones resultaron muy exitosas para establecer rutas de trabajo con aportantes de información y, en lugar de concertar 2 rutas se logró acordar 18, es necesario revisar la programación anual de la meta. A la fecha ya se ha cumplido un 66,2% de la meta de 2020 (18 de 24 personas con las que se establece ruta de trabajo).
* El análisis cualitativo es muy pertinente. Sin embargo, se centra en los asuntos de capacitación interna y no en los asuntos específicos del indicador, que son las acciones realizadas con las 18 personas con quienes se inició o estableció una ruta para que aporten la información de que disponen. Para futuros reportes, sugerimos incluir la explicación sobre las rutas establecidas con estas 18 personas y las adicionales que apliquen para cada período, lo cual se constituye en el eje de este indicador.
* Con respecto al soporte, se sugiere filtrar la información y dejar, en lugar de la lista de 64 aportantes de información, únicamente los 18 con quienes se ha establecido una ruta, o indicar en el narrativo que esta condición (aportantes con los que se ha establecido ruta) equivale a que se haya sostenido "encuentros de recolección", que es la columna en donde parece que se consigna esta información.
* Ya que se usa bastante el término agrupación territorial, sería pertinente que nos envíen su definición para agregarla en la descripción del indicador.</t>
  </si>
  <si>
    <t>50 personas con las que se ha establecido ruta de trabajo para que aporten información para la búsqueda</t>
  </si>
  <si>
    <t>10 personas con las que se ha establecido ruta de trabajo para que aporten información para la búsqueda</t>
  </si>
  <si>
    <t>4 personas con las que se ha establecido ruta de trabajo para que aporten información para la búsqueda</t>
  </si>
  <si>
    <t xml:space="preserve">   Debido a las medidas adoptadas por el gobierno nacional alrededor de la contingencia por el COVID-19, como son, el distanciamiento social, la cuarentena y el aislamiento social, se ha limitado el relacionamiento y la construcción de relaciones de confianza con personas que se acercan a la UBPD para brindar información a escenarios exclusivamente virtuales. Lo anterior, incidió negativamente en el indicador, teniendo en cuenta el reparo que tienen los aportantes de exponer información a través de medios electrónicos o la poca disponibilidad de elementos tecnológicos que tienen algunos de ellos para poder hacer uso de herramientas virtuales, por lo que, para el segundo trimestre se logró establecer una ruta de trabajo para el aporte de información para la búsqueda con cuatro (4) personas. 
   Aunado a lo anterior, la entidad se encuentra implementando medidas de prevención ante la emergencia sanitaria decretada por el Ministerio de Salud y Protección Social con el fin de mitigar la propagación del coronavirus, las mismas incluyen herramientas de cuidado y protección para quienes interactúan con la entidad, como para los servidores de la UBPD, a través del cierre de las sedes territoriales del país para la atención presencial al público. Debido a esto se está a la espera de los elementos de protección personal, para continuar con los diálogos en los Equipos Territoriales y Bogotá; sin embargo, se está desarrollando de la mano de la Comisión de Esclarecimiento para la Verdad, un escenario excepcional con un colectivo de presos en Jamundí donde se ha iniciado rutas de trabajo con los 4 aportantes de información indicados.
   Por otro lado es importante señalar, que para poder desarrollar rutas de trabajo presenciales con aportantes, se requiere cumplir unas condiciones que garanticen seguridad para los miembros de la UBPD como para los aportantes; en este sentido se está a la espera de contar con las políticas internas respecto a los elementos de bioseguridad y acceso a los mismos. Para incrementar el número de rutas de trabajo con personas que aportan información, se propone poder realizar algunas reuniones con aportantes individuales de forma presencial en cada una de las sedes de la UBPD, siempre y cuando se garanticen los siguientes elementos: 
     1. Que las personas que asistan a la reunion presencial cuenten con los elementos mínimos de protección y bioseguridad.
     2. Las reuniones no podrán ser de más de 5 personas.
     3. Los espacios donde se realicen las reuniones deberán ser limpiados y desinfectados antes y después de las reuniones.
     4. Se podrá realizar máximo una reunión por día.
   Aunque se ha dispuesto por parte de la UBPD la posibilidad de utilizar recursos del operador logístico para garantizar el traslado de tablets y modem de internet y así garantizar la conectividad, esta opción no se considera viable para este tipo de aportes, ya que dichos dispositivos no son controlados por la UBPD, por ello, no es posible contar con garantías de borrado seguro. Adicionalmente, no es posible garantizar que la entrega de información será realizada con todas las garantías de confidencialidad necesarias, ya que en el trámite administrativo se exigen algunos elementos para confirmar que el servicio se prestó y a lo anterior se suma el uso de los dispositivos. No obstante, si se considera viable que se puedan realizar eventos con el operador logístico, es necesario que se cumplan los cuatro criterios antes enunciados, especialmente en aquellos municipios donde no se cuenta con sedes territoriales, en los casos en los que la posibilidad de hacer viajes terrestes o aéreos se pueda concretar.</t>
  </si>
  <si>
    <t>* La información reportada da cuenta de cómo la emergencia sanitaria tuvo un impacto directo sobre este indicador, cuya lectura es en "riesgo", debido a que la sensibilidad de relacionamiento que hay que construir y la confidencialidad de la información por recolectar, implican límites importantes para el desarrollo de las acciones asociadas a la construcción de rutas con posibles aportantes de información para la búsqueda.
* Es importante tener en cuenta lo incluido en el análisis cualitativo, para revisar cuáles de las medidas propuestas pueden ser incluidas en los protocolos de bioseguridad de la entidad, de manera que se puedan concretar las reuniones con los aportantes de información en el segundo semestre y así avanzar con el número de rutas concertadas que queda rezagado en el presente período y dar cumplimiento a la meta anual.</t>
  </si>
  <si>
    <t>35 personas con las que se ha establecido ruta de trabajo para que aporten información para la búsqueda</t>
  </si>
  <si>
    <t>1 persona con la que se ha establecido ruta de trabajo para que aporte información para la búsqueda</t>
  </si>
  <si>
    <t>7 personas con las que se ha establecido ruta de trabajo para que aporten información para la búsqueda</t>
  </si>
  <si>
    <t>En este trimestre se iniciaron 7 nuevas rutas de abordaje con aportantes voluntarios, recurriendo a encuentros virtuales siguiendo las recomendaciones de seguridad y protección de la confidencialidad, privacidad del ejercicio a través de la plataforma Meet de las cuentas institucionales. Por otra parte, al habilitarse el uso de las instalaciones de la UBPD para encuentros presenciales, cumpliendo con el protocolo de bioseguridad se pudieron desarrollar otras rutas de trabajo. Estos encuentros se desarrollaron en el marco del diseño de planes de búsqueda, intervención, localización, y recopilación general de información relevante en la investigación humanitaria para la búsqueda, frente a casos personas dadas por desaparecidas, sitios referidos de posible disposición de cuerpos, y circunstancias de la desaparición.
Es importante reiterar que para garantizar el cumplimiento de la meta del número de rutas de trabajo con personas que aportan información, se planteó poder realizar algunas reuniones con aportantes individuales de forma presencial en cada una de las sedes de la UBPD, siempre y cuando se garanticen los siguientes elementos: 
1. Que las personas que asistan a la reunion presencial cuenten con los elementos mínimos de protección y bioseguridad.
2. Las reuniones no podrán ser de más de 5 personas.
3. Los espacios donde se realicen las reuniones deberán ser limpiados y desinfectados antes y después de las reuniones.
4. Se podrá realizar máximo una reunión por día.
Por otra parte, en este periodo también se dió continuidad a la ruta de abordaje con un (1) aportante convocado por la UBPD (compareciente con obligaciones ante el régimen de condicionalidad suscrito ante la Jurisdicción Especial para la Paz), en su segundo encuentro de recolección de información, en el marco del diseño del Plan de búsqueda antigua vía a Buenaventura, y plan de intervención relacionado con la agrupación suroccidente.</t>
  </si>
  <si>
    <t>* Tras haberse reportado en riesgo en el acumulado anterior (corte al 30 de junio), actualmente el indicador se encuentra en nivel "óptimo" de cumplimiento, pues se superó el rezago que se había presentado. Así, en el presente corte el avance acumulado es del 100% de lo esperado, que representa rutas de trabajo acordadas con 29 aportantes.
* Las consideraciones ofrecidas en el análisis cualitativo son de gran relevancia por cuanto muestran las condiciones que permitieron superar el rezago y, además, cómo se proyecta continuar con las actividades en lo que resta del año.
* De acuerdo a ello, se sugiere seguir monitoreando la posible ampliación de las condiciones de trabajo durante el primer trimestre del año, en particular con respecto al punto cuatro del análisis cualitativo, donde se establece un máximo de una reunión diaria, que podría ser pertinente ampliar si las circunstancias lo permiten y llega a ser requerido para concretar las rutas de trabajo con aportantes de información.
* Los soportes corresponden con lo reportado y contienen información suficiente para el análisis.</t>
  </si>
  <si>
    <t>08</t>
  </si>
  <si>
    <t>Análisis de la sensibilidad de los servidores y servidoras de la UBPD respecto a los enfoques diferenciales y de género (mujer y LGBTI).</t>
  </si>
  <si>
    <t>1 herramienta de evaluación de la sensibilidad interna sobre enfoques,aplicada y analizada</t>
  </si>
  <si>
    <t xml:space="preserve">Se cuenta con el diseño de una estrategia de socialización de los lineamientos del proceso de participación, que contempla dos acciones centrales: 1. La implementación de una estrategia interna de formación y de sensibilización con servidores y servidoras de la UBPD, con el fin de promover su incorporación en los procesos de búsqueda de personas dadas por desaparecidas, y en el relacionamiento con las personas que buscan y actores interesados en su labor; 2. La definición de planes de trabajo por parte de los referentes del equipo del nivel central de la DTPCVED a desarrollarse en conjunto con los equipos territoriales, los cuales contemplan las directrices dadas por la SGTT. Se prevé para el próximo trimestre finalizar el diseño de la estrategia de socialización de los lineamientos e implementar los planes de trabajo por parte de los referentes del equipo de la DTPCVED del nivel central. </t>
  </si>
  <si>
    <t>* El indicador no tiene avance cuantitativo proyectado para este período, pero sí cualitativo. 
De acuerdo al reporte, se está avanzando en la implementación de una estrategia de formación y sensibilización interna de los diferentes enfoques.
Se recomienda tener presente el avance del siguiente periodo que es el Diseño de la herramienta metodológica para evaluar la sensibilidad sobre los enfoques por parte de los servidores de la UBPD.
* El soporte corresponde al avance cualitativo reportado.</t>
  </si>
  <si>
    <t>Diseño de la herramienta metodológica. (0,3)</t>
  </si>
  <si>
    <t>En términos del cumplimiento de indicadores se avanzó en el diseño de una herramienta de Análisis cualitativo de la sensibilidad de los servidores de la UBPD respecto a los enfoques diferenciales y de género (mujeres y LGBTI).
Del mismo modo, se adelantaron acciones encamindas a la promoción de los Enfoques Diferenciales y de Género en los procesos de relacionamiento con organizaciones, colectivos y movimientos sociales; los principales avances se identifican en: 
i) Avance en el diálogo y relacionamiento con organizaciones y colectivos que defienden los derechos de las mujeres, personas LGBTI, niños, niñas, adolescentes y jóvenes y organizaciones étnicas.
ii) Avance en el proceso de relacionamiento entre el Órgano de Interlocución de los pueblos indígenas y la UBPD 
iii) Elaboración de los Lineamientos del Enfoque Diferencial de Persona Mayor para el proceso de búsqueda de Personas dadas por Desaparecidas
iv) Participación en las discusiones del Sistema de Información Misional para la incorporación de los Enfoques Diferenciales y de Género en los distintos requerimientos y los diversos procedimientos de la UBPD.</t>
  </si>
  <si>
    <t>* El indicador se encuentra en nivel de cumplimiento "Óptimo", pues se presenta el avance esperado, que es  el "Diseño de la herramienta metodológica", el cual tiene un peso del 30% en el cumplimiento final del indicador. 
* Los soportes dan cuenta del avance presentado.
* Se observa el esfuerzo en el cumplimiento de la meta esperada en el planteamiento de actividades adicionales que refuerzan el trabajo en construcción y sensibilización de la UBPD entorno a los enfoques territorial diferencial y de género.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t>
  </si>
  <si>
    <t>Primera medición de la sensibilidad sobre los enfoques (línea base). (0,3)</t>
  </si>
  <si>
    <t>(0.15)</t>
  </si>
  <si>
    <t>En el tercer trimestre se avanzó en la definición de la herramienta para la medición de la sensibilidad de los servidores y servidoras y la aplicación de la misma al equipo de la Dirección de Participación, para su validación y que permita obtener los primeros resultados. La primera medición masiva a servidores y servidoras se realizará desde el 1 de octubre hasta el 5 de octubre. A su vez se avanzó en:
1. la aprobación de los lineamientos para enfoques diferenciales, lo que permitirá a partir de su socialización y manejo por parte de los funcionarios la apropiación y los elementos para la sensibilización y aporte en la medición
2. Se construyeron aportes para la incorporación de los Enfoques Diferenciales y de Género en el reglamento del comité de convivencia, el cual, fue aprobado por Resolución interna el 30 de julio del presente año (Res. 695) 
3. Se realizaron tres jornadas de sensibilización los días 22 y 29 de julio y el 4 de agosto: Ciclo de reflexión y formación para la prevención de la discriminación por género y violencia basada en género. Dirigido a los servidores y servidoras
No se registra un cumplimiento del 100% para el periodo por no tener el resultado de la medición inicial de la sensibilidad de los servidores y servidoras.
Por último es importante señalar que las dificultades para el cumplimiento del 100% del indicador están relacionadas con las diferentes validaciones que debió hacerse de la herramienta y la dedicación del equipo en gran parte del periodo a consolidar los documentos de lineamientos de enfoques diferenciales, considerando que este es uno de los hitos mas importantes en el trabajo con servidoras y servidores de la entidad para la apropiación de los enfoques diferenciales y su aplicación en las labores cotidianas de la UBPD. 
El indicador a pesar de no registrar un cumplimiento del 100% para el periodo, no se considera en riesgo para su cumplimiento, teniendo en cuenta que las actividades pendientes del tercer periodo ya registran un avance significativo y el hecho de que se aplicara la herramienta durante los primeros días del mes de octubre ofrece el insumo mas importante para lograr los avances necesarios.</t>
  </si>
  <si>
    <t>09</t>
  </si>
  <si>
    <t>Variación en el número de personas con asesoría, orientación y fortalecimiento para la participación en el proceso de búsqueda.</t>
  </si>
  <si>
    <t>4.772 personas nuevas con asesoría, orientación y fortalecimiento para la participación en el proceso de búsqueda.</t>
  </si>
  <si>
    <t>554 personas nuevas con asesoría, orientación y fortalecimiento para la participación en el proceso de búsqueda.</t>
  </si>
  <si>
    <t>566 personas nuevas con asesoría, orientación y fortalecimiento para la participación en el proceso de búsqueda.</t>
  </si>
  <si>
    <t>Durante el primer trimestre se tiene un acumulado de 1796 personas a las que se ha asesorado, orientado y fortalecido. De estas, 1230 corresponden al período 2019 y 566 al primer trimestre de 2020. Las 566 personas corresponden a 445 diálogos iniciales con la participación de 549 personas, 27 diálogos para ampliar la información - de documentación- con la participación de 9 personas nuevas y 41 acciones de orientación, asesoría y fortalecimiento con la participación de 8 personas nuevas. Lo anterior, según reporte de la Dirección de Información, Planeación y Localización -DIPL-, del registro único de personas dadas por desaparecidas de la UBPD. El avance trimestral reportado nos da cuenta de un cumplimiento del mismo, lo cual contribuye a que la UBPD mantenga un relacionamiento fluido con los actores interesados en su labor en aras de construir relaciones de confianza.
Es importante advertir y preveer que para el segundo trimestre es muy factible que el número de personas que inician un proceso de participación con la UBPD se vea disminuido respecto a la proyección realizada, dadas las circusntancias de aislamiento obligatorio declarado por el gobierno nacional. No obstante que la UBPD ha previsto continuar con un relacionamiento a través de canales telefónicos y virtuales, muchas de las personas que buscan no tendran acceso a los mismos o por razones de seguridad preferirán no utilizarlos.</t>
  </si>
  <si>
    <t>* El indicador se encuentra en estado "óptimo", pues cumple con el avance proyectado para el periodo en términos de personas con asesoría, orientación y fortalecimiento. De hecho va adelantado en su meta en casi un 1%.
* Se recomienda generar estrategias para contrarrestar los posibles contratiempos que pueda ocasionar la emergencia de covid 19 para que no se vean afectadas las metas de personas vinculadas a dichas actividades de participación.
* Los soportes dan cuenta del avance reportado.</t>
  </si>
  <si>
    <t>1.267 personas nuevas con asesoría, orientación y fortalecimiento para la participación en el proceso de búsqueda.</t>
  </si>
  <si>
    <t>311 personas nuevas con asesoría, orientación y fortalecimiento para la participación en el proceso de búsqueda.</t>
  </si>
  <si>
    <t>Durante el segundo trimestre se tiene un acumulado de 2107 personas a las que se ha asesorado, orientado y fortalecido. De estas, 1230 corresponden al período 2019, 566 al primer trimestre de 2020 y 311 al segundo trimestre. Las 311 personas corresponden a 241 diálogos iniciales con la participación de 305 personas, 8 diálogos para ampliar la información - de documentación- con la participación de 2 personas nuevas y 62 acciones de orientación, asesoría y fortalecimiento con la participación de 4 personas nuevas.
El reporte trimestral da cuenta de un rezago en el cumplimiento de la meta que responde a las condiciones alrededor de la contingencia por el COVID-19, como lo son el distanciamiento social, la cuarentena y el aislamiento que limitan el relacionamiento fluido y la construcción de relaciones de confianza con las personas, comunidades y organizaciones que buscan a escenarios exclusivamente virtuales. 
Así las cosas con el fin de mitigar el efecto de las medidas adoptadas de manera coyuntural y conociendo las difíciles condiciones de conectividad, seguridad y riesgo sobre la confidencialidad de la información de las personas que buscan, desde la UBPD se han dispuesto condiciones logísticas para garantizar que las personas tengan los elementos tecnológicos necesarios para participar en espacios de asesoría, orientación y fortalecimiento si así lo requieren, además de realizar contacto telefónico con actores interesados en la labor de la UBPD para brindar diferentes mecanismos de diálogo y trabajo conjunto en aras de mantener el relacionamiento bilateral.
Finalmente, desde la DTPCVED se construyeron las orientaciones para la realización de diálogos iniciales virtuales y se viene adelantando lo relacionado con el proyecto Red de Apoyo a la participación, que a partir de estrategias como las metodologías virtuales para los encuentros con quienes buscan a las personas dadas por desaparecidas en razón y en contexto del conflicto armado familias a nivel nacional e internacional desde los enfoques territorial, diferenciales y de género.</t>
  </si>
  <si>
    <t>El indicador se encuentra en estado "crítico",pues no se cumple con el número esperado de personas nuevas iniciando su proceso de participación.
Previo a la situación de emergencia el indicador se venía cumpliendo exitosamente, sin embargo, en este periodo donde se inició y se dieron los meses más críticos de emergencia sanitaria y aislamiento social, por lo que se deben plantear acciones y estrategias que permitan no solo cumplir con la meta planteada para los próximos periodos, sino también para ponerse al día con el rezago de este trimestre.
* Es necesario visibilizar las acciones y estrategias planteadas para garantizar la participación de las personas en la búsqueda en las condiciones actuales de aislamiento social por la emergencia sanitaria.  Por lo cual, si se puede ampliar más en la descripción de herramientas tecnológicas y cómo se han ofrecido a las personas que buscan para facilitar su participación, esto puede ayudar a mostrar la gestión.</t>
  </si>
  <si>
    <t>1.750 personas nuevas con asesoría, orientación y fortalecimiento para la participación en el proceso de búsqueda.</t>
  </si>
  <si>
    <t>492 personas nuevas con asesoría, orientación y fortalecimiento para la participación en el proceso de búsqueda.</t>
  </si>
  <si>
    <t>776 personas nuevas con asesoría, orientación y fortalecimiento para la participación en el proceso de búsqueda.</t>
  </si>
  <si>
    <t>Durante el tercer trimestre se tiene un acumulado de 2.883 personas a las que se ha asesorado, orientado y fortalecido. De estas, 1230 corresponden al período 2019, 566 al primer trimestre de 2020, 311 al segundo trimestre y 776 al tercer trimestre. Las 776 personas corresponden a 403 diálogos iniciales con la participación de 503 personas, 37 diálogos para ampliar la información de documentación con la participación de 10 personas nuevas, 139 acciones de orientación, asesoría y fortalecimiento con la participación de 22 personas nuevas, 4 diálogos de devolución con la participación de 2 personas nuevas y 11 diálogos de la implementación de acciones humanitarias con la participación de 6 personas nuevas.
El reporte trimestral da cuenta de la recuperación del indicador, después de las dificultades generadas por la pandemia en la participación. Esta recuperación es la respuesta a las acciones implementadas por la UBPD como reacción a las dificultades mencionadas. Sin embargo, estos nuevos resultados tiene una dimensión no esperada por la entidad, incrementando cifras de manera rápida y significativa. Las acciones implementadas desde la Dirección de Participación estan relacionadas con el fortalecimiento de los equipos territoriales en materia de participación y mejoramiento de la coordinación interna en la entidad para el cumplimiento de las metas, garantizar el acceso a medios virtuales de comunicación para las personas que participan de los dialogos, la articulación con organizaciones de la sociedad cívil y las estrategias de divulgación de la entidad por medios de comunicación.</t>
  </si>
  <si>
    <t>El reporte del indicador es positivo en términos numéricos, de hecho se plantea actualmente en estado subestimado.
Sugerimos socializar las actividades ganadores que dieron tan buenos resultados, conocer así estrategias ganadoras y exitosas, así como cualquier obstáculo que se haya presentado en el cumplimiento. Toda información adicional es importante para poder dar cierre al análisis del indicador en esta vigencia y poder evaluar con mayores insumos la siguiente vigencia.
Para el periodo final queda muy cerca el cumplimiento esperado del indicador.</t>
  </si>
  <si>
    <t>10</t>
  </si>
  <si>
    <t>Personas que mantienen su participación en el proceso de búsqueda.</t>
  </si>
  <si>
    <t>2.340 personas mantienen su participación en el proceso de búsqueda</t>
  </si>
  <si>
    <t>178 personas mantienen su participación en el proceso de búsqueda</t>
  </si>
  <si>
    <t>52 personas mantienen su participación en el proceso de búsqueda</t>
  </si>
  <si>
    <t>A corte de este primer trimestre de 2020, 52 personas han mantenido su participación en el proceso de búsqueda en el entendido de que han recibido 2 acciones de asesoría, orientación y fortalecimiento adicionales a cuando iniciaron su proceso de participación. Estas 52 corresponden a personas que iniciaron dicho proceso en el 2019.
Es importante resaltar que la hoja de vida de este indicador se terminó de acordar y construir en marzo de este año y que por lo tanto se requiere de un trabajo de comprensión y socialización de la misma entre la Subdirección General Técnica y Territorial y la la Dirección Técnica de Participación, Contacto con las Víctimas y Enfoques Diferenciales, tanto con los equipos territoriales como con los del nivel central que permita avanzar en una apropiación del mismo y de su importancia para tener avances mas significativos frente al mismo. Igualmente, considerar que para el segundo trimestre, dadas las circusntancias de aislamiento obligatorio declarado por el gobierno nacional, las acciones de orientación, asesoria y fortalecimiento se vean impactadas respecto a lo planeado. Lo anterior, no obstante que la UBPD ha previsto continuar con un relacionamiento a través de canales telefónicos y virtuales, muchas de las personas que buscan no tendran acceso a los mismos o por razones de seguridad preferirán no utilizarlos y es importante tener en cuenta que muchas de las acciones de orientación, asesoría y fortalecimiento tienen un caracter colectivo.</t>
  </si>
  <si>
    <t>* El indicador se encuentra en estado "crítico", y bastante alejado de la meta esperada. Es importante generar estrategias alternativas para lograr "mantener" la participación de las personas que buscan en los procesos de búsqueda, con mayor énfasis ante la emergencia que se presenta por Covid-19.
* Los soportes evidencian la información presentada.</t>
  </si>
  <si>
    <t>487 personas mantienen su participación en el proceso de búsqueda</t>
  </si>
  <si>
    <t>276 personas mantienen su participación en el proceso de búsqueda</t>
  </si>
  <si>
    <t xml:space="preserve">     A corte del segundo trimestre de 2020, hay 328 personas que han mantenido su participación en el proceso de búsqueda (276 nuevos en el segundo periodo) en el entendido de que han recibido 1 acción de asesoría, orientación y fortalecimiento adicionales a cuando iniciaron su proceso de participación.
     El reporte trimestral da cuenta de un rezago en el cumplimiento de la meta que responde a las condiciones alrededor de la contingencia por el COVID-19, como lo son el distanciamiento social, la cuarentena y el aislamiento que limitan el relacionamiento fluido y la construcción de relaciones de confianza con las personas, comunidades y organizaciones que buscan a escenarios exclusivamente virtuales. 
     Así las cosas con el fin de mitigar el efecto de las medidas adoptadas de manera coyuntural y conociendo las difíciles condiciones de conectividad, seguridad y riesgo sobre la confidencialidad de la información de las personas que buscan, desde la UBPD se han dispuesto condiciones logísticas para garantizar que las personas tengan los elementos tecnológicos necesarios para participar en espacios de asesoría, orientación y fortalecimiento si así lo requieren, además de realizar  contacto telefónico con actores interesados en la labor de la UBPD para brindar diferentes mecanismos de diálogo y trabajo conjunto en aras de mantener el relacionamiento bilateral.
     Finalmente, desde la DTPCVED se construyeron las orientaciones para la realización de diálogos iniciales virtuales y se vienen  adelantando lo relacionado con el proyecto Red de Apoyo a la participación a través de metodologías para los encuentros virtuales con quienes buscan a las personas dadas por desaparecidas en razón y en contexto del conflicto armado familias a nivel nacional e internacional desde los enfoques territorial, diferenciales y de género.</t>
  </si>
  <si>
    <t>* El indicador se encuentra en nivel "riesgo", mejorando levemente con respecto al primer periodo, cuando la lectura estuvo en nivel "crítico". Pese a que se presentó esa mejora, el rezago con respecto a la meta es alto y genera una alerta de revisión en las formas de operación para su cumplimiento.
* Es necesario plantear todo un plan de trabajo y actividades que permitan atacar el fuerte rezago que presenta el indicador y lograr, en las actuales condiciones de emergencia sanitaria, la continuidad de la participación de las personas que buscan en el proceso.
* Es necesario visibilizar las acciones y estrategias planteadas para garantizar la continuidad de la participación de las personas en la búsqueda en las condiciones actuales de aislamiento social por la emergencia sanitaria.
* Si la dependencia responsable y la SGTT consideran que las estrategias que están planteando al respecto no serán suficientes para alcanzar la meta propuesta, se requiere que establezcan elementos técnicos específicos sobre los cuales revisar la proyección anual y llevar la argumentación respectiva ante el Comité de gestión, si se define solicitar una modificación.</t>
  </si>
  <si>
    <t>1.163 personas mantienen su participación en el proceso de búsqueda</t>
  </si>
  <si>
    <t>480 personas mantienen su participación en el proceso de búsqueda</t>
  </si>
  <si>
    <t>131 personas mantienen su participación en el proceso de búsqueda</t>
  </si>
  <si>
    <t>A corte del segundo trimestre de 2020, hay 459 personas que han mantenido su participación en el proceso de búsqueda (131 nuevos en el tercer periodo) en el entendido de que han recibido 1 acción de asesoría, orientación y fortalecimiento adicionales a cuando iniciaron su proceso de participación.
 El reporte trimestral da cuenta de un rezago en el cumplimiento de la meta que responde a las condiciones alrededor de la contingencia por el COVID-19, como lo son el distanciamiento social, la cuarentena y el aislamiento que limitan el relacionamiento fluido y la construcción de relaciones de confianza con las personas, comunidades y organizaciones que buscan a escenarios exclusivamente virtuales. 
 Así las cosas con el fin de mitigar el efecto de las medidas adoptadas de manera coyuntural y conociendo las difíciles condiciones de conectividad, seguridad y riesgo sobre la confidencialidad de la información de las personas que buscan, desde la UBPD se han dispuesto condiciones logísticas para garantizar que las personas tengan los elementos tecnológicos necesarios para participar en espacios de asesoría, orientación y fortalecimiento si así lo requieren, además de realizar contacto telefónico con actores interesados en la labor de la UBPD para brindar diferentes mecanismos de diálogo y trabajo conjunto en aras de mantener el relacionamiento bilateral. Estas acciones se han venido coordinando internamente con la Subdirección General Técnica y Territorial, permitiendo la vinculación de los Equipos Territoriales a las acciones de mejora.
 Las acciones anteriormente descritas hacen parte de las estrategias que buscan mejorar la participación en los procesos de búsqueda, sin embargo, hasta el momento estas acciones han reflejado un resultado positivo para la participación por primera vez, pero, para el caso de este indicador aún no se reflejan los resultados de las estrategias. Para el último trimestre se definió la estrategia de identificación de todos los casos donde se podría promover una nueva acción de participación, de acuerdo con los avances de cada uno de los casos y se estableció una meta para las duplas territoriales con el fin de lograr la meta en el cuarto trimestre.
 Finalmente, la UBPD aprobó los lineamientos de participación, lo que permitirá fortalecer a los equipos territoriales para reforzar el trabajo que permita identificar y materializar las acciones de participación posteriores al dialogo inicial.</t>
  </si>
  <si>
    <t>1.3 Construir y fortalecer la imagen de la UBPD como una entidad de carácter humanitario y extrajudicial.</t>
  </si>
  <si>
    <t>11</t>
  </si>
  <si>
    <t>Acciones de pedagogía y comunicación estratégica externa.</t>
  </si>
  <si>
    <t>200 acciones pedagógicas realizadas</t>
  </si>
  <si>
    <t>16 Acciones pedagógicas realizadas</t>
  </si>
  <si>
    <t>11 Acciones pedagógicas realizadas</t>
  </si>
  <si>
    <t xml:space="preserve">PRODUCTOS
*Pauta en canales de televisión abierta nacional Enero, febrero y marzo (3). Esta pauta se realiza a manera de mensaje cívico a través de la Comisión de Regulación de las Comunicaciones. 
*Pauta en la básica de RCN y emisoras en zonas de cobertura de UBPD Enero, febrero (2). Esta pauta se realizó a través de contrato realizó entre PNUD y RCN.
*Se realizaron publicaciones y campañas digitales del Día Internacional de la Discriminación Racial; Día Internacional del Derecho a la Verdad y Día de la Mujer. (3)
*Durante el mes de marzo se realizaron 3 jornadas virtuales de pedagogía para el acceso al mecanismos (3).
AVANCES
Se avanzó en la construcción de la estrategia de rendición de cuentas y en la estrategia para la Feria del Libro. Ambas estrategias tuvieron que ser reestructuradas para realizarse de manera virtual, debido a la emergencia del coronavirus. </t>
  </si>
  <si>
    <t>El indicador se encuentra en nivel de riesgo para su cumplimiento. Dadas las circunstancias, se sugiere redefinir los tiempos de ejecución de la estrategia de comunicaciones y pedagogia para aquellos temas que requerian eventos presenciales. Finalmente, es necesario que en el analisis cualitativo se genere un análisis del contexto de los productos elaborados y comunicados, de tal forma, que se evalue su publicación y el impacto que estos produjeron en las partes interesadas o grupos de valor.</t>
  </si>
  <si>
    <t>59 acciones pedagógicas realizadas</t>
  </si>
  <si>
    <t>58 acciones pedagógicas realizadas</t>
  </si>
  <si>
    <t>PRODUCTOS
*3 Pauta en canales de televisión abierta nacional y regional (abril, mayo y junio). 
Según lo programado, hasta abril y mayo se continuó con la pauta de las 5 infografías pedagógicas que buscaban explicar a la ciudadanía qué es la UBPD, a quiénes busca, el carácter humanitario y extrajudicial y la garantía de la confidencialidad. En junio se inició la pauta del mensaje de referencia "Cena", el cual va dirigido más hacia el público que no tiene una cercanía o conocimiento de la desaparición, a fin de generar sensibilización. Esta pauta se realizó a través de la Comisión de Regulación de las Comunicaciones.
*45 jornadas de pedagogía virtual las cuales se realizaron de la siguiente manera: 1 Familiares de Córdoba y bajo Cauca, 1 Familiares Municipio Palestina - Sur de Huila - Zona de Biodiversidad “La Esperanza”, 1 Curso de Perspectivas de Paz, Maestría en Ciencias Sociales, Universidad de Córdoba, 1 Curso Democracia y Derechos Humanos 1 -Universidad Pontificia Bolivariana - Sede Montería, 1 Curso Democracia y Derechos Humanos 2 - Universidad Pontificia Bolivariana - Sede Montería, 1 Curso Problemas de Colombia – Universidad Pontificia Bolivariana - Sede Montería, 1 Familiares Territorial Bogotá, 1 Trabajadores de la Iglesia Luterana de Colombia y con presencia de líderes de víctimas de Chigorodó, Dabeiba, Frontino, 3 Estudiantes de la Corporación Universitaria UNITEC, 1 Estudiantes del Curso Violencia y Derechos Humanos del Depto de Sociología de la Universidad Nacional sede Bogotá, 1 Estudiantes de Psicología, Trabajo Social y Comunicación Social de Uniminuto sede Villavicencio, en Conmemoración del día en memoria y Solidaridad con  víctimas del Conflicto Armado, 12 Consulados, 1 Misión Verificación de la ONU en Guaviare, 1 Secretaría Víctimas, Paz y Posconflicto Norte de Santander, 1 personeros de Urabá y el Darién, 1 Alcaldía y Personería de Madrid, 1 Personería de Facatativá, 1 Equipo Territorial Sincelejo y 40 Funcionarios de los municipios PDTE Montes de María, 1 Leonardo Parra, Osbaldo Mesa y 8 Personeros Apartadó, 1 Equipo Territorial Montería y 9 integrantes Mesa de Víctimas Tarazá, 1 Luz Marina Rojas y Nelly Gueto (Equipo Barrancabermeja) y 28 participantes, 1 Equipo Territorial Montería y 7 funcionarios de Unidad de Restitución de Tierra, 1 familiares del Círculo de saberes de San José de Apartadó, 1 familiares en el exterior “Europa y Estados Unidos”, 1 familiares del Círculo de saberes de Córdoba, 1 personeros municipales Valle del Cauca, 1 funcionarios municipales Barrancabermeja, 1 miembros de la Mesa de Víctimas de Dabeiba Apartadó, 1 Estudiantes y Comunidad Universitaria de Uniminuto Bogotá, 1 Coordinadores de Tierra de Hombres, 1 servidores y servidoras de la UBPD, 1 Audiencia del Área Cultural del Banco de la República sucursal Montería.
Debido al estado de emergencia declarado por el COVID-19, la OACP continuó con el desarrollo de espacios de pedagogía de manera virtual. Estos espacios no solo han estado dirigido a familiares, sino también a entidades del orden territorial y a la comunidad académica, a fin de dar a conocer el mandato de la UBPD y del SIVJRNR. Se destaca el trabajo de pedagogía llevado a cabo con 12 consulados en los que participaron víctimas que se encuetran en el exterior. Asimismo, se evidencia una mayor facilidad de articulación de las tres entidades del SIVJRNR en el territorio para llevar a cabo espacios de pedagogía de manera conjunta.    
*2 Conmemoraciones: En el mes de abril se realizó una campaña digital de conmemoración del abril 9 de abril con el #YoMeSolidarizoConLasVíctimas, adiconalmente se realizaron publicaciones de la conmemoración del Día el Niño y del día pueblo Rrom. En el mes de mayo se realizó una campaña digital de conmemoración de la Semana del Detenido Desaparecido, con el #EnEsteTiempoSinTi.
*4 diálogos virtuales de Rendición de Cuentas llevados a cabo en el marco de la Estrategia de Rendición de Cuentas. Se llevaron a cabo los diálogos virtuales en reemplazo de la audiencia presencial que tuvo que ser cancelada por la emergencia social provocada por el COVID-19. 
*1 especial 1era prospección UBPD. Este especial representó un desafío para la OACP en el sentido de dar a conocer una actividad muy importante para la entidad, pero guardando el prinicipio de confidencialidad de la entidad. 
*1 Realización de la estrategia de difusión de Consejo Asesor. Debido a la emergencia social provocada por el COVID-19, el lanzamiento del Consejo Asesor de la UBPD se realizó de manera virtual y no de manera presencial como se tenía planeado inicialmente. Esto fue algo positivo, pues durante la transmisión en vivo se conectaron aproximadamente 350 personas, el doble de los asistentes que se tenían pensados para el lanzamiento presencial. Asimismo, posterior a la transmisión en vivo, el video ha sido reproducido más de 1700 veces. 
*1 Socialización del Plan Nacional de Búsqueda. La socialización del PNB se llevó a cabo de manera virtual debido a la emergencia social provocada por el COVID-19. Esto fue algo positivo para la socialización, pues durante la transmisión en vivo se conectaron aproximadamente 900 personas, tres veces más asistentes de los que se tenían pensados en la socialización presencial. Asimismo, posterior a la transmisión en vivo, el video ha sido reproducido más de 6000 veces.  
*1 campaña de "Pasa la voz". Esta es una campaña digital que tiene como fin dar a conocer las características y principios básicos de la Unidad de Búsqueda
de Personas Desaparecidas (UBPD).
AVANCES
Luego de la socialización virtual del PNB, se avanzó en la construcción de la estrategia para realizar pedagogía del PNB con los diferentes grupos de interés.
Se avanzó en la formulación de la campaña resultados y la producción de los primeros productos que consisten en 4 podcast. 
Se avanzó en la elaboración del primer boletín externo para ser compartido por mailchimp a los públicos estratégicos.
De menera general se logró una reestructuración de las activdades programadas a pesar de la emergencia social provocada por el COVID-19 y se evidencia un mayor impacto de las actividades al ser realizadas de manera digital comparado con las realizadas de manera presencial en el 2019. No obstante, la OACP avanza también en la gestión de pauta con emisoras comunitarias para lograr una mayor cobertura, especialmente en aquellos territorios donde el acceso a medios digitales es limitado. Esta gestión se está llevando a cabo con el apoyo del equipo de Cooperación y Alianzas Internacionales.</t>
  </si>
  <si>
    <t>* El indicador se encuentra en nivel de cumplimiento "adecuado" tras la lectura acumulada del trimestre. La razón por la que no se alcanza el nivel óptimo es que se presentó un rezago por el menor logro del primer trimestre, que persiste.
* Se solicita que, para futuros reportes, el listado de las actividades se presente a través de un adjunto y el campo de análisis cualititativo se utilice para informar sobre las razones del cumplimiento o incumplimiento logrado, los retos enfrentados, la relación entre el avance y la acción estratégica y la transformación, entre otras reflexiones que puedan ir un poco más allá de la enumeración de las acciones.</t>
  </si>
  <si>
    <t>94 acciones pedagógicas realizadas</t>
  </si>
  <si>
    <t>PRODUCTOS
*3 Pauta en canales de televisión abierta nacional y regional (julio, agosto y septiembre): En junio se inició la pauta del mensaje de referencia "Cena", el cual va dirigido más hacia el público que no tiene una cercanía o conocimiento de la desaparición, a fin de generar sensibilización. Esta pauta se realizó a través de la Comisión de Regulación de las Comunicaciones.
*81 jornadas de pedagogía virtual: Debido al estado de emergencia declarado por el COVID-19, la OACP continuó con el desarrollo de espacios de pedagogía de manera virtual. Estos espacios no solo han estado dirigido a familiares, sino también a entidades del orden territorial y a la comunidad académica, a fin de dar a conocer el mandato de la UBPD y del SIVJRNR. Esta coyuntura permitió aprovechar el potencial pedagógico de la virtualidad, a pesar de que uno de los principales públicos de interés son adultos mayores que presentan dificultades para el uso de estas plataformas, se llevaron a cabo algunos espacios de fortalecimiento y otro tipo de pedagogías con lo que se siguió avanzando en los objetivos. No obstante, este tiempo permite identificar la importancia de la cercanía y las estrategias presenciales para la construcción de confianza y el reconocimiento de los saberes en territorio. Finalmente se han aprovechado las herramientas tecnológicas las cuales han posibilitado estos encuentros también han representado un reto pues, ante la saturación de espacios de este tipo, en ocasiones es difícil captar la atención de los participantes. Desde el equipo de pedagogía, se han buscado herramientas que hagan los espacios más interactivos y participativos, tales como Nearpod, Kahoot y otros, por medio de los cuales se puede no sólo activar la participación sino también reforzar los conceptos explicados con anterioridad.
*2 Conmemoraciones: En el mes de agosto se implementó la campaña digital para el 30 de agosto #NiUnaDesapariciónMás en el marco del Día Internacional de las Víctimas de Desapariciones Forzadas. Uno de los principales retos fue replantear esta campaña que tenía contempladas algunas acciones presenciales que no se pudieron llevar a cabo por las restricciones de la emergencia sanitaria. Adicionalmente se tuvo en cuenta el contexto de violencia en el país y que en tiempo de pandemia los canales más usados han sido los digitales, por ello se buscó posicionar en la agenda pública digital con un mensaje unificado, que las desapariciones en Colombia siguen ocurriendo y que se debe rechazar. Para el mes de septiembre se realizaron publicaciones de la conmemoración del Día Internacional de la Mujer Indígena, la Semana por la Paz y el Día Internacional de la Paz.
*1 campaña de "Pasa la voz" (julio y septiembre) Esta es una campaña digital que tiene como fin dar a conocer las características y principios básicos de la Unidad de Búsqueda de Personas Desaparecidas (UBPD).
*1 Campaña de aniversario: En el mes de agosto se lanzó la campaña aniversaria con los avances a la fecha para la UBPD.
*1 podcast
*2 desarrollos pedagógicos: En agosto se realizó un desarrollo dirigido a los Familiares en el exterior y en el mes de septiembre se realizó un paso a paso para iniciar un proceso de búsqueda y entregar información para la búsqueda.
*1 campaña de resultados: Esta campaña tiene como objetivo visibilizar los múltiples resultados y avances en la búsqueda logrados por la UBPD durante la situación de pandemia con el HT #LaBúsquedaNoSeDetiene y hacia cierre de año con el HT #AvancesDeLaBúsqueda.
*1 campaña “Mi Búsqueda”: Se publicaron 3 micro historias de búsqueda en agosto y 2 en septiembre con ilustraciones. Campaña que nació en el mes de agosto para generar empatía en la comunidad digital de la UBPD por medio de relatos y experiencias de búsqueda de familiares de personas desaparecidas. Debido a su formato narrativo en lenguaje sencillo y corto, así como las gestiones con influenciadores, esta campaña ha logrado, la publicación con más impacto en redes sociales de la UBPD hasta el momento.
*1 boletín externo: En el mes de julio se compartió por mailchimp el primer boletín externo a los públicos estratégicos.
AVANCES
Los podcast animados se encuentran en ajustes debido al cambio de coyuntura del país con la pandemia y en las direcciones misionales de la entidad.
Durante el tercer trimestre del 2020, la Oficina Asesora de Comunicaciones y Pedagogía ha desarrollado acciones y campañas de comunicación estratégica que responden a las particularidades que enfrenta la UBPD durante la época de pandemia generada por el COVID-19 en términos de generación de confianza de los públicos de interés de la entidad y la difusión de los múltiples resultados de la búsqueda humanitaria y extrajudicial.</t>
  </si>
  <si>
    <t>El indicador se encuentra en nivel de cumplimiento subestimado, por lo anterior, se debe tener presente que para el 4to trimestre tan solo restan por cumplir 37 "Acciones de pedagogía y comunicación estratégica externa" por efectuar. En terminos generales, se valora el esfuerzo que ha realizado la OACP para no dejar de realizar acciones pese a la pandemia decretada por el gobierno nacional a comienzos de marzo, no obstante, se sugiere iniciar labores presenciales con aquellos grupos poblaciones de personas que buscan que no han podido tener acceso a canales de comunicación virtual.</t>
  </si>
  <si>
    <t>12</t>
  </si>
  <si>
    <t>Análisis sobre la comprensión de los grupos de interés en relación con la labor humanitaria y extrajudicial de la UBPD.</t>
  </si>
  <si>
    <t>Subdirección General Técnica y Territorial (OGC y OACP)</t>
  </si>
  <si>
    <t>1 documento de análisis sobre la comprensión de los grupos de interés en relación con la labor humanitaria y extrajudicial de la UBPD.</t>
  </si>
  <si>
    <t>En aras de realizar un acercamiento a la identificación de los grupos de interés y en esa misma vía construir y fortalecer la imagen de la UBPD como una entidad de carácter humanitario y extrajudicial, se han adelantado las siguientes acciones:
1. Articulación con la OACP para iniciar la propuesta metodológica y la recolección de insumos que permitan identificar las percepciones externas sobre el carácter humanitario y extrajudicial de la UBPD. En este espacio se identificaron escenarios y estrategias en las que es posible recolectar insumos que alimenten en indicador, a saber:
a. Pedagogías virtuales con públicos amigos lideradas por la OACP y estrategia con universidades entre la OACP y la OGC 
b. Círculos de Saberes Creativos.
c. Jornadas de herramientas pedagógicas con equipos territoriales.
d. Jornadas de pedagogía en territorio con el apoyo de nuevos integrantes de la OACP. Están previstos 5 espacios por territorio.</t>
  </si>
  <si>
    <t>Dadas las condiciones de aislamiento del país y de la UBPD, se sugiere construir un cronograma de trabajo que permita realizar seguimiento y monitoreo a los tiempos y tareas allí contempladas, así mismo, se sugiere iniciar desde abril de forma virtual la construccion compartida de la metodología para evaluar la comprensión, en todo caso, con la participación de la Oficina de Gestión del Conocimiento y la Oficina Asesora de Comunicaciones y Pedagogía. Por otra parte, es necesario participar en la construcción y alinear la matriz de grupos de valor e incentivar a las direciones técnicas para robustecer esta herramienta de gestión</t>
  </si>
  <si>
    <t>Construcción compartida de la metodología para evaluar la comprensión (0,2)</t>
  </si>
  <si>
    <t>Durante el segundo trimestre de 2020 la SGTT avanzó en el proceso de relacionamiento con la Oficina Asesora de Comunicaciones y Pedagogía y la Oficina de Gestión del Conocimiento con el objetivo de generar estrategias de trabajo conjunto para el cumplimiento del indicador 12 del Plan de Acción de la Entidad (ver actas anexas). 
Como resultado de este proceso la SGTT realizó una propuesta preliminar para la evaluación de las percepciones de los grupos de interés sobre la labor humanitaria y extrajudicial de la UBPD y adicionalmente un documento de orientaciones para el diligenciamiento del instrumento propuesto (ver Anexos 1, 2, 3 y 4). Estos documentos recibieron la retroalimentación de la OACP y de la OGC.
Tras el ejercicio de retroalimentación y teniendo en cuenta que el Indicador 12 (liderado por la SGTT) y el Indicador 25 (liderado por la OGC) tienen como objetivo evaluar la percepción de los grupos de interés sobre la labor de la UBPD y las respuestas brindadas en el marco de la misma, se consideró pertinente consolidar un único instrumento de evaluación que permita avanzar en los dos objetivos de manera simultánea y recogiendo las necesidades de los dos indicadores.
Se anexa el documento de propuesta metodológica para dar cumplimiento al indicador 12 del plan de acción a lo largo de la vigencia 2020.</t>
  </si>
  <si>
    <r>
      <t>* El indicador se reporta en nivel óptimo de cumplimiento. No obstante, es necesario revisar el avance entregado, considerando que el documento remitido como "</t>
    </r>
    <r>
      <rPr>
        <i/>
        <sz val="10"/>
        <rFont val="Arial"/>
        <family val="2"/>
      </rPr>
      <t>Propuesta metodológica para el desarrollo del indicador 12 del Plan de acción 2020 de la UBPD: análisis sobre la comprensión de los grupos de interés sobre la labor humanitaria la UBPD</t>
    </r>
    <r>
      <rPr>
        <sz val="10"/>
        <rFont val="Arial"/>
        <family val="2"/>
      </rPr>
      <t>" obedece realmente a un análisis sobre la articulación entre las áreas que participan en el indicador y y no corresponde realmente al hito proyectado "</t>
    </r>
    <r>
      <rPr>
        <i/>
        <sz val="10"/>
        <rFont val="Arial"/>
        <family val="2"/>
      </rPr>
      <t>Construcción compartida de la metodología para evaluar la comprensión</t>
    </r>
    <r>
      <rPr>
        <sz val="10"/>
        <rFont val="Arial"/>
        <family val="2"/>
      </rPr>
      <t>". En ese sentido, el hito debería contener elementos específicos que permitan realizar la medición programada para el tercer trimestre del año, tales como muestreo, herramientas específicas a aplicar, métodos de evaluación, etc. Con el documento entregado y al decidir que se hará una sola metodología con la planteada en el indicador 25, no se satisface, entonces, el hito propuesto para el segundo trimestre.
* Es necesario tener en cuenta que el indicador 25, a cargo del OGC, se centrará en un solo grupo de interés, que son los familiares y personas que buscan (como solicitó la Dirección General en Comité de gestión 08 del 10 de junio de 2020) y que el número 12 podría avanzar con otros grupos de interés, que nutran ese análisis conjunto.
* Por otra parte, no se entregaron los anexos 1 y 2 indicados en el documento de soporte, denominados "propuesta preliminar para la evaluación de las percepciones de los grupos de interés sobre la labor humanitaria y extrajudicial de la UBPD" y "documento de orientaciones para el diligenciamiento del instrumento propuesto".
* Se sugiere evaluar el cronograma remitido, toda vez que existen actividades proyectadas para el segundo trimestre, pero que no cuentan con comentarios en la columna de seguimiento.
* Finalmente, se sugiere ir de la mano en términos de actividades del plan de trabajo con la consultoría que se encuentra formulando la Oficina de Gestión del Conocimiento, considerando los tiempos precontractuales que implica, para no poner en riesgo el cumplimiento de este indicador.</t>
    </r>
  </si>
  <si>
    <t>Primera medición de la comprensión de la labor humanitaria de la UBPD. (0,4)</t>
  </si>
  <si>
    <t>(0.0)</t>
  </si>
  <si>
    <t>A partir de las jornadas de trabajo desarrolladas con las dependencias citadas se hizo manifiesta la necesidad de tener presente la información consolidada en el Registro de Solicitudes de Búsqueda (RSB) de la UBPD e incorporar la experiencia de las servidoras y servidores de la UBPD a partir de su relacionamiento con las (PQB).
Así las cosas, de forma paralela la SGTT inició el análisis de la información aportada por la OACP donde se reportan las comprensiones sobre lo humanitario y lo extrajudicial manifestadas por las personas que acudieron a las pedagogías de la UBPD, por lo que se contempla incorporar esta información al documento final. 
Por otro lado se consolidó una metodología para la realización de dos grupos focales (uno con servidores/as del nivel territorial y otro con servidores/as del nivel central) donde se espera obtener insumos para entender cuáles son y de qué manera cambian las comprensiones de lo humanitario y lo extrajudicial  a lo largo del proceso de búsqueda por parte de las (PQB).
El primero de los grupos focales se realizará el miércoles 14 de octubre con personas delegadas de las agrupaciones territoriales de la UBPD.
Por último y con el ánimo de construir la estrategia con la que se evaluarán los grupos de interés restantes en la vigencia 2021, la SGTT participa en las jornadas de trabajo con la consultoría de la Universidad Nacional de Colombia que tiene a su cargo Diseñar metodologías e instrumentos para caracterizar los grupos de interés con los que interactúa la UBPD. La SGTT ha retroalimentado las propuestas de la Universidad y proporcionado insumos a partir de los avances de los equipos territoriales como las matrices de actores.</t>
  </si>
  <si>
    <t>El indicador se encuentra en nivel de cumplimiento crítico, lo anterior, considerando que para el 3er trimestre se tenía proyectada la primera medición de la comprensión de la labor humanitaria de la UBPD y no se llevó a cabo. Frente a esto, se sugiere enfocar esfuerzos en materializar la medición, para esto, es necesario determinar en primer lugar, ¿Cómo los grupos focales (internos) permitirán alcanzar la meta del indicador?, lo anterior, considerando que en la metodología de cálculo del indicador se habla de la interacción que deberá existir con los grupos de interés de la UBPD para poder medir cualitativamente esta comprensión y los grupos focales se realizarán únicamente con servidores(as) de la UBPD  Por otra parte, en la metodología para medir la comprensión entregada en el 2do corte, se mencionaba que la socialización de la metodología para la medición de la caracterización se realizaría con los equipos territoriales en los meses de agosto y septiembre, no obstante, esta socialización no se encuentra en los avances ni soportes entregados. Finalmente, se sugiere ajustar la metodología y el cronograma de trabajo para determinar en que momenteo se llevará a cabo la medición y en que mes se realizará el hito del 4to trimestre, relacionado con un documento de análisis de la comprensión de las familias sobre la labor humanitaria de la UBPD.</t>
  </si>
  <si>
    <t>La UBPD brinda respuestas que dan cuenta de los avances y múltiples resultados del proceso de búsqueda.</t>
  </si>
  <si>
    <t>2.1 Conceptualizar y comprender técnica, jurídica y administrativamente lo que implica el proceso de buscar a las personas dadas por desaparecidas.</t>
  </si>
  <si>
    <t>13</t>
  </si>
  <si>
    <t>Avance en el diseño e implementación del Sistema integrado de gestión.</t>
  </si>
  <si>
    <t>20% del Sistema Integrado de Gestión implementado</t>
  </si>
  <si>
    <t>0% del Sistema Integrado de Gestión implementado</t>
  </si>
  <si>
    <t>0,78% del Sistema Integrado de Gestión implementado</t>
  </si>
  <si>
    <t>Victoria temprana</t>
  </si>
  <si>
    <t>Sistema de Gestión de Calidad: Enero: 1. Se identificaron los documentos asociados a los tres procesos misionales: participación, planificación e implementación de acciones humanitarias y extrajudiciales para la búsqueda y se acompañó en el diseño de las guías, formatos, instructivos y demás documentos relacionados en los procedimientos. 2. Se elaboró el informe que registra el avance y estado de la documentación de los procesos y procedimientos de la UBPD.
Febrero: 1. Se desarrollaron mesas de articulación con la Subdirectora General Técnica y Territorial y los tres directores misionales para la revisión de los procedimientos del proceso: participación de acciones humanitarias y extrajudiciales para la búsqueda. 2. Apoyo en la actualización, versionamiento, codificación y publicación de los documentos del sistema de gestión
Marzo: 1. Se desarrollaron mesas de articulación con la Subdirectora General Técnica y Territorial y las tres directores misionales para la revisión de los procesos misionales identificados: planificación e implementación de acciones humanitarias y extrajudiciales para la búsqueda. 2. Apoyo en la actualización, versionamiento, codificación y publicación de los siguientes documentos, a solicitud del líder del proceso, de los siguientes documentos:
- Procedimiento contratación de prestación de servicios profesionales y de apoyo a la gestión 
- Procedimiento de elaboración y modificación del plan anual de adquisiciones 
- Procedimiento diseño y ejecución del plan institucional de capacitación
- Manual de operación logística
- FT - Anteproyecto de presupuesto recursos de inversión
Sistema de Gestión de Seguridad y Salud en el Trabajo:
Enero: 1. Se llevaron a cabo 8 Examenes Medicos Ocupacionales (Ver Anexo 7)
2. Se llevan los registros estadisticos del mes (Ver Anexo 8)
Febrero: 1. Se aplicaron los estandares Minimos y estos fueron firmados por la Direccion General (Ver anexo 1)
2. Se establecio el plan de trabajo con la ARL, donde se asignana los recursos para las capacitaciones que soportan el programa (Ver Anexo 5)
3. Se realizó el levantamiento de la Matriz de las sedes: San Jose del Guaviare, Apartado, Mocoa, Barranca, Florencia, Cali. (Ver Anexo 6)
4. En el mes de febrero se llevaron a cabo 26 Examenes Medicos Ocupacionales (Ver Anexo 7)
5. Se llevan los registros estadisticos del mes (Ver Anexo 8)
6. Se realizo el levantamiento del plan de emergencias de las sedes: San Jose del Guaviare, Apartado, Mocoa, Barranca, Florencia, Cali. (Ver Anexo 6)
Marzo: 1. Se elabora el plan anual de trabajo (Ver Anexo 2)
2.Se realiza verificación con la abogada de la Subdireccion de Gestion Humana Angela Moreno y la profesional del SG-SST y se remite informa con la verificacion de conformacion del Comité y las acciones que se deben adelantar. En el mes de abril se debe remitir memorando respuesta al CCL. (Ver anexo 3). 
3. Esta actividad esta programada para el mes de abril
4. Se realiza la verificacion de la ejecución trimestral del presupuesto, se evidencia que a la fecha solo se encuentra en ejecucion el contrato de Examenes medicos y los demas estan en proceso de contratacion. (Ver Anexo 4.)
5. En el mes de Marzo se llevan a cabo 6 campañas de prevencion orientadas a la prevencion del riesgo biologico (Covid-19), habitos saludables e Higiene postural. (Ver Anexo 5)
6. Se realizó el levantamiento de la Matriz de las sedes: Florencia y Cali. (Ver Anexo 6)
7. En el mes de marzo se llevaron a cabo 24 Examenes Medicos Ocupacionales (Ver Anexo 7)
8. Se llevan los registros estadisticos del mes(Ver Anexo 8)
9. Se realizó el levantamiento del plan de emergencias de las sedes: Florencia y Cali. (Ver Anexo 6)
10. Se realiza la medicion trimestral de los indicadores que soportan al SG-SST (Ver anexo 9)
11. Se realizo el seguimiento al plan de mejoramiento en el mes de marzo (Ver anexo 10)
Sistema de Gestión Documental:
Enero: 1. Se ajustó documento PINAR
2. Se elaboró ficha técnica SGDEA
3. Se remitión cronocgrama de visitas a los archivos de gestión a todas las dependencias de la UBPD
4. Se realizarón visitas a los archivos de gestión en el mes de enero
Febrero: 1. Se presento el PINAR ante el comité de gestión, el cual fue aprobado por el mismo
2. Se realizó mesa técnica, se ajusto el documento
3. Se realizarón visitas a los archivos de gestión en el mes de febrero
Marzo: 1. Se radico ficha técnia SGDEA , con sus repectivos anexos y se presentó ante el comité de contratación.
2. Se realizarón visitas a los archivos de gestión en el mes de marzo
Realizar los espacios de diálogo en el marco de la rendición de cuentas.:
Enero: 1. Con base en la propuesta de estrategia de rendición de cuentas que fue enviada a la Dirección General, se tuvo una primero retroalimentación.
Se elaboró y publicó el informe de gestión y rendición de cuentas de 2019.
2. Se hicieron los ajustes solicitados por la Dirección General sobre la estrategia de rendición de cuentas y se le presentaron en varias reuniones.
Se preseleccionaron los temas para el diseño de la landing page que alojará los temas de rendición de cuentas.
3. Se replanteó la estrategia debido a la emergencia sanitaria, enfocándose en herramientas virtuales.
Se consultó al a ciudadanía sobre los temas que más le interesa que se aborden en los espacios virtuales de rendición de cuentas y se definieron los contenidos para los 4 espacios que se realizarán.
Planeación Estratégica:
Enero: 1. Se terminó la elaboración de las fichas de los indicadores del Plan de acción 2020, con base en la planeación de mediano plazo que construyó la entidad.
Febrero: 1. Se dio cierre oficial a la consultoría de planeación estratégica que inició en septiembre de 2019, con la entrega final de todos los productos planteados.
Marzo: 1. La OAP consolidó la propuesta final de Plan AME que fue enviada a la Dirección General para su revisión y aprobación. La propuesta incluye el cronograma y roles para el seguimiento del Plan de acción y la actualización de la planeación estratégica.</t>
  </si>
  <si>
    <t>Se sugiere iniciar mesas de trabajo interdisciplinar para la implementación estandarizada del Sistema Integrado de Gestión, de tal forma, que los planes de trabajo tengan relación y sean un elemento unificador. Por otra parte, es necesario determinar cuáles otros sistemas de gestión posiblemente se puedan integrar posteriormente.</t>
  </si>
  <si>
    <t>5,85% del Sistema Integrado de Gestión implementado</t>
  </si>
  <si>
    <t>4,95% del Sistema Integrado de Gestión implementado</t>
  </si>
  <si>
    <t>El avance acumulado del diseño e implementación del sistema integrado de gestión corresponde al 5,73%, lo anterior, discriminado de la siguiente manera: Sistema de gestión de calidad 2,13%; en el cual observan avances relacionados con la revisión, análisis y documentación y de los procedimientos misionales de la UBPD, así como también la consolidación y revisión técnica del mapa de riesgos de gestión de la entidad. Por su parte, para el sistema de gestión de seguridad y salud en el trabajo 1,57%, tuvo dentro de sus avances significativos la divulgación de las obligaciones y responsabilidades frente al SG-SST, capacitación y sesiones con el COPASST, capacitación en resolución de conflictos al comité de convivencia, se llevaron a cabo pausas activas virtuales, conversaciones que cuidan en las sede territoriales y a nivel central, entre otras campañas y capacitaciones de las brigadas de emergencias, autocuidado y el cuidado emocional. Para el sistema de gestión documental 2,02% se presenta avance de la elaboración de las TRD, así como también, se continua con el levantamiento de información por medio de la actualización de activos de información y se realizan capacitaciones en gestión documental además de elaborar los estudios previos para el SGDEA. Finalmente, el sistema de gestión ambiental tiene por avance el 0%, lo anterior, considerando que durante el primer semestre de la vigencia no se contaba con el (la) profesional que se encargara de estos temas, por ende, solo hasta finales de junio se pudo establecer su plan de trabajo para que pudiera ser incluido dentro del plan general de trabajo de todo el sistema integrado de gestión. 
La gestión pormenorizada del avance de cada sistema de gestión se encuentra disponible en el plan de trabajo unificado.</t>
  </si>
  <si>
    <t>El indicador se encuentra en nivel adecuado, no obstante, se sugiere enfocar esfuerzos en los temas que aparecen pendientes de acuerdo con las fechas contempladas en el plan de trabajo unificado del SIG, así: Sistema de Gesitón de Calidad: Aprobación de los procedimientos misionales y el monitoreo de los riesgos de gestión de la UBPD. Con relación al Sistema de Gestión Documental, se encuentra pendiente la aprobación de la resolución del Programa de Gestión Documental y del Plan Institucional de Archivos, la cual se encuentra sujeta a la aprobación de los instrumentos archivísticos, por otra parte, no se culminó la estructuración de las Tablas de Retención Documental y del Cuadro de Clasificación Documental, así como la estructuración de la memoria descriptiva. Finalmente, a la fecha de este informe no se radicó el estudio de mercado relacionado con el sistema de información de gestión de documentos electrónicos de archivo, por lo tanto, el proceso contractual continua pendiente. Finalmente, para gestión ambiental, se sugiere priorizar la documentación de los programas, procedimientos y demas lineamientos asociados al proceso, así mismo, enfocar esfuerzos en la tematicas medio ambientales que apliquen en las funciones misionales para salidas a terreno, entre otros aspectos como el manejo de residuos biológicos en la UBPD.</t>
  </si>
  <si>
    <t>Frente al Sistema de Gestión de Calidad, se encuentra pendiente terminar de definir y aprobar los componentes del sistema Integrado de gestión, con relación al Sistema de Gestión de Seguridad y Salud en el Trabajo se encuentra pendiente el documento: Acta y/o Informe que contenga la verificación del estado actual de la conformación del COPASST, así como la revisión del Informe de condiciones de salud derivado de los exámenes médicos ocupacionales. En cuanto al Sistema de Gestión Documental, se encuentra pendiente la suscripción de las resoluciones del Programa de Gestión Documental y del Plan Institucional de Archivo; por otra parte, no se culminó la estructuración de las Tablas de Retención Documental y del Cuadro de Clasificación Documental, así como la estructuración de la memoria descriptiva (documento introductorio de las TRD), finalmente, se encuentra en riesgo de cumplimiento la entrega para revisión y convalidación de la Tabla de Retención Documental por parte del Archivo General de la Nación. Finalmente, a la fecha de este informe se encuentra pendiente de llevar a cabo el contrato del sistema de información de gestión de documentos electrónicos de archivo, el cual se encuentra sujeto a la aprobación de las Vigencias Futuras en el DNP y en el MHCP. Finalmente, en cuanto a gestión ambiental se refiere, se encuentra pendiente la socialización del programa de consumo sostenible a funcionarios vinculados al tema de compras y contratación de la entidad, así como también, la identificación de los riesgos ambientales de la entidad e la Identificación de los posibles impactos y efectos negativos generados al medio ambiente en el desarrollo de las acciones humanitarias y extrajudiciales para la búsqueda de personas dadas por desaparecidas en el contexto y en razón del conflicto armado.</t>
  </si>
  <si>
    <t>14</t>
  </si>
  <si>
    <t>Documentos (conceptos, lineamientos y/o aprendizajes) divulgados internamente.</t>
  </si>
  <si>
    <t>144 documentos divulgados internamente</t>
  </si>
  <si>
    <t>36 documentos divulgados</t>
  </si>
  <si>
    <t xml:space="preserve">Las diferentes áreas de la UBPD le remitieron a la OACP solicitudes de divulgación de documentos a nivel interno. Algunos de estos documentos ya vienen listos para divulgación, otros en cambio requieren de la elaboración de piezas comunicativas para hacer la divulgación de la información. En ambos casos se realizó la divulgación correspondiente. </t>
  </si>
  <si>
    <t xml:space="preserve">El indicador se encuentra en nivel de cumplimiento óptimo, no obstante, de acuerdo con el análisis cualitativo, se sugiere detallar cuántos de estos documentos remitidos por las diferentes dependencias fueron ajustados o editados por parte de la OACP y cuantos no, esto permite valorar la capacidad de producción de cada área incluida la OACP y el proceso creativo que ha surtido de parte de la oficina asesora; así mismo, es importante realizar una matriz de las solicitudes y las tematicas generadas, de tal forma, que se pueda establecer cuáles áreas están generando producción de piezas y cuales están en deuda con la elaboración y comunicación de temas relevantes para la UBPD y todos sus servidores. </t>
  </si>
  <si>
    <t>46 documentos divulgados</t>
  </si>
  <si>
    <r>
      <t xml:space="preserve">Durante el segundo trimestre del 2020 se divulgaron 46 contenidos a través del correo comunicaciones@ubpdbusquedadesaparecidos.co, 25 correspondientes a solicitudes enviadas por las diferentes áreas y 21 de contenidos propios de la OACP. Se adjunta un documento de análisis detallado de las solicitudes y contenidos divulgados durante este periodo. 
Teniendo en cuenta que el indicador queda subestimado, se solicita poder realizar una revisión de la formulación y medición del indicador, toda vez que la proyección de la meta se hizo sobre el promedio de documentos compartidos en el 2019. No obstante, este segundo trimestre se evidencia por un lado una disminución en el número de solicitudes remitidas a la OACP para la divulgación de documentos pero además un aumento importante en la divulgación de contenidos propios de la OACP que responden a lineamientos y aprendizajes y que además aportan también a las estrategias 1.1., 1.2., 1.3. y 2.3.
Asimismo, se recomienda revisar también los documentos y contenidos que están siendo divulgados por otras áreas como la Oficina de Gestión del Conocimiento y que responden al objetivo de este indicador, no obstante los mismo no son compartidos a través del correo </t>
    </r>
    <r>
      <rPr>
        <u/>
        <sz val="10"/>
        <rFont val="Arial"/>
        <family val="2"/>
      </rPr>
      <t>comunicaciones@ubpdbusquedadesaparecidos.co</t>
    </r>
  </si>
  <si>
    <r>
      <t>El indicador se encuentra en nivel de cumplimiento subestimado, no obstante, es necesario revisar los criterios de las temáticas incluidas para este reporte, considerando que, por ejemplo, se incluyen noticias diarias, las cuales no estarían catalogadas como "</t>
    </r>
    <r>
      <rPr>
        <i/>
        <sz val="10"/>
        <rFont val="Arial"/>
        <family val="2"/>
      </rPr>
      <t>Documentos (conceptos, lineamientos y/o aprendizajes)</t>
    </r>
    <r>
      <rPr>
        <sz val="10"/>
        <rFont val="Arial"/>
        <family val="2"/>
      </rPr>
      <t>". Por otra parte, se valora la inclusión de las sugerencias realizadas durante la retroalimentación del primer trimestre, sin embargo, se reitera la importancia de poder analizar el impacto que tienen los documentos comunicados al interior de la UBPD, pues este es el propósito específico del indicador y no únicamente en la cantidad de documentos circulados.</t>
    </r>
  </si>
  <si>
    <t>59 documentos divulgados</t>
  </si>
  <si>
    <t>Durante el tercer trimestre del año 2020 la Oficina Asesora de Comunicaciones y Pedagogía (OACP) divulgó con el público interno de la UBPD un total de 118 comunicaciones vía correo electrónico, entre las cuales se encuentran solicitudes de difusión de diferentes áreas de la Unidad de Búsqueda y contenido propio de interés general producido por la OACP. 
En relación a las solicitudes de divulgación masiva, la OACP recibió un total de 35 solicitudes de áreas como: Dirección General, Secretaría General, Oficina de Control Interno, Subdirección Administrativa y Financiera, Subdirección de Gestión Humana. Cabe resaltar, que para la cifra reportada para este trimestre se le restaron los boletines de noticias, atendiendo a la recomendación hecha por Planeación. Sin embargo, el detalle de las comunicaciones puede revisarse en el informe de análisis. Es importante mencionar que se realizó la solicitud a la Oficina de Planeación para la modificación de este indicador, principalmente en su meta y fuente para el último trimestre del año. Esta solicitud se realiza luego de un análisis que realizó el equipo de producción de la OACP, resaltando que la forma como está planteado actualmente este indicador y su forma de medición no responde a la acción estratégica 2.1 Conceptualizar y comprender técnica, jurídica y administrativamente lo que implica el proceso de buscar a una persona dada por desaparecida. Adicional a esto, se encontró que atendiendo al cumplimiento de esta acción, existen otras áreas (Oficina de Gestión del Conocimiento, Oficina Asesora Jurídica y Subdirección General Técnica y Territorial) que comparten información muy importante sobre conceptos, lineamientos y aprendizajes de las implicaciones de un proceso de búsqueda, que no es enviada a la Oficina de Comunicaciones y Pedagogía solicitando su difusión masiva, sino que cada una de estas áreas comparte estos documentos desde sus propios correos, lo que limita enormemente la realización de un informe que refleje el impacto de estas comunicaciones.</t>
  </si>
  <si>
    <t>Es necesario revisar la cifra registrada para el tercer trimestre (59), toda vez,que no corresponde con la comentada en el avance cualitativo (35), así mismo, esta cifra tampoco corresponde con el soporte enviado "informe indicador 14". Por otra parte, de acuerdo con el ajuste efectuado a la ficha del indicador, su medición se encuentran en nivel de cumplimiento subestimado, lo anterior, considerando que la inclusión de las nuevas (165) comunicaciones elaboradas y divulgadas fueron incluidas en el 4to trimestre. Finalmente, se sugiere desde ya, evaluar y hacer seguimiento a los documentos de las demás áreas que se encuentren en diseño y aprobación para ser divulgadas durante el último corte.</t>
  </si>
  <si>
    <t>15</t>
  </si>
  <si>
    <t>Evaluación de la comprensión y apropiación interna del proceso de búsqueda en todas sus dimensiones (técnica, jurídica y administrativa).</t>
  </si>
  <si>
    <t>1 documento de evaluación de la comprensión y apropiación interna del proceso de búsqueda en todas sus dimensiones (técnica, jurídica y administrativa).</t>
  </si>
  <si>
    <t>Para este trimestre no se contempló un avance de este indicador, pero se realizó una revisión de documentos e información para hacer una aproximación al proceso de búsqueda desde una perspectiva integral.</t>
  </si>
  <si>
    <t>* El indicador no tiene avance cuantitativo proyectado para este período, pero sí cualitativo. 
De acuerdo al reporte, se está avanzando en en el estudio de documentos e información base para realizar una aproximación al proceso de búsqueda de manera integral.
* El soporte es documentación confidencial en un link de acceso seguro, por lo cual utilizamos pantallazo de dichos documentos.</t>
  </si>
  <si>
    <t>Documento metodológico y alcance de la medición. (0,4)</t>
  </si>
  <si>
    <t>Durante el segundo trimestre se elaboró un documento que contiene la propuesta metodológica y los alcances para realizar la evaluación de la comprensión y apropiación interna del proceso de búsqueda en todas sus dimensiones (técnica, jurídica y administrativa). La propuesta de medición de este indicador tiene como punto de partida entender, analizar y documentar los vacíos de conocimiento que hay al interior de la UBPD respecto al proceso de búsqueda y las acciones humanitarias que lo comprenden, y así generar acciones de gestión del conocimiento para disminuir estas deficiencias; por esto se propone levantar una línea base del conocimiento de la UBPD, generar recomendaciones a partir de estos resultados y posteriormente realizar otro levantamiento de información que permite evaluar la comprensión y apropiación del proceso de búsqueda
El principal reto de este indicador es que la UBPD aún se encuentra en la fase de conceptualización de las acciones humanitarias de búsqueda por lo que elaborar el instrumento requiere una coordinación con otras áreas de la entidad, especialmente la SGTT, para que esta tenga una amplitud suficiente y no tenga sesgo de diligenciamiento y de análisis de los resultados.</t>
  </si>
  <si>
    <t>* El indicador se encuentra en nivel de cumplimiento "Óptimo", pues se presenta el avance esperado, que es  el "Documento metodológico y alcance de la medición", el cual tiene un peso del 40% en el cumplimiento final del indicador. 
* Los soportes dan cuenta del avance presentado.Documento metodológico y alcance de la medición.</t>
  </si>
  <si>
    <t>Primera medición y análisis de la comprensión y apropiación del proceso de búsqueda (línea base). (0,3)</t>
  </si>
  <si>
    <t>Acorde con la metodología propuesta(entregada en el segundo  trimestre) se realizó la primera medición de la comprensión sobre el Proceso de Búsqueda humanitario y extrajudicial. Para esto se construyó un formulario de recolección de información que indaga sobre  la comprensión y  conocimientos generales de los servidores y servidoras de la UBPD frente al objeto y mandato de la entidad, a partir de una serie de preguntas que incluyen de manera general la comprensión sobre las siguientes categorías:
El carácter humanitario y extrajudicial de la UBPD.
Mandato y las primeras respuestas a las personas que buscan
Normatividad y naturaleza de la UBPD
Áreas y direcciones (funciones) que componen la UBPD
Plan Nacional de Búsqueda
El formulario fue enviado a través del correo de la Oficina de Gestión del Conocimiento a toda la entidad y se obtuvo respuesta de 112 personas quienes diligenciaron la encuesta. A partir de estos resultados se realizó un documento de análisis.</t>
  </si>
  <si>
    <t>El indicador se encuentra en estado "óptimo" de cumplimiento, el informe da cuenta de la ejecución de la actividad (primera medición)  y adicionalmente presenta el documento de análisis que servirá de base para futuras mediciones y poder generar acciones correspondientes.
Los soportes dan cuenta del reporte presentado y su avance.</t>
  </si>
  <si>
    <t>16</t>
  </si>
  <si>
    <t>Documento sobre el enfoque territorial</t>
  </si>
  <si>
    <t>Subdirección General Técnica y Territorial</t>
  </si>
  <si>
    <t>1 documento sobre enfoque territorial</t>
  </si>
  <si>
    <t>No se proyectó avance para el presente período de reporte.</t>
  </si>
  <si>
    <t>El indicador se medirá con la construcción del documento sobre enfoque territorial que está establecido como meta, cuyos avances están proyectados para los trimestres tres y cuatro de 2020.</t>
  </si>
  <si>
    <t xml:space="preserve">Con el fin de articular el contenido del Acuerdo Final para la Terminación del Conflicto y la Construcción de una Paz Estable y Duradera con las acciones de búsqueda de las personas dadas por desaparecidas adelantadas desde la UBPD, se pretende profundizar y avanzar en la comprensión del enfoque territorial así como de otros lineamientos que amplíen y garanticen que: 
(i) Se comprenda y reconozca las relaciones de las personas que buscan con los territorios, comprendidas desde lo geográfico hasta las maneras en las que estos espacios de vida, dolor y resiliencia se incorporan a las metodologías de búsqueda humanitaria y extrajudicial de la UBPD.
(ii) Se incluyan las dinámicas regionales y elementos desde la perspectiva social, económica, política y cultural en los procesos de búsqueda
(iii) Se adhiera la multidimensionalidad de los territorios en el enfoque 
(iv) Se identifiquen los lineamientos para la participación de la entidad en iniciativas colectivas y cooperativas que se proponen desde el territorio. 
(v) Se definan criterios para establecer, mejorar y conservar las relaciones de la entidad con los diferentes actores relevantes en los procesos de búsqueda en el territorio. Así como con las demás entidades del Sistema Integral de Verdad, Justicia, Reparación y No Repetición (SIVJRNR).
Así las cosas, se propuso asignar un presupuesto en el marco de programación de los recursos de inversión pendientes en la vigencia para abordar lo relacionado con la construcción y socialización de los avances frente al documento de enfoque territorial. </t>
  </si>
  <si>
    <t>De acuerdo con el avance reportado se realizan las siguientes sugerencias:
1. Detallar qué actividades específicas se requieren para llevar a cabo los encuentros a realizarse durante septiembre y diciembre 2020, pues en el soporte remitido solo se menciona de manera general una cifra global. Así mismo, dado que se reporta en el análisis cualitativo que se destinarán recursos nación para su desarrollo, se sugiere avanzar en el costeo específicos de dichas actividades.
2. Así mismo, es importante que la SGTT solicite la respectiva inclusión de los recursos requeridos en el Plan Anual de Adquisiciones con suficiente antelacion al evento de septiembre, dado que se indica en el análisis cualitativo. En ese sentido, es importante tener en cuenta que el adjunto, pese a su nombre, no se constituye en una solicitud formal de programación de recursos de inversión, que se realiza a través de un formato y procedimiento específicos.
3. De continuar la restricción de movilidad por efectos de la pandemia, determinar qué otras alternativas pueden implementarse desde ya, para mitigar el riesgo de que no se efectúen los encuentros propuestos.</t>
  </si>
  <si>
    <t>Documento preliminar sobre el enfoque territorial de la UBPD. (0,4)</t>
  </si>
  <si>
    <t>De conformidad con la meta establecida para el trimestre, se realizó el documento preliminar en el que se definieron los componentes fundamentales desde los cuales se abordará el enfoque territorial desde la UBPD para la búsqueda de las personas dadas por desaparecidas en el marco y en razón del conflicto armado en Colombia. Este documento incorpora:
- Abordaje conceptual de las diferentes comprensiones.
- Componentes para la construccion e incorporación del enfoque
- Propuesta metodologica.</t>
  </si>
  <si>
    <t>El indicador se encuentra en nivel de cumplimiento óptimo, no obstante, el documento se remite sobre un formato con señas de estar codificado o por codificar en el sistema de gestión. Por tal razon, deben analizar y revisar este documento como soporte del 3er trimestre. Por otra parte, se sugiere elaborar un cronograma de trabajo para llevar a cabo la propuesta de ruta metodológica contemplada en el documento preliminar remitido por la SGTT. Finalmente, se sugiere contemplar los tiempos requeridos para que el documento sea revisado por las instancias internas que se requiera.</t>
  </si>
  <si>
    <t>17</t>
  </si>
  <si>
    <r>
      <t xml:space="preserve">Cumplimiento de las metas de indicadores asociados a la transformación de </t>
    </r>
    <r>
      <rPr>
        <i/>
        <sz val="11"/>
        <rFont val="Arial Narrow"/>
        <family val="2"/>
      </rPr>
      <t>respuestas</t>
    </r>
    <r>
      <rPr>
        <sz val="11"/>
        <rFont val="Arial Narrow"/>
        <family val="2"/>
      </rPr>
      <t>.</t>
    </r>
  </si>
  <si>
    <t>90% de los indicadores de la transformación de respuestas cuentan con nivel adecuado y óptimo de cumplimiento</t>
  </si>
  <si>
    <t>88% de los indicadores de la transformación de respuestas cuentan con nivel adecuado y óptimo de cumplimiento</t>
  </si>
  <si>
    <t>No es acumulado</t>
  </si>
  <si>
    <t>De los 17 indicadores que tenían meta mayor a cero en el primer corte, solo 9 tuvieron nivel de cumplimiento adecuado u óptimo, equivalente al 52,9%. Los 8 restantes tuvieron el siguiente comportamiento: 1 en crítico (Indicador 38), equivalente al 5,9%, 6 en riesgo (indicadores 18, 19, 20, 21, 29 y 30), equivalente al 35,3% y 1 en subestimado (indicador 28), equivalente al 5,9%. Se observa que de los 8 indicadores en incumplimiento, 6 corresponden a temas relacionados con: el sistema de información,  el establecimiento del estado de búsqueda, dialogos de ampliación de información, entre otros temas a cargo de la Dirección Técnica de Información Localización para la Búsqueda, equivalentes al 75%. Por su parte, el 15% restante obedecen a 2 indicadores de la Dirección Técnica de Prospección, Recuperación e Identificación y a la Oficina Asesora de Técnologias de la información y Comunicación.</t>
  </si>
  <si>
    <t xml:space="preserve">Es importante que los responsables de los indicadores analicen las causas que no permitieron un desempeño óptimo a nivel de resultados, con el fin de identificar los cursos de acción a seguir, que pueden estar orientados hacia varias posibilidades: a priorizar o agilizar actividades que promuevan el cumplimiento de la meta, a fortalecer el equipo o recurso encargado del desarrollo de estas actividades, a cambiar los métodos o formas de realizar las actividades para optimizarlas o a modificar la meta anual propuesta debido a razones justificadas que lo hacen necesario. </t>
  </si>
  <si>
    <t>De los 26 indicadores que tenían meta mayor a cero en el segundo corte, tan solo 14 tuvieron nivel de cumplimiento adecuado u óptimo, equivalente al 53,9%. Los 12 restantes tuvieron el siguiente comportamiento: 8 en crítico (indicadores 20, 23, 31, 32, 33, 34, 37 y 38), equivalente al 30,77%, 1 en riesgo (indicador 18), equivalente al 3,85% y 3 en subestimado (indicador 14, 21 y 30), equivalente al 11,54%. Se observa que de los 12 indicadores en incumplimiento, la Oficina Asesora de Comunicaciones y Pedagogía, Subdirección de Análisis de la Información y la Subdirección General Técnica y Territorial, tienen uno cada una, la Dirección Técnica de Participación, Contacto con las Víctimas y Enfoques Diferenciales tiene 2, la Dirección Técnica de Prospección, Recuperación e Identificación tiene 3 y la Dirección Técnica de Información, Planeación y Localización tiene a cargo 4 de ellos.</t>
  </si>
  <si>
    <t>Es importante que los responsables de los indicadores analicen las causas que no permitieron un desempeño óptimo a nivel de resultados, con el fin de identificar los cursos de acción a seguir, que pueden estar orientados hacia varias posibilidades: a priorizar o agilizar actividades que promuevan el cumplimiento de la meta, a fortalecer el equipo o recurso encargado del desarrollo de estas actividades, a cambiar los métodos o formas de realizar las actividades para optimizarlas o a modificar la meta anual propuesta debido a razones justificadas que lo hacen necesario.</t>
  </si>
  <si>
    <t>13 indicadores de la transformación de respuestas cuentan con nivel adecuado y óptimo de cumplimiento</t>
  </si>
  <si>
    <t>Durante este período tampoco fue posible lograr el cumplimiento esperado en los indicadores que hacen parte de la transformación "Respuestas y resultados". De los 28 que lo componen (excluyendo el presente), 2 no tienen avance proyectado en el período, por lo que no se cuentan como parte del denominador y 13 tuvieron un cumplimiento entre óptimo y adecuado, es decir, un 59,1%, que corresponden a lo reportado en este indicador.
Se ha hecho la presentación en el Comité de gestión para que las dependencias expongan al equipo directivo de la entidad las razones de los rezagos, los avances y los obstábulos enfrentados, así como las medidas que se esperan tomar para superarlos. Del mismo modo, como parte de la retroalimentación y seguimiento que hace la OAP a los indicadores del Plan de acción, se ha pedido a las dependencias que utilicen el campo de análisis cualitativo para informar al respeco y poder dar cuenta de las formas en las que la entidad se prepara para mejorar su rendimiento en la entrega de respuestas y resultados a la sociedad en su conjunto y a las personas que buscan en particular.</t>
  </si>
  <si>
    <t>Es importante que los responsables de los indicadores analicen e informen las causas que no permitieron un desempeño óptimo a nivel de resultados, con el fin de identificar los cursos de acción a seguir, que pueden estar orientados hacia varias posibilidades: a priorizar o agilizar actividades que promuevan el cumplimiento de la meta, a fortalecer el equipo o recurso encargado del desarrollo de estas actividades, a cambiar los métodos o formas de realizar las actividades para optimizarlas o a modificar la meta anual propuesta debido a razones justificadas que lo hacen necesario.</t>
  </si>
  <si>
    <t>2.2 Identificar, generar, consolidar y hacer disponible la información que contribuye al proceso de búsqueda.</t>
  </si>
  <si>
    <t>18</t>
  </si>
  <si>
    <t>Avance en el diseño e implementación del sistema de información misional</t>
  </si>
  <si>
    <t>56% de avance en el diseño e implementación del Sistema de información misional</t>
  </si>
  <si>
    <t>7% - Documentos comprometidos para primer pago, plantillas con metodologías para levantamiento de información, que son insumo para productos faltantes y catálogo de requerimientos.</t>
  </si>
  <si>
    <t>Para el primer trimestre del año 2020 se alcanzo un avance del 4.3%, el cual representa: la aprobación por parte de la UBPD de los 13 entregables que conforman el primer hito de pago de la consultoría para el diseño del Sistema de Información Misional, la estrategia de tecnología informática y el modelo de seguridad de la información, correspondientes al 30% de los recursos asignados a la UBPD para este proyecto. Así mismo la UBPD aprobó las 18 plantillas con sus respectivas metodologías de levantamiento de información, que serán la base para la entrega de los documentos finales del diseño del sistema de información misional, la estrategia de tecnología informática y el modelo de seguridad de la información; por último se encuentra en proceso de aprobación el catálogo de requerimientos que contiene las carácterticas que debe tener el Sistema de Información misional para poder soportar y cubrir las necesidades de la UBPD para buscar personas.
La meta propuesta para el primer trimestre era del 7%, se presenta una diferencia del 2.7%, la cual es consecuencia de la modificación contractual a la clausula 5ta "Forma de pago". Esta modificación fue requerida ya que la generación de los primeros documentos que son de planeación, análisis, diagnóstico y conocimiento de la UBPD no pudieron ser terminados a tiempo por parte de la consultoría y los tiempos de aprobación por parte de la UBPD se modificaron.</t>
  </si>
  <si>
    <t>* El indicador se encuentra en riesgo de cumplimiento, pues se cumplió solo con un 61,4% con respecto al avance proyectado para el actual período de reporte. Si bien la dependencia informa los motivos por los cuales se presentó esa diferencia con respecto a lo planeado, no se indican qué acciones se realizarán para superar la situación en el segundo trimestre del año, o si se debe revisar la proyección anual de la meta, en caso de que se considere que los retrasos llevarán a no cumplir la meta anual.
* Teniendo en cuenta que el indicador tiene un plan de trabajo detallado y exigente, que, a la fecha, se encuentra en nivel riesgo de cumplimiento, es importante evaluar y monitorear las actividades de la ruta crítica del proyecto, de tal forma que se mitigue el riesgo de incumplimiento en la vigencia. Por otra parte, se debe evaluar el posible rezago en la meta anual, debido a la emergencia sanitaria decretada.
* El soporte corresponde a lo informado en el análisis cualitativo y detalla en qué consistió el avance del 4,3% reportado.</t>
  </si>
  <si>
    <t>14% - Documentos de los requerimientos funcionales y no funcionales y los requerimientos de analítica detallado</t>
  </si>
  <si>
    <t>Actividad: Diseñar e implementar las fases del sistema de información misional
       - Porcentaje acumulado proyectado: 13,6% / - Porcentaje ejecutado: 9.2%
En el primer trimestre del 2020 los avances que se reportaron en esta actividad fueron del 2.2% que corresponde a  la aprobación por parte de la UBPD de los 13 entregables que conforman el primer hito de pago de la consultoría para el diseño del Sistema de Información Misional. En el segundo trimestre del 2020 los avances que se reportan son del 7% que corresponden al levantamiento de los requerimientos funcionales los cuales han tenido un progreso del 60% donde han participado, en 181 sesiones de trabajo, la DTIPLB, DTPCVED, DTPRI y SGTT, actualmente no se han finalizado las sesiones de levantamiento de información, por lo tanto, no se han podido realizar las revisiones por parte de los supervisores para la posterior aprobación de los entregables. Adicionalmente, la consultoría entregó los siguientes documentos:
     1. UBPD P25_Propuesta metodologías de desarrollo de Software_V.2.0_20200611.pdf. 
     2. UBPD P56_Plan de Gestión del Cambio V.1.1_20200424.pdf, UBPD_P43_Metodología de Gestión de Riesgos de Seguridad_V.2.0_20200427.pdf; 
     3. UBPD P35_Procedimientos de activos de información 
     4. UBPD P43_Modelo o metodología para gestión de riesgos de seguridad de la información 
     5. UBPD P73_Herramienta configurada. 
Actividad: Contar con las unidades tecnológicas requeridas para la generación, archivo, intercambio, comunicación y procesamiento de la información
       - Porcentaje acumulado proyectado: 3% / - Porcentaje ejecutado: 4,9%
En el primer trimestre del 2020 no se reportaron avances. En el segundo trimestre del 2020 los avances que se reportan son del 4,9% que corresponden al trabajo realizado por parte del equipo de la Subdirección de Gestión de Información, quen implementó el cargue periódico de información estructurada de las solicitudes de búsqueda el cual ya no se ejecuta cada 15 días sino que se realiza diariamente. Se realizaron ajustes en el script de extracción de solicitudes y se hiceron correciones en la asignación del radicado en la forma de ingreso. Se ha dado soporte en las herramientas de registro de información. Con la OTIC ya se hicieron pruebas de migración inicial de los datos al modelo de base de datos. Ya está cargado en el motor. Se georeferenciaron los datos de los cementerios del GRUBE y de los diagnósticos del Mininterior. Se llevó a cabo el control de calidad a las coordenadas de los cementerios para la identificación de sitios de disposición de cuerpos en cementerios, entre otros.
Actividad: Implementar los componentes de seguridad requeridos para garantizar la integridad, disponibilidad y ejecución de la información
       - Porcentaje acumulado proyectado: 4,4% / - Porcentaje ejecutado: 4,3%
En el primer trimestre del 2020 los avances que se reportaron en esta actividad fueron del 2,1% que corresponde al diseño, desarrollo y pruebas de la herramienta de cobertura territorial, en la que se visualizan los hechos de desaparición que han ocurrido en las coberturas de los equipos y agrupaciones territoriales y la asignación del caso. Adionalmente, se ha trabajado en las politicas de seguridad mediante el documento P43 Modelo o metodología para gestión de riesgos de seguridad de la información generado con la consultoria. En el segundo trimestre del 2020 los avances que se reportan son del 2,2% que corresponden a la implementación de un visualizador para ver el seguimiento al proceso de la DTPCVED. En el tema de seguridad se revisaron y se aprobaron los siguientes documentos:
        1. UBPD_P43_Metodología de Gestión de Riesgos de Seguridad_V.2.0.pdf
        2. UBPD_Actas Aceptación P43_20200430.xlsx
        3.GTI-MR-001 Mapa de Riesgos Seguridad_V.2.0.xlsx</t>
  </si>
  <si>
    <t>* Como en el anterior período de reporte, el nivel de cumplimiento del indicador se encuentra en "riesgo", puesto que el cumplimiento acumulado es del 87,4% frente a lo proyectado. En este período se logró avanzar con varios de los aspectos que estaban rezagados en el primer trimestre, pero se sigue presentado un atraso con respecto a la meta que se previó inicialmente.
* La información cualitativa es pertinente y se establece una relación directa con las actividades cuyos porcentajes se desglosaron en el método de medición del indicador. En todo caso, es importante enfatizar, en futuros reportes, en las acciones correctivas que se estén tomando o se piensen tomar para lograr el avance rezagado.</t>
  </si>
  <si>
    <t>21% - Incluye los documentos de gobierno de datos, de las políticas de seguridad y el diseño, desarrollo e implementación del componente de intercambio, entre otros.</t>
  </si>
  <si>
    <t>Actividad: Diseñar e implementar las fases del sistema de información misional
       - Porcentaje acumulado proyectado: 25,6% / - Porcentaje ejecutado: 26,4%
En el tercer trimestre del 2020 los avances que se reportaron en esta actividad fueron del 17,2% que hace parte del segundo pago de la consultoria del Sistema de Información Misional, donde la consultoria entregó los siguientes documentos los cuales se encuentran revisados y aprobados por parte de la UBPD:
1. UBPD P74 - Recomendaciones de herramientas de seguridad
2. UBPD P31 - Sistema de Seguridad de la Información y COMPLEMENTOS
3. UBPD P14 Documento Requerimientos No Funcionales
4. UBPD P30 Modelo de Gobierno de Datos
5. UBPD P17 Diseño conceptual Sistema Información Misional
6. UBPD P15 Diseño Arquitectura Sistema Misional UBPD
7. UBPD P29 - Plan Estratégico de Tecnologías de la Información - PETI.
8. UBPD P27 - Línea Destino To Be.
9. UBPD P28 - Proyectos Cierre de Brechas
10. UBPD P6 Modelos y/o criterios, estándares para validación de los diseños
11. UBPD P22 Estimación de Infraestructura Tecnológica
12. UBPD P25 - Propuesta de metodologías de desarrollo de Software
13. UBPD P20 Investigación sobre las posibles soluciones tecnológicas posibles soluciones tecnológicas para el sistema - 
14. UBPD P21 Identificación y definición 
15. UBPD P26 Estimación de tiempos de desarrollo por componente intercambio
16. UBPD P56 - Plan de Gestión del Cambio.
17. UBPD P50 - Informe detallado BIA
18. UBPD P51 - Informe ejecutivo BIA  
Por otra parte, la Consultoria entregò el avance del 60% de los siguientes documentos:
19. UBPD P13 Matriz de requerimientos funcionales
20. UBPD P14 Documento de requerimientos No-Funcionales.
A continuación describiremos las acciones tomadas por la UBPD con la consultoria para lograr las entregas pactadas a tiempo y alcanzar la meta del trimestre: 
* Los documentos fueron revisados por parte de la UBPD en un primer ciclo dejando los comentarios pertinentes para que fueran revisados por la Consultoria.
* La consultoria ajustaba los comentarios sugeridos por la UBPD en cada documentos y citaba a la UBDP a una mesa técnica.
* El segundo ciclo de revisión de los documentos fue reemplazado por la mesa técnica en donde la Consultoria y la UBPD ajustaban el documento y llegaban a un acuerdo con respecto al entregable.
* Por último la consultoria entregaba el documento con los ajustes de la mesa técnica y listo para la aprobación de la UBPD. 
Estas acciones permitieron agilizar el procedimiento de revisión de una manera acertada, pudiendo tener aprobados los documentos pactados para la segunda entrega. 
Actividad: Contar con las unidades tecnológicas requeridas para la generación, archivo, intercambio, comunicación y procesamiento de la información
- Porcentaje acumulado proyectado: 5% / - Porcentaje ejecutado: 4,7%
En el segundo trimestre del 2020 los avances que se reportan son del 3,7%, el cálculo realizado para el segundo trimestre tuvo un error matemático, sin embargo, las evidencias cualitativas siguen siendo las mismas que corresponden al trabajo realizado por parte del equipo de la Subdirección de Gestión de Información. Para el tercer trimestre los avances que se reportan son del 1% que representan: 
1. Se realizaron las gestiones para la primera entrega de informes a Chemonics relacionado con el Plan Piloto de Sistematizacion de Fuentes no estructuradas como contribución al RNFCS. Se entregó el informe de cierre trimestral e informe mensual.
2.Se encuentra en proceso de ajuste el instrumento de registro de lugares de acuerdo con lo definido y concertado para el RNFCS durante las sesiones de trabajo del SIM.
3. Se generó el documento para la estructuración de la información sobre sitios de disposición de cuerpos en cementerios y sitios de exhumación. Asimismo, 4. Se implementó el diseño de la GDB y el modelo de datos. Esto se ha venido trabajando con el proveedor ESRI y la OTIC.
5. Se realizó el cargue al nuevo servidor de los datos de las bases de SIRDEC, CNMH y el listado de OACP. Adicionalmente, se realizó una limpieza en varios de los datos .
Actividad: Implementar los componentes de seguridad requeridos para garantizar la integridad, disponibilidad y ejecución de la información
       - Porcentaje acumulado proyectado: 11,4% / - Porcentaje ejecutado: 11,6%
En el tercer trimestre del 2020 los los avances que se reportaron en esta actividad fueron del 6,8% que corresponde a los siguientes documentos que fueron revisados y aprobados por la entidad: 
1. UBPD P43 - Metodología de riesgos
2. UBPD P70 - Estrategia y metodología penetración y EH
3. UBPD P35 - Procedimiento de activos
4. UBPD P66 - Plan de gestión de vulnerabilidades
5. UBPD P68 - Guía para realizar análisis de vulnerabilidades
6. UBPD P71 - Plan de implementación de estrategia de defensa en profundidad
7. UBPD P73 - Herramienta configurada
8. UBPD P33 - Análisis y Aplicabilidad de Dominios, Objetivos de Control y Control.
La metodología utilizada en la primera actividad "Diseñar e implementar las fases del sistema de información misional" fue implementada del mismo para los componentes de seguridad: 
* Los documentos fueron revisados por parte de la UBPD en un primer ciclo dejando los comentarios pertinentes para que fueran revisados por la Consultoria.
* La Consultoria ajustaba los comentarios sugeridos por la UBPD en cada documentos y citaba a la UBDP a una mesa técnica.
* El segundo ciclo de revisión de los documentos fue reemplazado por la mesa técnica en donde la Consultoria y la UBPD ajustaban el documento y llegaban a un acuerdo con respecto al entregable.
* Por último la consultoria entregaba el documento con los ajustes de la mesa técnica y listo para la aprobación de la UBPD. 
Estas acciones permitieron agilizar el procedimiento de revisión de una manera acertada, pudiendo tener aprobados los documentos pactados para la segunda entrega.</t>
  </si>
  <si>
    <t>* Durante el presente período de reporte, se logró superar el rezago que se presentó desde el primer trimestre del año y que había mantenido la meta de este indicador con un nivel de riesgo de cumplimiento. De hecho, con lo indicado para el tercer trimestre del año, el cumplimiento acumulado del indicador, que se encuentra en nivel óptimo, es del 101,8%. 
* Hace falta diligenciar el campo de soportes.
* Hace falta explicar, en el análisis de la primera actividad (Diseñar e implementar) de qué manera o qué acciones se realizaron, que permitieron superar el rezago e incluso avanzar en ella un poco más de lo proyectado. Lo mismo ocurre en la actividad tres, donde más que un análisis del avance, se enumeran los documentos recibidos producto de la consultoría de apoyo.</t>
  </si>
  <si>
    <t>19</t>
  </si>
  <si>
    <t>Avance en las fases del Plan estratégico de implementación de Tecnologías de la Información.</t>
  </si>
  <si>
    <t>100% de ejecución ponderada de los dos proyectos de TICs</t>
  </si>
  <si>
    <t>36% de ejecución ponderada de los dos proyectos de TICs</t>
  </si>
  <si>
    <t>29,4% de ejecución ponderada de los dos proyectos de TICs</t>
  </si>
  <si>
    <t xml:space="preserve">Para realizar la medición del cumplimiento del indicador durante el trimestre enero- marzo de 2020, se consideran como fuentes de información los avances y productos generados en la ejecución del contrato de consultoría para la Generación del Modelo estratégico de Tecnologías de la Información que se encuentra en ejecución, los cuales se detallan a continuación:
1. Identificación de necesidades y visión general de arquitectura que permitirá: 
- Establecer el entendimiento institucional de la UBPD, a partir del contexto estratégico de la entidad, el cual se encuentra compuesto por los siguientes elementos: Normatividad, Misión, Visión, Partes Interesadas, Unidades Organizacionales, Procesos y Procedimientos, Motivadores y teniendo en cuenta las necesidades expresadas por las áreas de la UBPD durante las sesiones de levantamiento de información.
- Realizar un análisis de las capacidades tecnológicas para determinar los componentes que harán parte de la visión de la arquitectura.
- Formular la visión de la arquitectura compuesta por el modelo de arquitectura empresarial y el modelo de gestión y gobierno de TI.
- Declarar los lineamientos y normas que rigen los ejercicios de arquitectura en términos de principios.
2. Entendimiento del estado actual de arquitectura empresarial que permitirá:
- Describir el entendimiento sobre la situación actual del modelo de Arquitectura Empresarial basado en evidencias, hechos y realidades de la UBPD.
- Establecer los principales hallazgos en relación con el modelo actual de Arquitectura Empresarial de la UBPD.
3. Línea base (as is) de arquitectura empresarial y rupturas estratégicas que permitirá:
- Consolidar los resultados de la valoración de madurez basada en el entendimiento sobre la situación del modelo de Arquitectura Empresarial.
- Establecer el punto de partida cuantitativo con respecto al modelo de Arquitectura Empresarial actual, para lograr un consenso posterior con relación a la propuesta de arquitectura empresarial futura y su correspondiente análisis de brecha a desarrollar en las siguientes fases.
- Identificar un conjunto de rupturas estratégicas que orientarán la formulación de la arquitectura futura y la formulación del PETI.
Nota: El reporte del 29,4 corresponde al aporte del 49% del proyecto de consultoría al aplicar los pesos correspondientes </t>
  </si>
  <si>
    <t>El indicador se encuentra en nivel de riesgo para el primer corte. Es necesario establecer en los avances cualitativos a qué obedecen los porcentajes de avance registrados, de tal forma, que puedan considerarlo como una linea base y adelantar la gestión pendiente el próximo trimestre. Por otra parte, se sugiere evaluar los planes de mitigación de los riesgos identificados previamente por la consultoria para que no se materialicen durante la ejecución del proyecto. Finalmente, se sugiere fortalecer el monitoreo interno a los cronogramas de trabajo, para visualizar actividades críticas y tiempos de holgura entre las mismas.</t>
  </si>
  <si>
    <t>8% de ejecución ponderada de los dos proyectos de TICs</t>
  </si>
  <si>
    <t>15,8% de ejecución ponderada de los dos proyectos de TICs</t>
  </si>
  <si>
    <t xml:space="preserve">   De acuerdo con lo registrado en el corte enero-marzo de 2020, se identificó una diferencia del 7.2% en relación con la meta proyectada del 36,6%. Lo anterior, obedeció al ajuste realizado por la Consultoría a la línea base de ejecución del cronograma del proyecto, lo que generó cambio en la duración de las actividades planeadas. En atención a lo anterior, el avance reportado por al consultoría fue menor al esperado. No obstante, los documentos esperados para el primer trimestre fueron entregados. 
   Con los avances de la ejecución de los dos proyectos establecidos para alimentar los resultados del indicador se presentan los siguientes avances:
1. En relación con la generación del Modelo estratégico de Tecnologías de la Información (proyecto 1),  la consultoría continúo desarrollando las actividades orientadas a generar el documento intermedio denominado Línea destino  (TO BE) que será la información que nutrirá el PETI a generar. De acuerdo con los avances de los seguimientos al proyecto presentados por la Consultoría, en relación con el documento de línea destino se presenta un avance del 13% equivalente al 7,8% que el proyecto aporta a la medición del indicador conforme al peso otorgado en la formulación.
Nota:  En el avance reportado por la consultoría se entrega la ejecución acumulada en el semestre, por lo tanto para el segundo trimestre el avance corresponde al 13%.
   Como producto de ejecución de las actividades se generó el documento intermedio Línea destino (TO BE) (el cual se encuentra dentro de los ciclos de revisión y aprobación de documentos de la consultoría)
2. En relación con el proyecto de gestión interna de la OTIC denominado Gestionar PETI OTIC (proyecto 2), se reporta la ejecución de las actividades ejecutadas de acuerdo con lo programado en el cronograma del proyecto. 
   Se han desarrollado las siguientes actividades relacionadas con la validación del estado de los servicios tecnológicos: 1. Se han realizado reuniones para determinar el estado de la infraestructura de servicios tecnológicos con corte a 31 de mayo de 2020. 2. Se ha identificado el estado de infraestructura de Servicios Tecnológicos en temas de conectividad, aplicaciones y demás elementos tecnológicos, las capacidades de infraestructura y el inicio de la gestión a través del plan de capacidad tecnológica. En relación con la validación del estado de la información esta se ha  desarrollado a través de la implementación de una encuesta relacionada con la aplicación de los  elementos que se identificaron en la definición del PETI 2019- 2020.
   Producto de ejecución de las actividades se generaron los siguientes documentos: i) Validar Objetivos estrategicos, ii)Validar procedimientos OTIC, iii)Validar Servicios Tecnológicos y iv) Validar Informacion
   Este proyecto presenta un avance de ejecución del 20%, equivalente al 8% que el proyecto aporta a la medición del indicador conforme al peso otorgado en la formulación.
   En virtud de lo anterior, el proyecto 1 quedaría con un 7,8% de avance más el 8% del proyecto 2 para un total del 15,8%.</t>
  </si>
  <si>
    <t>El indicador se encuentra en nivel de cumplimiento óptimo, se valora el ajuste que se realizó durante las 2 sesiones de trabajo con la Oficina Asesora de Planeación. Sin embargo, es necesario monitorear permanentemente el avance reflejado en las herramientas donde la consultoría registra el seguimiento del proyecto, considerando que los porcentajes encontrados en los informes se ajustan de forma automática cuando se modifica el horizonte de tiempo del proyecto. Esto sucede porque la consultoría registra avance porcentual de acuerdo las actividades culminadas y en esta ficha se tradujo en documentos (productos) entregados.</t>
  </si>
  <si>
    <t>49% de ejecución ponderada de los dos proyectos de TICs</t>
  </si>
  <si>
    <t>Con los avances de la ejecución de los dos proyectos establecidos para alimentar los resultados del indicador se presentan los siguientes avances:
1. Para este tercer trimestre, para el proyecto 1 (Generación del Modelo estratégico de Tecnologías de la Información), se presenta un avance de ejecución del 51% equivalente al 30,6% que el proyecto aporta a la medición del indicador conforme al peso otorgado en la formulación. De acuerdo con lo anterior, este avance se soporta en la generación de los siguientes productos: Mapa de ruta de gestión tecnológica y PETI (Plan Estratégico de Tecnologías de la Información) a 4 años (2021-2024) entregados por la consultoría.
2. Para este tercer trimestre, para el proyecto 2 (Gestionar PETI OTIC), se presenta un avance de ejecución del 46% equivalente al 18,4% que el proyecto aporta a la medición del indicador conforme al peso otorgado en la formulación. De acuerdo con lo anterior, este avance se soporta en el desarrollo de los siguientes productos: Informe de validación del PETI 2019-2020 e informe de la articulación y se realizaron las siguientes actividades
En relación con la generación del Informe de Validación del PETI 2019-2020, se tiene en cuenta que en el segundo trimestre se desarrollaron las actividades de validación individuales y en este tercer trimestre se genera el informe que compila dicha validación.
Para el informe de articulación, se desarrollaron las siguientes actividades relacionadas con la validación entre la articulación entre PETI 2019-2020 y el PETI 2021-2024: Se validaron las siguientes temáticas: la articulación de objetivos estratégicos de la OTIC, la articulación de procedimientos OTIC, la articulación de servicios tecnológicos, la articulación de Gestión de Información, la articulación de Sistemas de Información. 
 Producto de ejecución de las actividades mencionadas se generaron los siguientes documentos: i) Validar articulación Objetivos estratégicos de OTIC, ii) Validar articulación procedimientos OTIC, iii) Validar articulación Servicios Tecnológicos y iv) Validar articulación Información, v)Validar articulación Sistemas de Información y se generó el respectivo informe de articulación que compila las validaciones individuales de cada una de las temáticas.
En virtud de lo anterior, y teniendo en cuenta los avances ponderados de cada uno de los proyectos que aportan al cumplimiento del indicador para este corte, se reporta un avance del 49%</t>
  </si>
  <si>
    <t>El indicador se encuentra en nivel de cumplimiento óptimo. Lo anterior, permite evidenciar que los 2 proyectos se encuentran en curso y cumpliendo sus entregables de acuerdo con lo planteado contractualmente en los tiempos previstos. Finalmente, se sugiere para el próximo y último trimestre en el reporte cualitativo realizar un analisis del impacto o relevancia que han tenido estos proyectos y sus productos para el cumplimiento de la acción estratégica y por ende de la transformación en el marco de la planeación estratégica.</t>
  </si>
  <si>
    <t>20</t>
  </si>
  <si>
    <t>Evaluación del manejo de la información del proceso de búsqueda.</t>
  </si>
  <si>
    <t>1 documento de evaluación del manejo de la información al interior de la UBPD</t>
  </si>
  <si>
    <t>Política de seguridad, protección y confidencialidad de la información ajustada y Sistema de Seguridad de la Información creado. (0,15)</t>
  </si>
  <si>
    <t>Avance en la Política de seguridad, protección y confidencialidad de la información. (0,11)</t>
  </si>
  <si>
    <t>Se avanzó en la construcción de la Política de seguridad, protección y confidencialidad de la información, la cual describe el sustento normativo y establece las pautas que debe seguir cualquier funcionario, contratista o personal delegado de la UBPD cuando genere, acceda, almacene, transporte o intercambie información que contribuya a la implementación de acciones humanitarias y extrajudiciales para la búsqueda. Del mismo modo, se elaboró la Resolución de la conformación del Comité asesor de seguridad de la información, el cual tiene como objetivo establecer, evaluar y realizar seguimiento a las necesidades, lineamientos, directrices, protocolos, políticas, entre otros, a alto nivel en materia de seguridad de la información y seguridad digital, apoyado en el Sistema de Seguridad de la Información de la entidad, con el fin de mantenerlo y mejorarlo continuamente. Respecto al Sistema de Seguridad de la Información es necesario señalar que se cuenta con el borrador de la estructura y roles del sistema de seguridad de la información.
Estos tres documentos ya se encuentran elaborados en versión borrador y están en trámite de aprobación; esta situación nos lleva a determinar que una vez se aprueben dichos documentos se da por creado el sistema de seguridad de información.
En este sentido se ponderó el esfuerzo y en vista que no esta creado el sistema, se otorgó 0,04 puntos al avance en relacion con lo establecido en la metodologia de cálculo, y 0,07 a la politica de seguridad protección y confidencialidad de la información la cual se encuentra ajustada.</t>
  </si>
  <si>
    <t>* El indicador se encuentra en nivel de "Riesgo" de cumplimiento, pues se avanzó en un 0,11 frente al 0,15 proyectado, dado que no se lograron terminar plenamente los dos componentes de este indicador cualitativo.
* La información cualitativa da cuenta de cuáles fueron los obstáculos que se enfrentaron y que no permitieron lograr, en su totalidad, la meta proyectada para el período con relación a esos dos componentes, así como las acciones que se proyecta tomar para avanzar en el siguiente trimestre en aquello que está rezagado.
* Los soportes dan cuenta de los avances indicados.</t>
  </si>
  <si>
    <t>Política de seguridad, protección y confidencialidad de la información aprobada y definición metodológica de la evaluación. (0,25)</t>
  </si>
  <si>
    <t>Política de seguridad, protección y confidencialidad de la información presentada y en etapa de ajustes solicitados por el Comité. (0,04)</t>
  </si>
  <si>
    <t xml:space="preserve">     Se trabajó en la constitución del sistema de seguridad de la información de la UBPD, promulgándose la Resolución 537 del 11 de mayo de 2020, por la cual se conformó el Comité de Seguridad de la Información de la Unidad de Búsqueda; así mismo, se llevaron a cabo dos reuniones, una de ellas el 27 de mayo y la otra el 1 de junio ante el Comité de Seguridad de la Información y como resultado de dichas reuniones se aprobó la Resolución 588 del 8 de junio de 2020 por medio de la cual se establece la estructura y roles del sistema de seguridad. Una vez se aprobó esta estructura y roles se inició con la revisión de la Política de Seguridad, Protección y Confidencialidad de la Información, en las reuniones del 10 y 24 de junio. Sin embargo, se ha solicitado realizar algunos ajustes a la misma por parte del Comité; por lo anterior a la fecha no ha sido aprobada. En este orden de ideas se realizarán los ajustes requeridos para ser discutida en el próximo Comité. Una vez surtida esta etapa de aprobación, se dará inicio a la estructuración de la metodología de evaluación, en el entendido que este documento es codependiente de la politica de seguridad, protección y confidencialidad de la información. 
     Teniendo en cuenta que el Sistema de Seguridad de Información se logró aprobar a través de las Resoluciones 537 y 588 de 2020, se otorgó 0,04 puntos en este trimestre, los cuales corresponden al rezago pendiente del primer trimestre.</t>
  </si>
  <si>
    <t>* El comportamiento del indicador es decreciente, pues en lugar de mejorar la lectura del período anterior ("riesgo"), actualmente se encuentra en nivel de cumplimiento "crítico".
* El reporte cuantitativo corresponde al rezago del primer trimestre, de modo que el avance en la meta del período es 0% y, en acumulado, 15%.
* Se entiende que la Política de seguridad, protección y confidencialidad de la informaciónno logro la aprobación, que era el atributo necesario para lograr el reporte y se explica que, aunque se cuenta con el documento, se están haciendo ajustes que fueron solicitados.
* Se entiende también que la definición metodológica de la evaluación, que es el segundo componente del reporte del período, depende de que se cuente con la política aprobada, por lo que se solicita al Comité tener en cuenta la importancia de dar vía libre al documento.</t>
  </si>
  <si>
    <t>Primer avance en la evaluación del manejo de la información al interior de la UBPD. (0,30)</t>
  </si>
  <si>
    <t xml:space="preserve">     La Política General de Seguridad, Protección y Confidencialidad de la Información a la fecha del reporte no ha sido aprobada. No obstante, los ajustes solicitados fueron incorporados al documento y se presentarán para aprobación el 8 de octubre de 2020 en el Comité de Seguridad de la Información. 
     En vista de que aun no ha sido aprobada esta política, con el fin de avanzar en la definición de la evaluación del manejo de la información al interior de la UBPD, en el marco de la ejecución del contrato de consultoría 186 de 2019, específicamente en lo relacionado con el diseño del modelo de seguridad de la información, se elaboró y aprobó la caracterización del proceso de Gestión de seguridad de la información y se está trabajando en la elaboración de los procedimientos asociados a este proceso, entre los que se incluye el procedimiento de seguimiento al sistema de seguridad de la información y se han diseñado 39 indicadores, los cuales se encuentran en etapa de revisión y concertación, con el fin de contar con herramientas cuantitativas y cualitativas que permitan evaluar el manejo de la información al interior de la UBPD. También se tiene definida la matriz de roles y responsabilidades del sistema de seguridad de la información.
     Es de tener en cuenta, que con el fin de propender por la garantía de la seguridad la información, además de la implementación de medidas reactivas, la UBPD deberá también tomar medidas preventivas, encaminadas a crear una cultura de la seguridad de la información (el eslabón más débil en la seguridad de la información son las personas), en la que todas las servidoras y servidores de la entidad se encuentren debidamente sensibilizados y apropiados de la importancia del tema y parte de la evaluación en el manejo de la información deberá enfocarse en las acciones realizadas para la creación de esta culutra.
     Entre las medidas reactivas, se encuentran la construcción de la estrategia y metodología para la realización de pruebas de penetración y ethical hacking y la guía para realizar el análisis de vulnerabilidades y se espera contar durante el cuarto trimestre del año, con un informe del análisis de dichas vulnerabilidades, así como del resultado de las pruebas de seguridad (ethical hacking).
     Por lo anterior, se reporta un avance de 0,2 puntos, toda vez que si bien, aún no se encuentra aprobada la política, se ha avanzado en la definición de los instrumentos y procedimientos a través de los cuales se puede evaluar el manejo de la información al interior de la entidad.</t>
  </si>
  <si>
    <t>* Las etapas o hitos definidos para medir el logro de este indicador cualitativo no han tenido los avances esperados, por lo que el cumplimiento se mantiene en nivel crítico. Según lo indicado en el análisis cualitativo, entonces, si llegara a lograrse la aprobación de la Política de seguridad, protección y confidencialidad de la información (que es el hito que no ha logrado superarse), parece poco probable que en el último trimestre se pudiera dar el cierre previsto para la vigencia, que es, de hecho, el eje del indicador: una evaluación del manejo de la información al interior de la entidad. Por ello, se alerta la alta probabilidad de que este indicador quede incumplido en 2020.
* Es necesario dimensionar qué implicaciones tiene esta situación para la UBPD, más allá del cumplimiento del indicador, teniendo en cuenta que el tema al que apunta es crucial para la misionalidad de la entidad.
* Hay que tener presente que el avance reportado como correspondiente a un 0,2 de la evaluación de manejo de información no corresponde a ninguno de los hitos proyectados para dar cumplimiento al indicador, por lo que no resulta posible validar su inclusión en el presente reporte.</t>
  </si>
  <si>
    <t>21</t>
  </si>
  <si>
    <t>Solicitudes con establecimiento del estado del proceso de búsqueda, que cuentan con diálogos de ampliación de información y/o han estado en mesas técnicas de coordinación.</t>
  </si>
  <si>
    <t>Subdirección de Análisis de la Información</t>
  </si>
  <si>
    <t>394 personas con diálogo de ampliación de información o mesa técnica</t>
  </si>
  <si>
    <t>100 personas con diálogo de ampliación de información o mesa técnica</t>
  </si>
  <si>
    <t>108 personas con diálogo de ampliación de información o mesa técnica</t>
  </si>
  <si>
    <t>Una vez consultado el Registro de Solicitudes de Búsqueda y hecha la consulta en el módulo de "Seguimiento de participación" se encontraron 64 diálogos de ampliación de información realizados por los equipos territoriales y funcionarios de la Dirección Técnica de Información, Planeación y Localización para la Búsqueda, 21 diálogos hechos por la agrupación territorial de Magdalena Medio (división interna de trabajo establecida en la DIPLOB) y 4 de la Asociación AFADEPAC (Asociación de Familiares de Desaparecidos en el Pacifico).
Así mismo, en el marco de la mesa técnica con Fiscalía, se pusieron en conocimiento 19 casos, para un total de 108 personas con diálogos o mesa técnica realizados en el primer trimestre de la vigencia 2020.</t>
  </si>
  <si>
    <t>* Ya que están interrelacionados, para hacer una adecuada lectura de este indicador es necesario revisar el número 28, que se constituye en el denominador de este, el 21. El avance o rezago del primero, impacta en la lectura del segundo.
* Teniendo en cuenta que lo reportado en el indicador 28 dobla el logro esperado para el período, hay que revisar la proyección anual de la meta de éste.
* Según la proyección inicial para el primer trimestre (100/411) lo reportado en este indicador estaría en cumplimiento "Óptimo", pero, ya que el 28 tiene lectura "Subestimada", el presente indicador se encuentra en nivel "Riesgo".
* Se debe revisar, entonces, la proyección anual y la distribución de la meta de este indicador y solicitar su modificación al Comité estratégico.
* Si lo consideran pertinente, en la misma solicitud incluir la sugerencia hecha por la OAP con respecto a cambiar el responsable del reporte, para pasar de la Subdirección de Análisis de Información a la Dirección Técnica de Información.
* En el análisis cualitativo se sugiere unificar la información ya que en algunos casos se indica quiénes fueron los responsables de realizar los diálogos, mientras que en otras se indica la fuente con la que se realizaron, de modo que no se entiende si deben o no sumarse para el total de 108 (por ejemplo, no es claro si los 4 diálogos de ampliación con Afadepac son adicionales o hacer parte de los 64 ya mencionados).</t>
  </si>
  <si>
    <t>120 personas con diálogo de ampliación de información o mesa técnica</t>
  </si>
  <si>
    <t>441 personas con diálogo de ampliación de información o mesa técnica</t>
  </si>
  <si>
    <t>Durante este periodo, se llevaron a cabo 13 diálogos de ampliación realizados por funcionarios de la UBPD, de conformidad con lo reportado en la matríz denominada "Dialogos de ampliación"; así mismo, se desarrollaron 7 mesas técnicas, con el fin de abordar 428 casos relacionados con solicitudes de búsqueda. Este logro se obtuvo gracias al relacionamiento de la UBPD con la la Corporación Jurídica Libertad y Equitas (Equipo Colombiano Interdisciplinario de Trabajo Forense y Asistencia Psicosocial), donde se pudieron abordar mediante reuniones virtuales casos que apoyarán la construcción de Planes Regionales de Búsqueda, mediante análisis y retroalimentación  de los mismos por parte de entidades participantes. Esta fue una estrategia diseñada para conocer la situación de los familiares aportantes de ADN y construir una priorización (de acuerdo a edades, ubicación y acceso) y a partir de allí organizar la toma de muestras y la recolección de información faltante de manera más certera y eficaz.
En este sentido se revisaron los siguientes casos:
 - Caso la Esperanza I, mesa entre la UBPD y la Corporación Jurídica Libertad, se relaciona la desaparición de 12 campesinos. 
 - Caso Dabeiba, mesa entre la UBPD y la Corporación Jurídica Libertad.
 - Casos Magdalena Caldense-Samaná Fase I-II Samaná, mesa entre la UBPD y Equitas, retroalimentación y análisis .
 - Caso 003, mesa entre la UBPD y la Corporación Jurídica Libertad, en la cual se abordó la solicitud del informe "Ni descuidos, ni manzanas podridas", que relaciona 229 registros de bajas en combate.
 - Caso la Esperanza II, mesa entre la UBPD y la Corporación Jurídica Libertad.
 - Casos de Magdalena Caldense - Samaná  FASE I-II, entre la UBPD y Equitas,en el cual se relacionan 187 casos, con el fin de realizar la retroalimentación y análisis de los mismos.
Teniendo en cuenta las mesas técnicas y los diálogos de ampliación programados para el primer semestre de 2020, se espera tener la misma cantidad de diálogos de ampliación y mesas de coordinación para el siguiente semestre. Es necesario indicar que algunas mesas técnicas pueden ser acerca de las mismas personas desaparecidas ya reportadas.</t>
  </si>
  <si>
    <t>* El indicador se encuentra "subestimado", en una proporción tal que con el actual reporte ya se superó la meta anual, pues se ha logrado, en los trimestres 1 y 2, un cumplimiento de 24,7%, frente a una meta anual de 17,7%. Esto equivale a que, en 2020, se esperaba tener diálogos o mesas de ampliación de información con 394 personas, pero ya se han sostenido estos espacios con 549 personas. En esta lectura ya está actualizado el denominador, que también sufrió modificaciones con respecto a lo proyectado, pues corresponde al logro del indicador 28. Por lo anterior, se superó la lectura del primer trimestre, que tenía el indicador en "riesgo" de cumplimiento.
* Es fundamental tener en cuenta lo indicado por el área responsable con respecto a la lectura que se presenta, de manera que se pueda evaluar la proyección anual de la meta.</t>
  </si>
  <si>
    <t>1.097 personas con diálogo de ampliación de información o mesa técnica</t>
  </si>
  <si>
    <t>318 personas con diálogo de ampliación de información o mesa técnica</t>
  </si>
  <si>
    <t>Durante este periodo, se llevaron a cabo 125 diálogos de ampliación realizados por funcionarios de la UBPD, de conformidad con lo reportado en la matríz denominada "Reporte Dialogos y Mesas Técnicas"; así mismo, se desarrollaron 10 mesas técnicas, con el fin de abordar 193 casos relacionados con solicitudes de búsqueda. Este logro se obtuvo gracias al relacionamiento de la UBPD con El Movice Sucre, Movice capitulo Bogotá, Corporación Yira Castro, Comisión Colombiana de Juristas- CCJ, Instituto Interamericano de Responsabilidad Social y Derechos Humanos - IIRESODH, Colectivo Migrantes y Exiliados Colombianos por la Paz en Argentina -MECOPA, donde se pudieron abordar mediante reuniones virtuales casos que apoyarán la construcción de Planes Regionales de Búsqueda, mediante análisis y retroalimentación de los mismos por parte de entidades participantes.
En virtud de lo anterior, para el presente trimestre se obtuvo un logro en la meta de 318 diálogos de ampliación y mesas técnicas de coordinación.</t>
  </si>
  <si>
    <r>
      <t xml:space="preserve">* El indicador se encuentra en nivel óptimo de cumplimiento, tras haber sido reprogramado y lograr regularizar la subestimación del periodo anterior.
* Se sugiere precisar en la redacción que no son 318 diálogos o mesas realizadas, sino 318 </t>
    </r>
    <r>
      <rPr>
        <b/>
        <sz val="10"/>
        <color theme="1"/>
        <rFont val="Arial Narrow"/>
        <family val="2"/>
      </rPr>
      <t>personas dadas por desaparecidas</t>
    </r>
    <r>
      <rPr>
        <sz val="10"/>
        <color theme="1"/>
        <rFont val="Arial Narrow"/>
        <family val="2"/>
      </rPr>
      <t xml:space="preserve"> con respecto a quienes se realizaron dichos diálogos o mesas, que es a lo que apunta la medición de este indicador.</t>
    </r>
  </si>
  <si>
    <t>22</t>
  </si>
  <si>
    <t>Avance en la construcción del capítulo del Registro Nacional de Desaparecidos.</t>
  </si>
  <si>
    <t>30% de avance en la construcción del capítulo en el Registro Nacional de Desaparecidos</t>
  </si>
  <si>
    <t>30% - Propuesta de conceptualización y plan de trabajo concertados con el INMLCF, y definición de la ruta administrativa y jurídica para la construcción del capítulo y avance precontractual correspondiente.</t>
  </si>
  <si>
    <t>5% - Propuesta de conceptualización del capítulo.</t>
  </si>
  <si>
    <t>La elaboración del documento de propuesta para la conceptualización del capítulo especial que tendrá el Registro Nacional de Desaparecidos -RND-, exclusivamente para el Universo de personas dadas por desaparecidas en el contexto y en razón del conflicto armado -Universo-, se concentró en desarrollar los siguientes puntos:
I) Establecer el objetivo general y los objetivos específicos que orientarán el diseño y la implementación del capítulo especial del Universo en el RND.
II) Reconocer las experiencias previas y lecciones aprendidas, a partir de una recopilación de documentos e investigaciones sobre los alcances y limitaciones del RND, e identificar los principales retos a abordar para la construcción del capítulo especial.
III) Proponer elementos para evaluar la compatibilidad entre el Universo y el RND, en relación con su alcance normativo y conceptual y, a partir de ahí, establecer posibles ejes temáticos que delimitarán la estructura del capítulo especial.
IV) Establecer posibles criterios y aproximaciones permitan avanzar en la definición operativa de:
a) La conexidad al conflicto de las desapariciones registradas por ambas entidades. En este punto se profundizó en la revisión de aproximaciones metodológicas para el uso de información no estructurada
b) El estado actual de los desaparecidos. En particular, se enfatizó en la identificación de los elementos de una posible ruta de procesos para el intercambio, depuración, consolidación y actualización de este aspecto del proceso de identificación humana para la búsqueda.
c) La incoporación de los enfoques diferenciales relevates en ambas herramientas (enfoque de género, étnico, territorial, y demás relevantes para la búsqueda de las personas dadas por desaparecidas).
V) Abordar elementos clave en relación con el aprovechamiento analítico y pedagógico de la información derivada de la conformación del capítulo especial, con miras a avanzar en la armonización de cifras institucionales sobre desaparición.
VI) Elaborar una propuesta agenda de trabajo entre la UBPD y el INMLCF.</t>
  </si>
  <si>
    <t>* El indicador se encuentra en nivel "Óptimo" de cumplimiento, pues se logró elaborar la propuesta de conceptualización del capítulo del Registro Nacional de Desaparecidos.
* La información cualitativa es completa y clara, da cuenta del avance proyectado y el soporte corresponde al avance cuantitativo y al análisis cualitativo reportados.</t>
  </si>
  <si>
    <t>10% - Concertación de la conceptualización del capítulo con el INMLCF.</t>
  </si>
  <si>
    <t>10% - Definición de la ruta administrativa y jurídica para la construcción del capítulo y avance precontractual correspondiente.</t>
  </si>
  <si>
    <t xml:space="preserve">     Conforme a lo previsto en el artículo 9 de la Ley 589 de 2000, "el Registro Nacional de Desaparecidos continuará bajo la coordinación del Instituto Nacional de Medicina Legal y Ciencias Forenses y funcionará en su sede”, por lo que se ha determinado que existe la necesidad de apoyar al INMLCF en la implementación de soluciones que soporten ambientes virtualizados, que permitan potenciar, simplificar y automatizar el rendimiento de los aplicativos y garanticen altos niveles de seguridad y escalabilidad, con el fin de atender la necesidad de renovar su plataforma tecnológica y disponer de mecanismos de respaldo y almacenamiento de la información; por lo tanto se requiere poder contar con las condiciones técnicas suficientes, en dicha entidad, que garanticen la confidencialidad, integridad y disponibilidad de la información que conformará el capítulo especial del Registro Nacional de Desparecidos para el universo de personas dadas por desaparecidas en el contexto y en razón del conflicto armado.
     En este sentido implementar el capítulo especial en la sede del INMLCF en infraestructura tecnológica robusta y de propiedad de la UBPD, permitirá avanzar en los objetivos estratégicos propuestos durante la construcción del Plan Nacional de Búsqueda, específicamente en la consolidación de información pertinente para la búsqueda, que conlleva, no sólo a la delimitación del universo de personas dadas por desaparecidas en el contexto y en razón del conflicto armado, sino que también aporta elementos para la identificación de personas desaparecidas, toda vez que permite complementar, precisar y robustecer la información con la que cuenta el INMLCF para este asunto.
     Para cumplir con este objetivo, se consolidó un ficha técnica con el fin de adelantar un proceso contractual relacioando con "adquisición, instalación y configuración de infraestructura de hiperconvergencia tecnológica de hardware y software para el establecimiento del capítulo especial del Registro Nacional de Desaparecidos administrado por el INMLCF, exclusivamente para el universo de personas dadas por desaparecidas en el contexto y en razón del conflicto armado" que se puso a consideración del INMLCF y está en proceso de revisión para acortar el requerimiento técnico.
     Así mismo la UBPD ha venido estructurando un convenio interadministrativo que tiene por objeto "aunar esfuerzos administrativos, científicos, técnicos y tecnológicos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el cual esta siendo objeto de revisión por parte de la Secretaría General, con la revisión técnica de la Dirección de Prospección.
     Es preciso señalar que estas acciones estan encaminadas a contar con las condiciones técnicas y jurídicas que permitan la implementación del capítulo especial, con funcionamiento en la sede del INMLCF, lo cual se alínea con la meta propuesta para el cuarto trimestre del año, y se identifica como necesario para poder concertar el diseño e implementación del capítulo lo cual es el producto del segundo trimestre. 
     Con base en lo anterior estos avances reportados en el presente trimestre, dan cuenta de la meta proyectada para el cuarto trimestre de la vigencia, lo que constituye una fase previa para avanzar en la concertación de la conceptualización del capítulo con el INMLCF.</t>
  </si>
  <si>
    <t>* El indicador se encuentra en nivel de cumplimiento "óptimo", tanto en el período actual como en el acumulado del primer y segundo trimestre.
* De acuerdo al análisis cualitativo, el avance reportado en el periodo corresponde al componente que se había previsto lograr en el último período del año, que era la "Definición de la ruta administrativa y jurídica para la construcción del capítulo y avance precontractual correspondiente". El reporte es válido teniendo en cuenta que está dentro de lo previsto para la actual vigencia, que el porcentaje reportado es el correcto y que, adicionalmente, se reportan tanto en esta ficha como en las actividades del Plan de acción, avances específicos en la concertación de la conceptualización del capítulo con el INMLCF. Específicamente, en la actividad 2.2.1 del Plan de acción se informa que "se elaboró borrador de propuesta para la Conceptualización y Delimitación del Alcance del Capítulo Especial del Universo de Personas dadas por Desaparecidas en el RND".</t>
  </si>
  <si>
    <t>5% - Plan de trabajo para la construcción del capítulo, concertado con el INMLCF.</t>
  </si>
  <si>
    <t xml:space="preserve">     En el marco del plan de trabajo para la construcción del Capitulo Nacional de Desaparecidos, se inició la conformación del comité técnico coordinador del convenio 159 de 2020 con el Instituto Nacional de Medicina Legal y Ciencias Forences - INMLCF. En tal virtud, se estructuró su reglamento, se aprobaron por parte del INMLCF las variables de los módulos de desaparecidos y de cadáveres y antropología solicitadas para acceso masivo a información desde la UBPD y en tal sentido, se inició el proceso de estructuración de las vistas que contengan estas variables, así como los componentes técnicos de conexión al sistema del INML.
     En el mes de agosto se suscribió con el Instituto de Medicina Legal y Ciencias Forenses - INMLCF el convenio interadministrativo 159 de 2020, el cual tiene por objeto "Aunar esfuerzos administrativos, científicos, técnicos y tecnológicos en el ámbito de sus competencias y en el cumplimiento de sus funciones, tendientes al desarrollo de actividades que faciliten la articulación para un trabajo que permita una efectiva coordinación para el proceso de búsqueda humanitaria y extrajudicial, localización, recuperación, identificación y entrega digna de las personas dadas por desaparecidas en el contexto y en razón del conflicto armado", el cual contempla dentro de sus ejes estratégicos, la elaboración de una metodología de trabajo interinstitucional y el acceso por parte de la UBPD a la información necesaria que tenga el INMLCF que contribuya a la determinación de la suerte y paradero de las personas dadas por desaparecidas.
     Dentro del eje estratégico de acceso a información, se incluyeron como obligaciones para las partes, establecer coordinadamente el capítulo especial del Registro Nacional de Desaparecidos (RND), exclusivamente para el Universo de personas dadas por desaparecidas en el contexto y en razón del conflicto armado, en los términos establecidos en el Decreto Ley 589 de 2017, artículo 5. Así mismo, se deben coordinar acciones para definir los requerimientos tecnológicos que permitan desarrollar este capítulo y garantizar la confidencialidad, integridad y disponibilidad de la información que lo conformará.
     En tal sentido, se han desarrollado dos mesas técnicas del Comité Técnico Coordinador del Convenio, en las cuales se definieron los integrantes de dicho comité por cada eje temático, periodicidad de reuniones y reglamento del mismo. Adicionalmente, el INMLCF, en la primera sesión de Comité aprobó el acceso a las variables de información de los módulos de desaparecidos, de cadáveres y de antropología que la UBPD solicitó para acceso masivo y se han desarrollado mesas técnicas, con el fin de avanzar en la implementación de un componente automático de acceso a dicha información, en el que se ha avanzado en la estructuración de las vistas que contengan dichas variables. Lo cual constituye el primer paso para la conformación del capítulo.
     Adicionalmente la UBPD, en cumplimiento de una de una de sus obligaciones en el mencionado convenio, relacionada con brindar apoyo técnico, administrativo y tecnológico al INMLCF para el establecimiento del capítulo, estructuró una ficha técnica para cotizar bienes y/o servicios, con el objeto de "Adquisición, instalación, configuación, de infraestructura de hiperconvergencia tecnológica de hardware y software para el intercambio de información y fortalecimiento del Registro Nacional de Desaparecidos", basándose en la necesidad planteada por el INMLCF y las especificaciones técnicas definidas por el INMLCF como producto de un ejercicio de dimensionamiento de necesidades tecnológicas realizado por dicha entidad. 
     Los anteriores avances constituyen la definición de las condiciones y el plan de trabajo para el establecimiento del capítulo especial.</t>
  </si>
  <si>
    <t>* El indicador se reporta en cumplimiento óptimo.
* Es importante tener en cuenta que en el periodo anterior se dio cumplimiento al porcentaje de avance proyectado, pero no con base en el hito esperado para ese trimestre, sino en el correspondiente al cuarto trimestre, de modo que está pendiente, para el cuarto trimestre la "concertación de la conceptualización del capítulo con el INMLCF", equivalente a un 10% de avance. Esto resulta inconsistente con respecto a lo indicado cualitativamente, pues se asume que dicha conceptualización es una base para el trabajo que se ha realizado y para la concertación y firma del convenio, por lo que no es claro por qué no se reporta como victoria temprana o como avance en el rezago. Según la información cualitativa, pareciera que el indicador ya tuvo cumplimiento pleno, pero no se reporta cuantivamente así.
* En ese mismo sentido se requiere mantener un hilo entre lo reportado en este trimestre con respecto a los anteriores cortes, de modo que se entiendan los avances y acumulados en las acciones desarolladas. Así, lo que se informó en los cortes uno y dos, debe retomarse para indicar qué se cerró, que continuó, que obstáculos se enfrentaron, etc.</t>
  </si>
  <si>
    <t>23</t>
  </si>
  <si>
    <t>Avance en el diseño y puesta en marcha del Registro nacional de fosas, cementerios ilegales y sepulturas.</t>
  </si>
  <si>
    <t>2 documentos de avance en el diseño y puesta en marcha del Registro nacional de fosas, cementerios ilegales y sepulturas.</t>
  </si>
  <si>
    <t>Formulario para el registro de lugares (0)</t>
  </si>
  <si>
    <t>Una vez contruida la tabla para el registro de lugares de disposición de cuerpos, se han realizado las siguientes acciones:
- Implementación de la propuesta sobre la aplicación Survey123 del formulario como instrumento para el registro de información en línea.
- Se realizó una revisión conjunta con el equipo de la Dirección Técnica de Información, Planeación y Localización para la Búsqueda con el fin de ultimar detalles y realizar los ajustes necesarios al instrumento.
- Por otro lado, analistas y profesionales de la Subdirección de Gestión de Información han adelantado pruebas funcionales al instrumento para el registro de información.
Así las cosas, se espera realizar la implementación en el segundo trimestre de la vigencia.</t>
  </si>
  <si>
    <t>* El indicador no tiene avance cuantitativo proyectado para este período, pero sí cualitativo. De acuerdo al reporte, se avanzó de manera adecuada según lo proyectado.
* La información es completa y clara, da cuenta del avance proyectado y el soporte corresponde al avance cuantitativo y al análisis cualitativo reportados.</t>
  </si>
  <si>
    <t>Metodología para elaboración del RNFCIS, ajustada y validada. (1,0)</t>
  </si>
  <si>
    <t xml:space="preserve">     En aras de avanzar con el diseño y puesta en marcha del Registro Nacional de Fosas, Cementerios Ilegales y Sepulturas, se lleva a cabo la estructuración de información relacionada con diligencias de exhumación en fosas y cementerios realizados por el Grupo Interno de Trabajo de Búsqueda, Identificación y Entrega de Personas Desaparecidas (GRUBE) de la Fiscalía General de la Nación (FGN). Al respecto se llevan a cabo las siguientes actividades:
   - Depuración y normalización de datos.
   - Generación de registros únicos de nombres relacionados en las diligencias y de sitios únicos.
   - Georreferenciación de los datos.
   - Validación de los puntos de coordenadas de fosas y cementerios.
   - Ajuste y corrección de coordenadas.
   - Generación de capas de información geográfica por departamentos.
     Para continuar con la depuración de estos sitios, se actualizó la guía de depuración y verificación de registros de lugares cuya fuente es el GRUBE.
     Se realizaron los ajustes al instrumento del formulario para el registro de lugares implementado en la herramienta de Survey123, ajustes tanto temáticos como de estructura, y se actualizó la guía de diligenciamiento, elaborando el glosario e integrando los ajustes realizados. 
     Se han presentado dificultades en la revisión del documento de la propuesta metodológica para este Registro Nacional. Aún no se ha finalizado la revisión por parte de las Direcciones Técnicas y la Subdirección General Técnica y Territorial - SGTT. Una vez se obtengan sus observaciones, se llevarán a cabo los ajustes y cambios necesarios para su posterior aprobación.
     Para sistematizar la información de los documentos de diagnóstico de cementerios elaborados por el Ministerio del Interior, se creó una matriz en conjunto con los Equipos territoriales, con las variables identificadas como prioritarias para realizar un análisis de las condiciones, estado del cementerio e identificación de los Cuerpos No Identificados (CNI) y Cuerpos Identificados No Reclamados (CINR), en cada uno, a fin de que la UBPD pueda implementar acciones para su protección, en especial, aquellos cementerios que puedan ser más vulnerables en su ocupación por causa de la pandemia por covid-19. Se creó una ruta del proceso de sistematización para definir las actividades y las etapas para abordar el tema del levantamiento de información en los cementerios. Asimismo, se destaca el trabajo colaborativo para la sistematización de esta información por parte de los Equipos territoriales, las Direcciones Técnicas de Participación y Prospección, quienes apoyaron a la Dirección Técnica de Información en la sistematización de esta información.
     Por otro lado, se realizó el proceso de selección de los profesionales para el proyecto piloto de organización y sistematización de fuentes no estructuradas para este Registro Nacional, bajo el apoyo financiero de cooperación internacional. Como resultado, se seleccionaron 4 profesionales universitarios y 1 profesional especializado, los cuales serán contratados a través del Chemonics. Los resultados fueron remitidos al Equipo de Cooperación y Alianzas. 
     Igualmente, con el Equipo de Cooperación y Alianzas se llevan a cabo acciones para lograr el apoyo de la Agencia Catalana de Cooperación al Desarrollo, para el intercambio de saberes y experiencias en el tema relacionado con fosas comunes donde pueden estar dispuestos los cuerpos de personas dadas por desaparecidas. Se participó en el encuentro para el intercambio de experiencias e inquietudes relacionadas con la Ley española sobre localizacion e identificación de las personas desaparecidas durante la Guerra Civil y la dictadura franquista, y la dignificación de las fosas comunes. Al respecto, la Dirección Técnica de Información ha presentado una propuesta de posibles temas para ser desarrollados como parte del intercambio de saberes, a partir diferentes modalidades de capacitación.</t>
  </si>
  <si>
    <t>* El indicador se reporta en nivel de cumplimiento "crítico", puesto que se tenía proyectado para este período contar con la "Metodología para elaboración del RNFCIS, ajustada y validada" y no se ha logrado como hito. Pese a ello, en el análisis cualitativo se informa sobre acciones sustanciales que aportan en el avance y puesta en marcha del RNFCIS y se adjuntan los soportes correspondientes.
* Es importante, entonces, mencionar por qué, pese al trabajo realizado que se explica en detalle, no se ha logrado construir la metodología. También es importante hablar de las acciones que se espera tomar en el siguiente trimestre para poder avanzar con lo que esté rezagado y proceder al diligenciamiento del Registro, que es el siguiente hito.</t>
  </si>
  <si>
    <t>RNFCIS diligenciado. (0 - no hay programado avance cuantitativo para el período)</t>
  </si>
  <si>
    <t xml:space="preserve">     * Se inició el plan piloto para la sistematización la información de fuentes no estructuradas que puede contribuir al Registro Nacional de Fosas, Cementerios Ilegales y Sepulturas, a partir de la preclasificación y clasificación de los tipos de fuentes con que cuenta la UBPD y que se relacionan con sitios de disposición de cuerpos y de las personas dadas por desaparecidas. En el ejercicio de recopilación y recolección de información, la UBPD actualmente cuenta con un volumen considerable de información de diferentes fuentes, las cuales algunas dan cuenta de lugares de disposición de cuerpos. Sin embargo, mucha de esta información no se encuentra estructurada en una base de datos que pueda alimentar el registro nacional de fosas, cementerios ilegales y sepulturas, ya que solo es almacenada de manera documental y otros medios (audios, videos), y sólo en algunos casos en tablas en formato digital sin estructurar. 
     Para tal propósito, se identificaron para este plan piloto alrededor de 1900 fuentes sin estructurar provenientes de organizaciones civiles y entidades del Estado. A partir de esto, se realizó el análisis documental y del tipo de información relacionada en diferentes bases de datos como las del GRUBE, SPOA, SIJUF, CNMH, CRNV, diagnóstico de cementerios del Ministerio del Interior y del Ministerio de Salud, documentos JEP, donde se identificaron las variables a ser usadas para el diseño de un instrumento para la sistematización de la informaciónn de sitios de disposición de cuerpos diferentes a cementerios. Al respecto de estas nuevas variables, fue necesario realizar el ajuste a la matriz de cementerios que permitiera complementar la información que se habia sistematizado, en 10 nuevas variables. A la fecha, se está complementando y depurando la información de los 485 cementerios sobre esta nueva versión de la matriz.
     * Como parte del diseño del Registro Nacional de Fosas, Cementerios Ilegales y Sepulturas, se realizó la propuesta para el diseño e implementación de una solución tecnológica que permita la actualización, consulta y visualización de la información de cementerios y sitios de exhumaciones. Esta propuesta se presentó ante la SGTT y la OTIC, quienes dieron la aprobación. Al respecto, se elaboró el documento de estructura de las capas de información geográfica y del modelo de relación, para el diseño de la base de datos geográfica -GDB. La implementación de este diseño y de la solución tecnológica se está realizando en conjunto con el proveedor de las herramientas para el SIG de la UBPD, ESRI con quien se ha venido trabajando, y a la fecha se tiene el diseño de la GDB y se está haciendo la migración de los datos para dar inicio al desarrollo de la aplicación para el despliegue de la información. Se establecieron los respectivos acuerdos de confidencialidad de la información en el documento elaborado por la OAJ y la OTIC.
     * Se realizaron las gestiones con la Subdirectora de Análisis para que los ET remitieran a la Dirección Técnica de Información, Planeación y Localización para la Búsqueda, de la información de fuentes no estructuradas que se relacionaran con sitios de disposición de cuerpos, con el fin de incluirlas en el proyecto piloto de sistematización y el registro de sitios. Sólo se ha recibido la matriz de sitios del ET Villavicencio, en el que se tiene el registro de 13 sitios de disposición de cuerpos, los cuales se incluiran en el formulario de registro.
     * En el marco del Sistema de Información Misional -SIM, se llevaron a cabo las sesiones para el levantamiento de requerimientos para la integración del registro nacional de fosas, cementerios ilegales y sepulturas, para lo cual se realizaron 13 sesiones de trabajo interdirecciones para definir los aspectos relacionados con creación, registro, actualización y visualización de la información del registro. Por tal motivo, se realiza el ajuste del instrumento del registro, el cual se integra al diseño del SIM y que se enfoca al registro de información de sitios referidos. 
     * Por su parte, en lo que respecta al documento de la propuesta metodológica para el Registro Nacional de Fosas, Cementerios Ilegales y Sepulturas, se encuetra en etapa de ajustes acorde con las sugerencias de la Dirección de Prospección, con el fin de volver a presentarlo para aprobación del comité.
     Es importante precisar que durante el último trimestre de año se espera contar con los ajustes y validación de la propuesta metodológica para elaboración del RNFCIS; en este sentido la implementación del RNFCIS se armoniza con la metodología, pero su avance no depende totalmente de ella. A la fecha ya se cuenta con un gran avance de la implementación y se proyecta iniciar ejercicios pilotos de operativización  en la primera o segunda semana del mes de noviembre. En cuanto al Documento del avance en el desarrollo e implementación se proyecta que el documento se entregará en el mes de diciembre, tal como está previsto.</t>
  </si>
  <si>
    <t>* Pese a los importantes avances indicados en el análisis cualitativo, el indicador se mantiene, igual que en los períodos anteriores, en nivel crítico de cumplimiento. Según lo informado, en el tercer trimestre no se logró dar cumplimiento al hito rezagado del período anterior (Metodología para elaboración del RNFCIS, ajustada y validada), por lo cual tampoco se pudo realizar lo previsto para el actual período (RNFCIS diligenciado), pese a no corresponderle avance numérico.
* Sería pertinente analizar si los hitos que se construyeron para realizar seguimiento al avance de este indicador permiten dar cuenta efectiva de los avances realizados, pues su incumplimiento implicaría asumir que no se avanzó en el diseño y puesta en marcha del RNFCIS, lo cual no se corresponde con las reflexiones cualitativas. En ese sentido, se sugiere revisar si consideraciones al respecto pueden ser incluidas en el avance cualitativo, de cara también a la construcción del Plan de acción 2021.</t>
  </si>
  <si>
    <t>2.3 Promover el conocimiento y reconocimiento de los múltiples resultados que tienen lugar en el proceso de búsqueda ante los diferentes grupos de interés.</t>
  </si>
  <si>
    <t>24</t>
  </si>
  <si>
    <t>Análisis de medios de comunicación frente a la percepción y reconocimiento de los múltiples resultados del proceso de búsqueda.</t>
  </si>
  <si>
    <t>4 documentos de análisis de medios de comunicación</t>
  </si>
  <si>
    <t>1 documento de análisis de medios de comunicación</t>
  </si>
  <si>
    <t xml:space="preserve">Teniendo en cuenta que la Oficina Asesora de Comunicaciones y Pedagogía aún no cuenta con el contrato de Monitore, medición y análisis de medios, durante el primer trimestre de 2020 se eleboró el Monitoreo de forma manual que se comparte como evidencia; y sobre este se elaboró el documento de Análisis. </t>
  </si>
  <si>
    <t>El indicador se encuentra en nivel óptimo de cumplimiento. se valora que el informe de análisis suministrado permite entre otras cosas, visualizar la imagen que perciben los medios acerca de la UBPD, ademas, genera un contexto de la relevancia de las noticias y evalua el incremento de noticias relacionadas directa o indirectamente con la UBPD. Frente a esto, se sugiere añadir gráficas estandar que permitan confrontar los siguientes analisis entre los diferentes cortes mensuales, trimestrales o anuales. Esto permitirá visualizar de una forma clara la información allí contenida. Por último, se sugiere incluir el análisis en los formatos institucionales plasmados en el sistema de gestión de la UBPD.</t>
  </si>
  <si>
    <t>Entre abril y junio de 2020 se registraron 123 noticias relacionadas con la UBPD y la búsqueda de las personas desaparecidas. Durante este periodo, los principales temas abordados por la prensa tuvieron relación con el rol de la UBPD en la justicia transicional (17,8 %) y su trabajo en la búsqueda de las personas desaparecidas en el conflicto armado (17%).
Cabe destacar que el número de publicaciones puede ser mayor. La metodología de recolección de la información se realizó de manera manual con base en alertas de Google, monitoreo constante de medios y el envío de notas por parte de los autores de las noticias y demás personas involucradas en la búsqueda. Lo anterior teniendo en cuenta que aún no ha salido el contrato de Monitoreo, Medición y Análisis de Medios.</t>
  </si>
  <si>
    <t>El indicador se encuentra en nivel de cumplimiento óptimo. Frente al análisis de la información se sugiere determinar qué estrategias de comunicación ha tomado la UBPD para implementar acciones que permitan mejorar en aquellas noticias con tono negativo, las cuales han sido registradas en la matriz de monitoreo de medios en el respectivo trimestre. Finalmente, nuevamente se sugiere contemplar gráficos que permitan a los directivos analizar la información de una manera mas sencilla y práctica.</t>
  </si>
  <si>
    <t>Para el mes de julio se reportaron un total de 303 noticias relacionadas con la UBPD y su proceso misional, sin embargo, para el mes de agosto esta cifra disminuyó hasta 150 notas y para el mes de septiembre la cifra aumentó alcanzando las 215 notas. La aparición en medios digitales continúa siendo más fuerte que la presencia en prensa escrita, radio y, por supuesto, televisión. Sobre éste último punto, continúa el desafío planteado en el monitoreo del mes de julio, que consiste en aparecer más en los medios de televisión que son los que tienen un mayor impacto en la opinión pública, sobre todo los nacionales. Para este trimestre, las noticias de mención son las más numerosas y son estas las que van permitiendo que la opinión pública vaya llegando paulatinamente a relacionarse más estrechamente con el mandato de este mecanismo. Las noticias de fondo han mantenido una presencia estable en el trimestre, lo cual puede obedecer precisamente a la baja aparición en temas coyunturales en la agenda pública transicional, superada por las decisiones mucho más sustanciales para la opinión pública como las presentadas por otros mecanismos como la JEP. Sobre este punto, sería importante reflexionar sobre la visibilidad que estos dos mecanismos pueden otorgarle a la Unidad de Búsqueda de Personas dadas por Desaparecidas, cuando se realice una labor coordinada y articulada que procure darle a conocer a la opinión pública que los vínculos establecidos entre estos mecanismos pertenecientes al SIVJRNR son fuertes y que el trabajo conjunto en que podrá llevar a la presentación de resultados con impactos fundamentados en el avance de la restitución de derechos a las víctimas y del alivio a su sufrimiento.</t>
  </si>
  <si>
    <t>El indicador se encuentra en nivel óptimo de cumplimiento, lo anterior, considerando que se han entregado los informes de monitoreo durante el trimestre. Frente a este indicador, se sugiere consolidar la información de monitoreo de toda la vigencia, lo cual permitiría empezar a evaluar cual ha sido el comportamiento de medios en la vigencia y hacer un comparativo entre diferentes periodos, incluso anuales. Finalmente, se sugiere determinar qué estrategias de comunicación ha tomado la UBPD para implementar acciones que permitan mejorar en aquellas noticias con tono negativo.</t>
  </si>
  <si>
    <t>25</t>
  </si>
  <si>
    <t>Avance en la metodología para la evaluación de la percepción de los grupos de interés caracterizados, frente a las respuestas de la UBPD en el proceso de búsqueda.</t>
  </si>
  <si>
    <t>1 documento con avance en la metodología para evaluar la percepción sobre las respuestas de la UBPD.</t>
  </si>
  <si>
    <t>Para este trimestre no se contempló un avance de este indicador, pero se avanzó en la definición de la descripción general y la metodología de cálculo. Este indicador tendrá como insumo el avance que se tenga en la consultoría que apoyará la identificación de las expectativas, necesidades y particularidades de los diferentes grupos de interés de la UBPD (que se describió en el indicador 04) en la medida que permitirá identificar y caracterizar los grupos de interés; y la definición de las respuestas que da la UBPD y que está realizando la Subdirección General Técnica y Territorial. El desafío de este indicador, es que requiere de dos insumos para su desarrollo, el primero la unificación y conceptualización de las respuestas que se identifiquen y los avances que se puedan tener en la consultoría descrita en el indicador 04</t>
  </si>
  <si>
    <t>* El indicador no tiene avance cuantitativo proyectado para este período, pero sí cualitativo. 
De acuerdo al reporte, avanzó en la descripción general y metodología; al depender del desarrollo de otros 2 indicadores, (1. la caracterización de grupos de valor y 2. La definición de respuestas que da la UBPD), el avance de dichas actividades responde al avance de este indicador. Es importante facilitar y acompañar las actividades predecesoras para garantizar el cumplimiento en resultados y tiempos esperados.
* El soporte hace relación a las evidencias del indicador 04.</t>
  </si>
  <si>
    <t>Identificación preliminar de los grupos de interés de la UBPD. (0,4)</t>
  </si>
  <si>
    <t>Este indicador está relacionado con el indicador 04 y como se mencionó en este, se avanzó en la contratación del equipo consultor que apoyará el diseño de metodologías de caracterización e identificación de necesidades y expectativas y de percepción de los grupos de interés caracterizados, que por ahora serán los excombatientes. La metodología e instrumentos de percepción de los grupos de interés estarán listos según cronograma para el cuarto trimestre.</t>
  </si>
  <si>
    <t>El Indicador se mantiene en estado acumulado "óptimo", no tiene proyectado avance cuantitativo para este periodo, sin embargo se presentan avances en las actividades.
Las actividades programadas para el periodo final de seguimiento son numerosas y de alto esfuerzo y trabajo, como sugerencia general recordamos que es importante dar el mayor cumplimiento posible al cronograma planteado para lograr un cumplimiento efectivo del plan de acción.</t>
  </si>
  <si>
    <t>26</t>
  </si>
  <si>
    <t>Análisis cualitativo de la incorporación de los saberes y experiencias de las personas que buscan en las múltiples respuestas del proceso de búsqueda.</t>
  </si>
  <si>
    <t>1 documento de análisis de la incorporación de saberes y experiencias de las personas que buscan.</t>
  </si>
  <si>
    <t>Se avanzó en un documento preliminar, con el objeto de definir los alcances por parte de la DTPCVED frente al ejercicio de conceptualización que viene adelantando la UBPD, en el sentido de pensar cómo se incorporan los saberes y experiencias de las personas que buscan en los avances y múltiples respuestas del proceso de búsqueda. Para tal fin, se parte del análisis de las acciones de asesoría, orientación y fortalecimiento que se realizaron por el equipo del nivel central y los equipos territoriales durante la vigencia 2019, en los cuales los familiares y personas que buscan, plantearon sus expectativas que permitieron identificar, por un lado, elementos de orden técnico y procedimental como la necesidad de: conocer lo acaecido con su ser querido, acceder a la justicia, al Registro Único de Víctimas (RUV) y a la reparación administrativa e indemnización, a la vez comprender procesos como el de recuperación e identificación de cuerpos, los cuales implican en algunos casos la coordinación y articulación con otras entidades competentes; y, por otro, elementos asociados a los ámbitos relacional y emocional, por ejemplo: cómo tramitar la desaparición dentro del grupo familiar y lo que ha implicado la búsqueda en sus vidas, los liderazgos asumidos principalmente por mujeres y personas mayores en el proceso de búsqueda de sus seres queridos, el relevo generacional en el mismo, y finalmente cómo la búsqueda misma se convierte en un proceso reparador, dado que conlleva a transformar la condición de víctimas [de las familias] hacia la de sujetos políticos en su relación con el Estado, a reconocer por parte de una institución estatal [UBPD] los procesos de búsqueda y los aprendizajes adelantados por las propias familias, y, finalmente, a dignificar la memoria de la persona dada por desaparecida. A partir de estos elementos, se proyecta en el segundo trimestre de la vigencia 2020, finalizar con el diseño metodológico para este ejercicio, que posibilite la recolección de información con los equipos territoriales y de nivel central y la realización del análisis cualitativo del proceso de incorporación de necesidades, expectativas, saberes y experiencias de las personas que buscan, en los procesos de búsqueda que desarrolla la UBPD.</t>
  </si>
  <si>
    <t>* El indicador no tiene avance cuantitativo proyectado para este período, pero sí cualitativo. 
* De acuerdo al reporte se viene trabajando en el alcance frente a la conceptualización e incorporación de los saberes y experiencias, además del análisis propio.
* Los soportes dan cuenta del avance presentado</t>
  </si>
  <si>
    <t>Diseño metodológico para el análisis de incorporación de saberes y experiencias. (0,3)</t>
  </si>
  <si>
    <t>Aplicación de las herramientas que hayan sido diseñadas. (0,4)</t>
  </si>
  <si>
    <t xml:space="preserve">     Frente a la tarea de conceptualización que viene adelantando la UBPD, en el sentido de pensar cómo se incorporan los saberes y experiencias de las personas que buscan en los avances y múltiples respuestas del proceso de búsqueda, se trazó como objetivo general: comprender desde una perspectiva cualitativa, la incorporación de los saberes y experiencias de las personas que buscan en las múltiples respuestas que brinda del proceso de búsqueda. Y como objetivos específicos:
i. Realizar una revisión documental que permita identificar y conceptualizar que se entiende por necesidades y expectativas de quienes buscan a las personas dadas por desaparecidas. 
ii. Identificar cuáles experiencias y saberes han venido construyendo quienes buscan a nivel individual y colectivo en el proceso de búsqueda de las personas dadas por desaparecidas.
iii. Describir cómo los equipos de trabajo están reconociendo las experiencias y saberes de quienes buscan, y cómo se incorporan elementos para el proceso de búsqueda y de participación.
iv. Comprender y analizar como los equipos de trabajo de la UBPD, han incorporado las experiencias y saberes de quienes buscan, en el proceso de búsqueda y de participación.
     A partir de estos elementos, se avanzó en el diseño metodológico para la fase de recolección de información y posteriormente de análisis, así como los avances en la definición de categorías centrales como necesidades, expectativas, experiencias y saberes. En este sentido, se elaboró un guión de entrevista cualitativa y un guión para la realización de los grupos focales, en donde se tuvo en cuenta aspectos como: 1. Para el caso de la estructura de la entrevista enfocada, se busca responder a cuestiones muy concretas, en este caso, la definición desde la práctica de las categorías centrales, así como reconocer la experiencia que posibilitará evidenciar cuáles son los mecanismos, estrategias o acciones que permiten incorporar experiencias y saberes en el proceso de búsqueda y participación de la UBPD; 2. Frente a la realización de grupos focales, se busca rescatar desde la interacción  y el diálogo entre los y las participantes, elementos que configuran no solo las prácticas y aprendizajes en la incorporación de saberes y en brindar respuestas, sino también, aspectos a reflexionar, evaluar o considerar sobre la forma cómo se está llevando a cabo este proceso.
     Respecto a las definiciones iniciales frente a las categorías propuestas, se parte de los siguientes elementos: 1. Expectativas y Necesidades: “Si bien todos los familiares se ven afectados, la expresión de los efectos (del hecho y de los diversos problemas que encuentran tras ello) varía de una persona, de una familia y de una comunidad a otra en función de los recursos internos, el apoyo social y los elementos reparadores y mecanismos de afrontamiento que hayan desarrollado ante lo sucedido, merced de los aprendizajes logrados durante su vida. Recursos, apoyos, elementos y mecanismos que sean considerados la base y elemento constitutivo en los procesos de acompañamiento deben construirse con los familiares”.  2. Experiencias y saberes: “El fortalecimiento de la participación de los familiares y allegados implica, no solo reconocer sus experiencias y saberes desarrollados durante años, sino incorporarlos a los procesos de búsqueda de la UBPD; al mismo tiempo que per-mite, reconocer la legitimidad y persistencia de sus acciones de búsqueda e invaluables aportes que dichas experiencias ofrecen…  Fortalecer la participación significa, igualmente, reconocer la legitimidad y persistencia de sus acciones de búsqueda y los invaluables aportes que han hecho las personas y organizaciones que buscan o acompañan en la búsqueda. Frecuentemente, estos actores han sido estigmatizados, cuando no victimizados, por sus necesarias y legítimas labores. El reconocimiento de su labor, de su legitimidad por la sociedad en general y por las entidades estatales constituye un elemento de gran importancia para su reparación que, a la vez fortalecerá la capacidad de su participación en la búsqueda”  
     Por último, es necesario mencionar que se realizó un grupo focal y se definieron elementos que aportan a la estructuración de las herramientas de recolección de información.</t>
  </si>
  <si>
    <t>Frente al entregable proyectado para su entrega en el tercer periodo  "Aplicación de las herramientas que hayan sido diseñadas", como soporte se entrega el "instrumento aplicado para lograr la información", logrando el cumplimiento del entregable esperado y el estado del indicador en nivel "óptimo".
Para el periodo final queda el documento de análisis.
Puede ser valioso para el reporte final tener mayor información cualitativa respecto a obstáculos y facilitadores que se hayan presentado durante la vigencia en el avance del indicador.</t>
  </si>
  <si>
    <t>2.4 Desarrollar y monitorear el proceso de búsqueda de personas dadas por desaparecidas.</t>
  </si>
  <si>
    <t>27</t>
  </si>
  <si>
    <t>Planes regionales de búsqueda.</t>
  </si>
  <si>
    <t>16 (8 nuevos) planes regionales de búsqueda</t>
  </si>
  <si>
    <t>8 nuevos planes regionales de búsqueda</t>
  </si>
  <si>
    <t>2 nuevos planes regionales de búsqueda</t>
  </si>
  <si>
    <t>Para este primer trimestre se formularon dos (2) Planes Regionales de Búsqueda en fase de recolección y análisis de información:
1. Plan Regional de Búsqueda antigüo Bloque Magdalena Medio.
2. Plan Regional de Búsqueda Sevilla, Valle del Cauca.
Vale la pena mencionar que se estos planes aún no cuentan con hipótesis de localización.</t>
  </si>
  <si>
    <t>* El indicador se encuentra en nivel "Óptimo" de cumplimiento, pues se logró elaborar los dos Planes regionales de búsqueda que se tenían previstos para el primer trimestre.
* La información cualitativa es clara, da cuenta del avance proyectado y el soporte corresponde al avance cuantitativo y al análisis cualitativo reportados.</t>
  </si>
  <si>
    <t>3 nuevos planes regionales de búsqueda</t>
  </si>
  <si>
    <t>Para este segundo trimestre se formularon tres (3) Planes Regionales de Búsqueda en fase de recolección y análisis de información y un plan de localización de una persona presuntamente viva:
1. Plan Regional de Búsqueda Viotá: un caso cuenta con Plan de Intervención, en revisión por la Subdirección de Análisis, Planeación y Localización para la Búsqueda; dos casos están en recolección de información para precisar hipótesis de localización. Se han identificado nuevos casos que podrían hacer parte de este Plan Regional de Búsqueda.
2. Plan Regional de Búsqueda Chámeza: se depuró el universo y se propuso estructura de plan de localización. Chámeza-Tegüita Alta: Recolección de información sobre localización de Persona dada por desaparecida.
3. Plan Regional de Búsqueda personas secuestradas y desaparecidas del Huila: recolección y análisis de información.</t>
  </si>
  <si>
    <t>* El indicador se encuentra en nivel "Óptimo" de cumplimiento, pues se logró elaborar los tres Planes regionales de búsqueda que se tenían previstos para el segundo trimestre de 2020. Sin embargo, es importante que esta información sea cotejada con los diferentes indicadores y actividades relacionados con Planes regionales, para verificar que el reporte sea consistente. Por ejemplo, se sugiere incluir en el reporte un cuarto Plan, que es el denominado "Plan de localización, contacto, identificación y reencuentro de FAMJ", puesto que en el indicador 30 se indica que ya tiene una hipótesis de localización. Así mismo, la DTPRI reporta en el indicador 36 el PRB Norte Valle del Cauca (La Tulia y Primavera), que tampoco está incluido en el presente reporte, a pesar de que sobre esa base ellos avanzan con otras etapas de la búsqueda.
* En ese mismo sentido, dado que en la actividad 2.4.5. se hace un informe más detallado de los avances y estado de los Planes regionales de búsqueda, sería pertinente incluir esta información en la presente ficha, pues es muy ilustrativa, no solo frente al logro de los Planes que se reportan por primera vez, sino también sobre los avances con respecto a los demás reportados previamente por la UBPD.
* En ese mismo sentido, y también con base en el listado de Planes que compiló la OAP, se sugiere considerar si se mantendrá la meta anual de 8 Planes de búsqueda en 2020 para completar 16 en la entidad, o si es procedente incrementarlos a 20 (12 en la vigencia 2020), según la información disponible.</t>
  </si>
  <si>
    <t>1 nuevo plan regional de búsqueda</t>
  </si>
  <si>
    <t>Se inició la formulación de algunos planes regionales y otras acciones investigativas pero las mismas no concluyeron antes de finalizar el trimestre . El Plan Regional que se fomuló es el del Norte del Valle relacionado con integrantes del M-19. Este Plan vincula a 20 personas dadas por desaparecidas. 
Para este trimestre además se avanzó en la obtención de información y la reorganización de algunos Planes Regionales para que cobijaran zonas mas grandes del país y para que tuviesen una mejor delimitación de su alcance. Para este tercer trimestre se formuló uno de los tres Planes Regionales de Búsqueda que se tenía previsto para este trimestre y se reformuló el Plan Regional de Caquetá en el siguiete sentido: se incrementó el número de personas incluídas en el plan, pasando de 167 a 216 personas, y se dividió el Plan en cuatro planes más acotados de la siguiente forma: Plan Regional Caquetá Norte con 91 personas, Plan Regional Caquetá Centro con 45 personas, Plan Regional Caquetá Sur con 21 personas, Plan Regional Bajo Putumayo con 59 personas. 
Ello debido a que los esfuerzos técnicos y humanos estuvieron orientados a impulsar las autorizaciones de ingreso a algunos de los lugares respecto de los cuales ya se han formulado hipótesis de localización para lograr recuperaciones de cuerpos en Samaná, Ovejas y otras regiones del país.
Es importante precisar que de conformidad con el Proyecto de Inversión, los últimos 3 PRB (para completar los 8 de la vigencia) estan programados para entregar en el mes de octubre, razón por la cual su reporte corresponde al cuarto trimestre del año. Sin embargo para este trimestre se alcanzó a entregar 1 de esos planes lo cual constituye una victoria temprana. Asi mismo, es importante señalar que en el monitoreo del indicador no debería estar en riesgo este indicador en el entendido que la meta es del 4 trimestre, en corcondancia con lo programado en el SPI.</t>
  </si>
  <si>
    <t>* El indicador se encuentra en riesgo de cumplimiento, debido a que la proyección indicaba que en el presente período de reporte se debía alcanzar el avance cuantitativo total de la meta, pero se registra en un 75% de avance.
* Se sugiere revisar y, sobre todo, hacer explícitos los criterios con base en los cuales se reporta un Plan regional de búsqueda, teniendo en cuenta que otras etapas de la búsqueda están avanzando con base en documentos que siguen sin ser reportados cuantitativamente en este indicador 27, como el caso del Plan regional de Magdalena Medio Caldense - Samaná, en torno al cual la DTPRI, avanza en planeación de acciones de prospección y recuperación. Esto resulta inconsistente con el hecho de que el presente indicador se reporte en riesgo de cumplimiento, existiendo documentos en un estado de avance como el mencionado.
* Partiendo del hecho de que los Planes regionales son documentos vivos que pueden y sufren modificaciones importantes a medida que se recaba y analiza información, la sugerencia para el Plan de acción 2021 es revisar la pertinencia de mantenerlos como un indicador cuantitativo. Si se trata de herramientas metodológicas a través de las cuales se agrupan variables o se organiza información, son sus contenidos específicos, ya medidos en otros indicadores, lo que sería más pertinente cuantificar. De fondo, el número de Planes pierde relevancia si se considera que un número elevado o bajo no es un reflejo de la efectividad o eficiencia de la investigación humanitaria.</t>
  </si>
  <si>
    <t>28</t>
  </si>
  <si>
    <t>Personas para las que se ha establecido el estado de la búsqueda.</t>
  </si>
  <si>
    <t>29% de personas para las que se ha establecido el estado de la búsqueda.</t>
  </si>
  <si>
    <t>1.970 personas con estado establecido</t>
  </si>
  <si>
    <t>411 personas con estado establecido</t>
  </si>
  <si>
    <t>810 personas con estado establecido</t>
  </si>
  <si>
    <t>En virtud de de las solicitudes de búsqueda realizadas a la Unidad de Búsqueda de Personas dadas por Desaparecidas (UBPD) por allegados, familiares, organizaciones o comunidades que buscan, la entidad constuyó a 31 de marzo 810 Establecimientos del Estado del Proceso de Búsqueda (EEPB). Este avance comprende la elaboración de informes del Establecimiento del EEPB construidos a partir de la revisión de sistemas de información de múltiples fuentes y la consulta en bases de datos de otras entidades (Sistema de Información Red de Desaparecidos y Cadáveres (Sirdec), Vivanto, Sistema Automatizado de Identificación Dactilar Colombiano, Afis, o Automated Fingerprint Identification System, etc.) para identificar y registrar las acciones que se han emprendido para buscar a las personas dadas por desaparecidas y su cronología.</t>
  </si>
  <si>
    <t>* El indicador se encuentra "Subestimado", pues se superó en un 197% lo proyectado para este trimestre. De acuerdo a lo anterior, es necesario revisar la proyección y distribución anual de la meta de este indicador y solicitar la reprogramación al Comité de gestión.
* Es importante tener en cuenta que, durante la construcción de esta ficha, como resultado de la interrelación entre varios de los indicadores del Plan de acción, se evidenció que la meta aprobada en el Comité de gesitón no era coherente con las acciones previstas por la dependencia (20%). Por ello, la proyección se realizó sobre un 33,8%.
* Los dos soportes corresponden con la información brindada. La distribución territorial de los EEPB es una herramienta que puede permitir análisis interesantes sobre la distribución de cargas, la relación con el universo de personas dadas por desaparecidas, entre muchos otros.</t>
  </si>
  <si>
    <t>2.225 personas con estado establecido</t>
  </si>
  <si>
    <t>472 personas con estado establecido</t>
  </si>
  <si>
    <t>684 personas con estado establecido</t>
  </si>
  <si>
    <t>En virtud de las solicitudes de búsqueda realizadas a la UBPD por allegados, familiares, organizaciones o comunidades que buscan, durante el primer y segundo trimestres del año se ha establecido el Estado del Proceso de Búsqueda (EEPB) de 1.494 personas. Este ejercicio se realiza a partir de la consulta de diferentes fuentes de información (Sistema de Información Red de Desaparecidos y Cadáveres, Sirdec, Vivanto, Sistema Automatizado de Identificación Dactilar Colombiano, INPEC, Registraduría Nacional del Estado Civil, Sistema de Información Consulta Masiva Internet Sicomain, Convenio 001 del Ministerio de Interior, entre otros) para identificar: (i) cuáles son las labores que han adelantado diferentes instancias en la búsqueda de personas desaparecidas y/o en el acompañamiento a personas que buscan a sus seres queridos y (ii) cuáles han sido los resultados obtenidos, y con base en ello, elaborar el informe del estado del proceso de búsqueda que de cuenta del rol inicial de la UBPD frente al proceso.
Así las cosas, durante el segundo trimestre de 2020, se realizaron 684 EEPB.</t>
  </si>
  <si>
    <t>* El indicador se encuentra en un nivel de cumplimiento "adecuado", teniendo en cuenta que se ha alcanzado un 99,8% del logro proyectado para los dos primeros trimestres del año.
* Este resultado se alcanza incluso frente a la subestimación del indicador 05, cuyo logro constituye el denominador o base de medición del presente indicador. En todo caso, si dicho indicador se sigue incrementando en los próximos períodos, aquellos para los que ese se constituye en la base de medición, tendrán que revisar sus metas o se deberán hacer ajustes en las áreas para su cumplimiento, pues de lo contrario, estarían en nivel de "riesgo" o "crítico". Sería pertinente que el análisis al respecto, por parte de la dependencia responsable, estuviera incluido en en análisis cualitativo del comportamiento del indicador. Actualmente en ese campo solo se detallan las fuentes consultadas, las cuales ya están incluidas en la descripción del indicador y es información que no agrega valor al reporte.
* Por otra parte, se valora particularmente la información que se brinda en los soportes, puesto que en ella se desagrega el dato grueso sobre los estados de búsqueda que fueron establecidos y se indica, por ejemplo, a qué regiones corresponden, cuántas de las personas dadas por desaparecidas son mujeres u hombres, entre otros. Así mismo, se brinda la información sobre qué Equipo territorial realizó el establecimiento del Estado. Estos son elemento de análisis sobre la operación, que son fundamentales para que la UBPD reflexione sobre el desarrollo de sus procesos y procedimientos.</t>
  </si>
  <si>
    <t>2.644 personas con estado establecido</t>
  </si>
  <si>
    <t>762 personas con estado establecido</t>
  </si>
  <si>
    <t>552 personas con estado establecido</t>
  </si>
  <si>
    <t>* El indicador se encuentra en un nivel de cumplimiento óptimo, mejorando el logro adecuado obtenido en el período anterior.
* Con respecto a los soportes, nuevamente valoramos de manera muy positiva la desagregación brindada, que no afecta la confidencialidad, pues no usa datos personales sino análisis y agrupación de la información recabada, pero sí resulta sumamente útil para la rendición de cuentas de la entidad y el informe periódico de los avances en la búsqueda que debe realizar.</t>
  </si>
  <si>
    <t>29</t>
  </si>
  <si>
    <t>Personas con estado de búsqueda establecido, incluidas en los Planes regionales de búsqueda.</t>
  </si>
  <si>
    <t>37% de personas con estado de búsqueda establecido, incluidas en los Planes regionales de búsqueda.</t>
  </si>
  <si>
    <t>788 personas con estado de búsqueda establecido, incluidas en los Planes regionales de búsqueda.</t>
  </si>
  <si>
    <t>489 personas con estado de búsqueda establecido, incluidas en los Planes regionales de búsqueda.</t>
  </si>
  <si>
    <t>591 personas con estado de búsqueda establecido, incluidas en los Planes regionales de búsqueda.</t>
  </si>
  <si>
    <t>Una vez revisadas las bases de datos relacionadas con la elaboración del estado de la Búsqueda, se pudo establecer que, para el primer trimestre del 2020, hay 591 personas dadas por desaparecidas con Establecimiento del Estado del Proceso de la Búsqueda inlcuidas en los Planes Regionales de Búsqueda. Es importanta aclarar, que el dato reportado incluye el histórico de las personas con estado de búsqueda establecido desde 2019 hasta 31 de marzo de 2020, incluidas en todos los Planes regionales de búsqueda con que cuenta la entidad a la fecha.
En este orden de ideas, estas 591 personas se encuentran distribuidas en los siguientes planes: 
1. Plan Regional Alto atrato y san Juan, Choco: 28 personas.
2. San Juanito, Meta: 14 personas.
3. San Carlos de Guaroa, Meta: 38 personas.
4. Cementerio de Facatativá Cundinamarca: 46 personas.
5. Tumaco ( Zona Río Mira- Mataje Nariño): 84 personas.
6. Cementerio de Curumani Cesar: 100 personas.
7. La montañita Caqueta y Puerto Nuevo, Nueva Loja, Ecuador: 168 personas.
8. Sevilla: 49 personas
9. Bloque Magdalena Medio: 64 personas</t>
  </si>
  <si>
    <t>* Según la proyección inicial para el primer trimestre (489/411) lo reportado en este indicador estaría en cumplimiento "Subestimado", pero, ya que el 28 superó el logro proyectado y, por ende, se modifica el denominador de éste, el presente indicador se encuentra en nivel "Riesgo".
* Por lo anterior, es necesario revisar la proyección anual y trimestral de la meta y solicitar la modificación correspondiente al Comité de gestión, teniendo en cuenta que se superó tanto el denominador (que viene del indicador 28) como el numerador.
* Los soportes corresponden con la información reportada y se destaca, particularmente, el documento de análisis, que incluye información aclaratoria importante, sobre el modo en que se reporta actualmente y se reportó en 2019 y la información de los Planes regionales de búsqueda.</t>
  </si>
  <si>
    <t>890 personas con estado de búsqueda establecido, incluidas en los Planes regionales de búsqueda.</t>
  </si>
  <si>
    <t>100 personas con estado de búsqueda establecido, incluidas en los Planes regionales de búsqueda.</t>
  </si>
  <si>
    <t>94 personas con estado de búsqueda establecido, incluidas en los Planes regionales de búsqueda.</t>
  </si>
  <si>
    <t xml:space="preserve">Una vez revisadas las bases de datos relacionadas con la elaboración del Estado de la Búsqueda, se pudo establecer que, para el segundo trimestre del 2020, hay 94 personas dadas por desaparecidas con Establecimiento del Estado del Proceso de la Búsqueda incluidas en los Planes Regionales de Búsqueda las cuales se encuentran distribuidas en los siguientes planes:
1. Plan Regional de Búsqueda Chámeza 5 personas.
2. Plan Regional de Búsqueda Viotá 4 personas.
3. Plan Regional de Búsqueda Personas secuestradas y desaparecidas del Huila 6 personas.
4. Plan Regional Alto Atrato y San Juan, Chocó: 7 personas
5. Plan Regional San Carlos de Guaroa, Meta: 4 personas.
6. Plan Regional Tumaco (Zona Río Mira- Mataje Nariño): 68 personas.
Es importante señalar que respecto de los 3 últimos planes descritos anteriormente, se amplió el universo de personas durante el transcurso del segundo trimestre de la vigencia 2020, de acuerdo al siguiente cuadro:
</t>
  </si>
  <si>
    <t>* El indicador se encuentra en nivel de cumplimiento "adecuado", puesto que se alcanzó un 3,9% de avance sobre un 4,5% proyectado, equivalente al 85,8% de lo esperado en el período y el 90,5% del acumulado.
* Este cumplimiento se logra teniendo en cuenta que el denominador se incrementó, con base en el reporte de logro del indicador 28, que se constituye en el denominador o base para la medición del número 29.
* En cualquier caso, dado que el indicador 28 tuvo un logro subestimado, es fundamental tener en cuenta que, si eso sigue ocurriendo en los próximos períodos de reporte, a pesar de que se cumpla con el número previsto de personas con estado establecido que son incluidas en los Planes de búsqueda, el logro de este indicador quedará en "riesgo" o "crítico".
* La información incluida en el análisis cualitativo es pertinente y completa.
* En cuanto a los soportes, se considera importante que se comparta actualizado el documento de análisis que fue remitido durante el primer trimestre del año.</t>
  </si>
  <si>
    <t>102 personas con estado de búsqueda establecido, incluidas en los Planes regionales de búsqueda.</t>
  </si>
  <si>
    <t>Durante este trimestre se tiene la siguiente información relacionada con las personas incluídas en los Planes Regionales de Búsqueda:
1. Hay 20 personas que estan incluídas en el Plan Regional de Búsqueda del Norte del Valle 
2. Se incrementó el número de personas incluídas en el Plan regional de Búsqueda de Caquetá en 48 PDD, pasando de de 168 a 216.
3. El plan regional de búsqueda de San Juanito, se distribuyó en dos unidades de análisis y las personas incluidas en este plan igualmente fueron reorganizadas, por un lado 7 de las 14 personas continuaron en el Plan regional de San Junito y las 7 restantes se trasladarán a otro plan regional de la agrupacion territorial oriente 2 que está en formulación 
4. El Plan Regional Sevilla aumentó su universo en 3 personas, para un total de 52 PDD inlcuidas en el plan.
5. El Plan Militantes desaparecidos en Bogota (Cementerio de Facatativá, Cundinamarca), aumentó su universo en 31 PDD.</t>
  </si>
  <si>
    <t>* El indicador se encuentra en nivel de cumplimiento "adecuado", con una diferencia mínima con respecto al nivel esperado como óptimo, puesto que se alcanzó un 29,8% de avance sobre un 29,9% proyectado, equivalente al 99,5% del acumulado esperado. En términos absolutos esto quiere decir que se han incluido en los Planes regionales 787 de las 791 personas esperadas a la fecha de corte (30 de septiembre).</t>
  </si>
  <si>
    <t>30</t>
  </si>
  <si>
    <t>Personas que cuentan con hipótesis de localización.</t>
  </si>
  <si>
    <t>10% de personas que cuentan con hipótesis de localización.</t>
  </si>
  <si>
    <t>79 personas cuentan con hipótesis de localización.</t>
  </si>
  <si>
    <t>10 personas cuentan con hipótesis de localización.</t>
  </si>
  <si>
    <t>Se presentó a la Subdirección General Técnica y Territorial y a la Dirección General una primera hipótesis de localización relacionada con 10 personas incluidas en el Plan de Búsqueda de Alto Atrato y San Juan. La Subdirección General Técnica y Territorial emitió un concepto favorable al Plan y dío viabilidad a la continuación de las labores; por su parte la Dirección General emitió el acto administrativo autorizando el ingreso a los lugares.</t>
  </si>
  <si>
    <t>* Debido a que el denominador inicial se incrementó, según lo reportado en el indicador 29, a pesar de que se cumple la meta prevista inicialmente el indicador se encuentra con cumplimiento en nivel "Riesgo". Se sugiere revisar el conjunto de la proyección y distribución de las metas de los indicadores que están relacionados en sus numeradores y denominadores.
* Si se requieren modificaciones, deben ser presentadas al Comité de gestión en el formato correspondiente.</t>
  </si>
  <si>
    <t>89 personas cuentan con hipótesis de localización.</t>
  </si>
  <si>
    <t>15 personas cuentan con hipótesis de localización.</t>
  </si>
  <si>
    <t>27 personas cuentan con hipótesis de localización.</t>
  </si>
  <si>
    <t xml:space="preserve">     Para poder avanzar en la formulación de hipótesis de localización en el marco de los Planes regionales de búsqueda y continuar con los que ya han sido formulados se ha avanzado en lo siguiente: 
1. Plan Regional de San Carlos de Guaroa: a) Predio Santa Lucía. En etapa de recolección de información para identificación del sitio dentro del predio. Está pendiente la revisión y retroalimentación del informe de localización elaborado por las tres Direcciones para posible prospección en predio o para ajustar acciones relacionadas al mismo y en Plan se relacionan 14 personas.
2. Plan Regional San Juanito: El informe de localización sobre la posible ubicación de dos personas derivado de la visita realizada en febrero. Este informe relaciona 2 personas. 
3. Plan Regional Bogotá- Militantes políticos: Este Plan de Búsqueda correspondiente a personas desaparecidas en Bogotá cuenta con una hipótesis de localización en Facacativá- Cabecera Municipal: Hipótesis de Localización con visita de localización en 2019. Este informe relaciona 2 personas.
4. Plan Regional de Búsqueda de Tumaco: A partir del Plan Regional de Búsqueda de Tumaco, se formularon 2 planes de intervención y 3 planes de localización correspondientes a: Plan de localización de la cuenca del río Mejicano, Plan de localización del territorio de Alto Mira y Frontera, Plan de localización zona de carretera. Se encuentra en formulación la primera versión del plan de localización de casos del cementerio de Tumaco y en Plan se relacionan 4 personas.
5. Plan de Búsqueda Curumaní: Hipótesis de localización con visita de localización en 2019. Este informe relaciona 3 personas.
6. Plan Regional de Alto Atrato y San Juan (Bagadó): Proceso de localización adelantado en Mojarrita. Este informe relaciona 1 persona.
7. Plan de localización, contacto, identificación y reencuentro de FAMJ.  Este informe relaciona 1 persona que se presume con vida.
     En virtud de lo anterior para el segundo trimestre del año se reportan 27 personas dadas por desaparecidas con hipótesis de localización incluidas en Planes regionales de búsqueda.
     Este logro se debe a que se ha trabajado en las hipótesis de localización, sin embargo, no se cuenta con la resolución de autorización de ingreso a lugares, debido a las medidas adoptadas por el Gobierno Nacional alrededor de la contingencia por el COVID-19, como son el distanciamiento social, la cuarentena y el aislamiento, y a su vez que se requiere cumplir unas condiciones que garanticen seguridad para los miembros de la UBPD por lo cual se está a la espera de contar con las políticas internas respecto a los elementos de bioseguridad y acceso a los mismos y a la directriz del Gobierno Nacional para desplazamientos en el territorio.</t>
  </si>
  <si>
    <t>* El indicador se encuentra en nivel de cumplimiento "subestimado", puesto que se logró un 3,1% con respecto al 1,7% de avance proyectado en el período.
* La información incluida en el análisis cualitativo es pertinente, pues la desagregación por hipótesis según el Plan en el que se encuentran, permite hacer un seguimiento concreto al avance, incluso para la difusión externa.
* Un asunto frente al que entregamos una alerta que consideramos particularmente importante tiene que ver con la necesidad de articular la información con los indicadores a cargo de la DTPRI, en particular el los 36 a 38, puesto que en ellos esa dependencia reporta avances en las etapas de prospección y recuperación, en los que mencionan Planes de búsqueda y localizaciones que no son consistentes con el dato reportado en el presente indicador, ni en número ni en cuanto a los Planes a los cuales se relaciona la información.
* Finalmente, sería pertinente que, además de desagregar el dato, en el análisis cualitativo se explicara por qué o de qué manera se consiguió superar el logro previsto y si se espera que esta situación se mantenga en próximos períodos, para comprender si se proyecta que la subestimación actual impactará o no la meta anual del indicador.</t>
  </si>
  <si>
    <t>32 personas cuentan con hipótesis de localización.</t>
  </si>
  <si>
    <t xml:space="preserve">Se realizaron gestiones orientadas a contrastar en campo algunas acciones y a gestionar los permisos necesarios para el ingreso a lugares. Específicamente se obtivo el permiso de acceso de las parroquias de Facatativá y Samaná. Durante este trimestre se tiene información de las siguientes personas con hipótesis de localización: 15 en total
1. Plan Regional del Norte del Valle: 4 Personas con hipótesis de localización 
2. Plan Regional de Bagadó: 1 persona adicional a las presentadas en el primer trimestre. Esta se ubica en Mojarrita. 
3. Plan Regional de Caquetá: A la información presentada el año pasado, este trimestre se cuenta con información de posible localización de dos (2) personas adicionales 
4. Plan regional del Huila: Se presenta la información de la hipótesis de localización de las 6 personas incluidas en el plan 
5. Plan Militantes desaparecidos en Bogota (Cementerio de Facatativá, Cundinamarca). 1 persona adicional a las 2 reportadas en segundo trimestre.
6. Plan Regional de Búsqueda Chámeza: 1 persona con hipotesis de localización. </t>
  </si>
  <si>
    <t>* El indicador se encuentra en nivel de cumplimiento adecuado, pues tiene un avance del 5,8% sobre el 6,4% proyectado, lo que representa un acumulado del 91,2% con corte al 30 de septiembre.
* La información incluida en el análisis cualitativo es pertinente, pues la desagregación por hipótesis según el Plan en el que se encuentran, permite hacer un seguimiento concreto al avance, incluso para la difusión externa.
* Se recomienda verificar que en el reporte incluya el cambio en la fórmula del indicador, según el cual ya no se tiene como  base de medición exclusivamente los Planes regionales sino también los Planes de intervención y las acciones humanitarias.
* Adicionalmente, como se indicó con respecto al indicador 27, es importante nuevamente verificar la articulación con la DTPRI, pues el nivel de avance que ellos informan sobre otros indicadores, daría cuenta de que existen otros Planes o instrumentos de localización, que cuentan con personas incluidas en hipótesis, por lo que no se estaría visibilizando toda la acción institucional al respecto.</t>
  </si>
  <si>
    <t>31</t>
  </si>
  <si>
    <t>Personas encontradas vivas.</t>
  </si>
  <si>
    <t>30% de personas encontradas vivas.</t>
  </si>
  <si>
    <t>2 personas encontradas vivas</t>
  </si>
  <si>
    <t>0 personas encontradas vivas</t>
  </si>
  <si>
    <t>Se han adelantado diferentes mesas de trabajo con el propósito de identificar la(s) herramienta(s) para vertir la información recogida de los Registro de solicitudes de búsqueda, Planes regionales de búsqueda, Informe técnico científico de verificación de identidad de persona encontrada con vida y Matriz de verificación de identidad de personas encontradas con vida y así unificar el seguimiento a las personas desaparecidas que se presume se encuentran con vida.</t>
  </si>
  <si>
    <t>En el relacionamiento con la Registraduría Nacional del Estado Civíl se sugiere determinar la posibilidad de remitir solicitudes de cruces de personas presuntamente vivas en el AFIS de la Registraduría. Así mismo, se sugiere determinar oficialmente si las hipotesis de localización serán o no incluidas en un plan de búsqueda y su connotación frente a los demas planes. Finalmente, es importante dar cuenta de las acciones que se están desarrollando para la búsqueda de personas presuntamente vivas, considerando en todo caso, los posibles ajustes que pueda tener la meta considerando la pandemia y sus afectaciones sobre el indicador.</t>
  </si>
  <si>
    <t>1 personas encontradas vivas</t>
  </si>
  <si>
    <t xml:space="preserve">En uno de los planes de localización, contacto, identificación y reencuentro se relaciona 1 persona presuntamente con vida. Durante este trimestre se han adelantado encuentros entre la DTPCVED y la Agrupación Territorial Oriente 1 con el objetivo de: 
1. Socializar el contexto de la solicitud de búsqueda de la Persona dada por desaparecida (PDD) de quien se tiene la hipótesis que está con vida. 
2. Socializar la propuesta de participación para la solicitud de búsqueda de la Persona dada por desaparecida (PDD) de quien se tiene la hipótesis que está con vida. 
3. Identificar preguntas, comentarios y observaciones a la propuesta además de establecer los compromisos para continuar con el ejercicio. 
Vale la pena aclarar que a la fecha de corte del presente reporte se está adelantando lo necesario para realizar la toma muestras y cotejo dactiloscópico.        </t>
  </si>
  <si>
    <t>* El indicador se encuentra en nivel de cumplimiento "crítico", pues no se logró en el período de reporte, encontrar a la persona viva que se tenía prevista. Sin embargo, se cuenta con una hipótesis de localización de una persona presuntamente viva y se da cuenta de las acciones al respecto, por lo que se presume que el avance rezagado se alcanzará en el segundo semestre del año.
* Se valora el avance registrado de acuerdo con la primera retroalimentación realizada desde la OAP. 
* Se sugiere que una vez se rechace o acepte la hipótesis de la persona presuntamente viva, se vincule y relacione el resultado con el indicador de reencuentro de personas vivas, de tal forma, que pueda ser un insumo para su cumplimiento.</t>
  </si>
  <si>
    <t>8 personas encontradas vivas</t>
  </si>
  <si>
    <t>Durante el tercer trimestre la Dirección Técnica de Prospección, recuperación e identificación realizó la verificación de identidad de una persona encontrada con vida, de acuerdo a la información aportada por el Equipo Territorial de Arauca – Agrupación Territorial Oriente 1 – UBPD.  El método utilizado para la verificación de identidad fue mediante comparación dactiloscópica, toma de Fotografías y descripción morofocromática de la PEV y de manera virtual, se realizó un diálogo con la PEV, para complementar información sobre sus antecedentes de salud y antecedentes odontológicos.
Al comparar la información aportada por las personas que buscan sobre la PDD, vs  los hallazgos que describen a la PEV más la información aportada por el mismo, se determina que existen consistencias con respecto a:
- Perfil biológico: Sexo, edad y talla.
- Lugar de origen, fecha de nacimiento.
- Antecedentes de salud.
Lo anterior sumado al resultado de verificación de identidad mediante dactiloscopia por la Registraduría Nacional del Estado Civil, el cual dio positivo,  permitió determinar que la PDD y la PEV son la misma persona,  verificación de identidad respaldada por método técnico científico dactiloscópico, sin que se dé lugar a otra identidad.
Desde la Dirección Técnica de Información, Planeación y Localización para la Búsqueda se mencionan 10 casos de personas con hipótesis de localización presuntamente con vida, de las cuales se ha logrado recuperar información sobresaliente de al menos 5 de ellas y a las cuales se espera en lo que resta de la vigencia verificar su identidad.</t>
  </si>
  <si>
    <t>El indicador se encuentra en nivel crítico de cumplimiento, considerando que al 3er corte se deberían haber encontrado vivas a 3 personas y a septiembre se encuentra la 1 persona en la vigencia, no obstante, se valora el hallazgo y verificación de identidad de la persona dada por desaparecida encontrada viva. Finalmente, se sugiere detallar en los avances cualitativos el número de hipotesis de localización de personas presuntamente vivas en la ficha del indicador, lo anterior, para efectos de actualizar el denominador cada trimestre. Finalmente, es importante explicar las razones por las cuales no dio cumplimiento a la meta prevista para el 3er trimestre (3 Personas encontradas con vida)</t>
  </si>
  <si>
    <t>32</t>
  </si>
  <si>
    <t>Cuerpos identificados, entregados dignamente.</t>
  </si>
  <si>
    <t>90% de cuerpos identificados, entregados dignamente.</t>
  </si>
  <si>
    <t>18 cuerpos identificados entregados dignamente.</t>
  </si>
  <si>
    <t>0 cuerpos identificados entregados dignamente.</t>
  </si>
  <si>
    <t>1 cuerpo identificado entregado dignamente.</t>
  </si>
  <si>
    <t>La UBPD durante el primer trimestre del 2020 realizó una (1) entrega digna en el rol de contribución, en San José del Guaviare. En esta contribución se realizó un proceso de asesoría, orientación y fortalecimiento adelantado con la personas que buscan para que la entrega digna estuviera concertada de acuerdo a las necesidades y expectativas de las mismas. Igualmente, se realizaron actividades de articulación tanto con la Fiscalía General de la Nación y la Unidad para la Atención y Reparación Integral a las Víctimas.
Adicionalmente se ha avanzado en la elaboración en los procedimientos de la UBPD para Entrega Dignas que estan en proceso de aprobación oficial. igualmente, se cuenta con unos Lineamientos para Entrega Digna que estan en revisión por parte de la Dirección de Participación.
Para el segundo trimestre, de acuerdo a las implicaciones del aislamiento obligatorio declarado por el gobierno nacional, es factible que se vea impactado tanto la recuperación como la identificación de cuerpos y por lo tanto las entregas dignas proyectadas.</t>
  </si>
  <si>
    <t>* El indicador no tiene avance cuantitativo proyectado para este período, pero sí cualitativo, sin embargo, la UBPD participó en una (1) entrega digna en el rol de contribución, además de presentar en la construcción del procedimiento de entrega digna y articulación interinstitucional.
* Los soportes dan cuenta del avance presentado. Sin embargo, dado que el denominador de este indicador debe ser suministrado por la DTPRI, es necesario que en los siguientes reportes también se informe y soporte el dato entregado por esa dependencia, con respecto a las personas que fueron identificadas por el INMLCF con corte a 31 de marzo en cualquiera de los roles de la UBPD, para poder realizar la lectura completa y adecuada del avance. De otra manera, un reporte como el actual, que se constituye en una victoria temprana, no se podría comprender, pues tiene el denominador en cero.</t>
  </si>
  <si>
    <t>4 cuerpos identificados entregados dignamente.</t>
  </si>
  <si>
    <t>Alrededor de lo relacionado con cuerpos identificados, entregados dignamente, se han adelantado las siguientes acciones:
i) Durante este trimestre la UBPD se adelantó lo necesario para actualizar el procedimiento entrega digna, con lo cual se definieron las particularidades, responsables y etapas del proceso al interior de la UBPD. 
ii) Junto a la Unidad para las Víctimas y  el GRUBE de la Fiscalía, se avanzó en la coordinación interinstitucional con el fin de garantizar la participación de quienes buscan en los procesos de entregas dignas y rol de contribución o coordinación de la UBPD en los mismos.
iii) Se identificó un caso de posible entrega digna en el departamento del Guaviare, sin embargo, a pesar de los esfuerzos de articulación y coordinación interinstitucional realizados desde la UBPD no ha sido posible debido a las medidas decretadas por el Gobierno Nacional en el marco de la contingencia COVID-19.  
iv) Teniendo en cuenta que este indicador depende de la identificación de cuerpos, la Dirección de Participación ha convocado un espacio con la Dirección de Prospección y la Subdirección General, Técnica y Territorial, para analizar cuales son los posibles avances en esta actividad, de acuerdo a la realidad que nos impone la pandemia y ajustar la meta a una cifra cumplible pero retadora a la vez.</t>
  </si>
  <si>
    <t>* Pese a la victoria temprana lograda en el primer trimestre del año, el indicador presenta un estado crítico de cumplimiento, pues no se logró la meta proyectada en el periodo.
* Es necesario el trabajo articulado con la SGTT y con la Dirección de Prospección para definir las estrategias a seguir para el cumplimiento de la meta esperada. Desde la OAP planteamos el apoyo necesario para acompañar la mesa de trabajo propuesta e instamos a su realización lo antes posible.
* Se reconocen las actividades complementarias para el procedimiento de entrega digna presentadas, pero se deben generar estrategias para poder cumplir con la meta definida, no solo adelantar el rezago que ya se tiene, sino también cumplir con las actividades de los siguientes periodos.</t>
  </si>
  <si>
    <t>20 cuerpos identificados entregados dignamente.</t>
  </si>
  <si>
    <t>11 cuerpos identificados entregados dignamente.</t>
  </si>
  <si>
    <t>Alrededor de lo relacionado con cuerpos identificados, entregados dignamente, se han adelantado las siguientes acciones:
i) Durante este trimestre la UBPD se aprobó el procedimiento para la entrega digna de cuerpos identificados donde se definen las particularidades, responsables y etapas del proceso al interior de la UBPD. 
ii) En el mes de septiembre la UBPD aprobó los lineamientos para el acompañamiento al proceso de entregas dignas de cuerpos identificados, el cual será socializado a toda la UBPD en una jornada en la primera semana del mes de octubre
iii) En articulación con el CICR se trabajó en la identificación de casos y acciones coordinadas para lograr el acompañamiento a 7 casos de posible entrega digna, en estos casos se sostiene una mesa técnica con el CICR que permita identificar las acciones a emprender y hacer seguimiento a los avances. 
iv) Se avanza en la articulación con la Subdirección General, Técnica y Territorial para el trabajo que se debe realizar en el marco de entregas dignas desde los Equipos Territoriales, además de la identificación de posibles casos, a partir de la cual se viene trabajando en la articulación para el trabajo de siete casos con la Fiscalía General de la Nación.
Cabe anotar que las dificultades para alcanzar la meta de este indicador están relacionadas principalmente a los efectos del aislamiento social como consecuencia de la pandemia, lo que ha retrasado el trabajo interinstitucional de identificación plena de los cuerpos hallados sin vida debido a las dificultades técnicas que implica la identificación en medio de la pandemia y a su vez se disminuye la participación de las personas que buscan. Hasta el momento no se registran cuerpos hallados sin vida con el proceso de identificación cumplido y que puedan ser objeto de entrega digna, lo que tiene frenada cualquier gestión que desde la UBPD se pueda avanzar en este sentido, mas alla del seguimiento a los procesos de identificación.</t>
  </si>
  <si>
    <t>33</t>
  </si>
  <si>
    <t>Reencuentros de personas vivas con voluntad para reencontrarse.</t>
  </si>
  <si>
    <t>2 reencuentros de personas vivas con voluntad para reencontrarse</t>
  </si>
  <si>
    <t>0 reencuentros de personas vivas con voluntad para reencontrarse</t>
  </si>
  <si>
    <t>La UBPD durante el primer trimestre del 2020 aunque no tenía reencuentros programados, avanzó en las siguientes actividades: 
- Elaboración del Documento Preliminar de Lineamientos de Reencuentro que se encuentra en revisión de la Dirección General de la UBPD
- Coordinación entre la Dirección de participación y los Equipos Territoriales de Guaviare y Arauca sobre solicitudes de búsqueda que podrían derivar en posibles reencuentros. 
-En el marco del Plan Vivos en coordinación con la Subdirección de Gestión de Información para la Búsqueda de la DTIPL, se informa que se empezó a realizar el cruce de información de la base de datos del Centro Nacional de Memoria Histórica con la base de datos de la Oficina del Alto Comisionado para la Paz (encontrando alrededor de 292 coincidencias) y se tuvieron acuerdos en la planeación de acciones que se desarrollaran en los próximos meses, entre estas, cruce entre el listado de 292 personas con la Base de Registro de Solicitudes de Búsqueda de la UBPD para conocer si existe una relacionada con las personas que se encuentra en el listado mencionado. 
Para el segundo trimestre, de acuerdo a las implicaciones del aislamiento obligatorio declarado por el gobierno nacional, es factible que se vea impactado tanto la localización de las personas vivas como su identificación, y por lo tanto los reencuentros proyectados.</t>
  </si>
  <si>
    <t>* El indicador no tiene avance cuantitativo proyectado para este período, pero sí cualitativo. 
* De acuerdo al reporte se han adelantado actividades y definiciones importantes para establecer lineamientos en protocolos de reencuentro y cruces de información.
* Los soportes dan cuenta del avance presentado</t>
  </si>
  <si>
    <t>3 reencuentros de personas vivas con voluntad para reencontrarse</t>
  </si>
  <si>
    <t>1 reencuentro de personas vivas con voluntad para reencontrarse</t>
  </si>
  <si>
    <t>5 reencuentros de personas vivas con voluntad para reencontrarse</t>
  </si>
  <si>
    <t xml:space="preserve">     Alrededor de lo relacionado con reencuentros de personas encontradas con voluntad de reencontrarse se ha venido avanzando en el tercer trimestre en las siguientes acciones:
i) Durante este trimestre la UBPD ha venido haciendo seguimiento a los casos identificados de posible reencuentro, casos identificados en: Arauca 3 casos, Guaviare 1 caso, Tumaco un caso y Florencia un caso; adicional hay otros casos donde no se tiene claro si podrían derivar en reencuentro, sin embargo se viene haciendo seguimiento y algunas gestiones, estos casos están ubicados en Cúcuta, Montería, Guaviare y un caso que esta en tres Equipos Territoriales. En estos casos se vienen realizando los dialogos y las comunicaciones permanentes con los participantes, con el fin de avanzar decididamente en la materialización de los reencuentros.
ii) Durante este trimestre la UBPD se aprobó el procedimiento para reencuentros, donde se definen las particularidades, responsables y etapas del proceso al interior de la UBPD.
iii) En el mes de septiembre la UBPD aprobó los lineamientos para el acompañamiento al proceso de reencuentro de personas vivas con voluntad de reencontrarse, el cual será socializado a toda la UBPD en una jornada en la primera semana del mes de octubre
iv) Se avanza en la articulación con la Subdirección General, Técnica y Territorial para el trabajo que se debe realizar en el marco de los reencuentros, además de la identificación de casos de posible reencuentro.
v) Se logro la identificación de una persona en el departamento de Arauca que hace parte de uno de los casos de posible reencuentro, permitiendo avanzar en las gestiones para este reencuentro.
     Las dificultades para avanzar en la meta estan relacionadas principalmente con las consecuencias del aislamiento social generado por la pandemia. Se presentan situaciones como la imposibilidad de avanzar en gestiones con una persona hallada con vida recluida en un centro penitenciario o dificultades para la identificación de una persona en situación de calle para confirmar su identidad. Ademas las condiciones de seguridad y la desconfianza de los participantes del proceso con los avances que se puedan dar en medio del ambiente virtual, han afectado las acciones que permitan la materialización de los reencuentros.</t>
  </si>
  <si>
    <t>El indicador se encuentra en nivel crítico de seguimiento desde el periodo anterior, el mismo fue ajustado de acuerdo con la solicitud de la Dependencia
En este caso y contrario al indicador de entregas dignas, se tiene evidencia de gestión en casos adelantados que aún no son finalizados.
Es necesario profundizar en las razones por las cuáles no se han realizado reencuentros, a la par no se han hecho identificaciones? en coordinación y contribución?
El indicador genera una alerta de no cumplimiento pues queda practicamente en su totalidad para el periodo final.
Se tiene detalle de las acciones adelantadas para dar cumplimiento a las entregas proyectadas? así estas estrategias no hayan dado resultados?</t>
  </si>
  <si>
    <t>34</t>
  </si>
  <si>
    <t>Cuerpos con seguimiento al proceso de identificación.</t>
  </si>
  <si>
    <t>100% de cuerpos con seguimiento al proceso de identificación.</t>
  </si>
  <si>
    <t>74 cuerpos entregados al INMLCF con seguimiento al proceso de identificación.</t>
  </si>
  <si>
    <t>0 cuerpos entregados al INMLCF con seguimiento al proceso de identificación.</t>
  </si>
  <si>
    <t>59 cuerpos entregados al INMLCF con seguimiento al proceso de identificación.</t>
  </si>
  <si>
    <t>La JEP (Jurisdicción Especial para la paz ) mediante AUTO AT- 134 de 2020 requirió a la UBPD para la realización de 133 analisis preliminares de cuerpos esqueletizados con posibles alteraciones peri mortem pertenecientes, de acuerdo a la información disponible, a cadáveres exhumados del Cementerio Universal de Medellín y los cuales se encuentran en el Laboratorio de Antropología osteológica y forense de la Universidad de Antioquia. El exámen forense preliminar adelantado por la entidad incluyó: inventario y descripción general de cada estructura oséa, registro fotográfico completo y la carta dental de cada cuerpo.
A partir del ejercicio antes expuesto, fueron seleccionados 59 cuerpos esqueletizados con evidencia de trauma peri mortem para que se adelante un exámen médico legal por un equipo interdisciplinario del Instituto Nacional de Medicina Legal, dada la probabilidad de corresponder a cuerpos de personas dadas por desaparecidas en razón y contexto del conflicto armado.</t>
  </si>
  <si>
    <t>Se sugiere verificar la inclusión de los casos en el SIRDEC durante el primer seguimiento a los procesos de identificación, de tal forma, que se garantice su registro y proceso de identificación en el INMLCF; así mismo, que los datos incluidos desde el INMLCF si correspondan con los casos entregados, hayan sido categorizados adecuadamente y que las fechas correspondan con las asociadas a la cadena de custodia. Finalmente, se informa que el indicador no tuvo lectura de cumplimiento, toda vez que, la meta prevista era cero (0) para el primer trimestre</t>
  </si>
  <si>
    <t>4 cuerpos entregados al INMLCF con seguimiento al proceso de identificación.</t>
  </si>
  <si>
    <t>Durante el segundo trimestre del año se realizaron reuniones con el Instituto Nacional de Medicina Legal para establecer y acordar la forma de realizar el seguimiento de los cuerpos entregados para su identificación. En estos espacios el INMLCF requirió a la DTPRI información disponible de los 59 cuerpos esqueletizados entregados en el primer trimestre para analizar los datos suministrados y asi poder dar continuidad con el proceso de identificación, el cual incluye la trazabilidad de los cuerpos, información antemortem, análisis de información suministrada por la Universidad de Antioquia e información documental. Es importante aclarar que estos cuerpos estan en la sede de Medicina Legal de la ciudad de Medellín y por información del INMLYCF, parte del equipo interdisciplinario designado para el análisis están en Barranquilla y otras ciudades del país, y hasta que no se normalice los desplazamientos entre ciudades por la emergencia sanitaria no podrán iniciar con el análisis de la información.
Adicionalmente, se realizó la actualización al procedimiento "IAH-PR-004 Seguimiento Identificación de cadáveres" incluidos sus anexos, lo anterior con el fin de asegurar el seguimiento a los análisis forenses (recepción y análisis de la información útil para la identificación) y al proceso de identificación realizado por el Instituto Nacional de Medicina Legal y Ciencias Forenses - INMLCF a los cadáveres recuperados por la UBPD.</t>
  </si>
  <si>
    <t>* El indicador se encuentra en nivel crítico, pese a que se realizaron acciones de articulación con el INMLCF para avanzar en el tema. Se informa que las condiciones de emergencia sanitaria han obstaculizado que esa entidad avance en el proceso de identificación y, por lo tanto, en el seguimiento que la UBPD puede hacer al mismo.
* Frente a los documentos del sistema de gestión, se sugiere continuar con la gestión para validar y aprobar con la Dirección General el procedimiento “IAH- PR-004 Seguimiento identificación de cadáveres”.
* Por otra parte, fue importante que la dependencia acogiera la sugerencia de eliminar los permisos al archivo “3. Base de datos colección universal Universidad de Antioquia.”, toda vez que contiene información confidencial.
* Finalmente, se sugiere que este indicador vaya monitoreándose mensualmente, de tal manera que se puedan tomar acciones de forma temprana frente a los retos y dificultades que se vayan presentando durante el trimestre.</t>
  </si>
  <si>
    <t>114 cuerpos entregados al INMLCF con seguimiento al proceso de identificación.</t>
  </si>
  <si>
    <t xml:space="preserve">     Adicional a los 80 cuerpos plasmados en el indicador para realizar el respectivo seguimiento al proceso de identificación, durante el tercer trimestre la UBPD recibió solicitudes de búsqueda de familiares para realizar seguimiento a la identificación de 34 cuerpos, los cuales fueron incluidos para respectiva gestión, lo que arroja un total de 114 cuerpos objeto de seguimiento:
- 5 cuerpos relacionados con la desaparición de cinco pescadores en Buenaventura- Valle, en el año 2008.
- 3 cuerpos relacionados con la desaparición de una persona. Cementerio Córdoba.
- 2 cuerpos relacionados con la desaparición de una persona. Departamento de Cauca.
- 2 cuerpos que se encuentran en la sede del Instituto Nacional de Medicina Legal y Ciencias Forenses - Regional Nororiente, y en el Laboratorio de CTI - Bucaramanga. Impulso trabajado con el Equipo Territorial de Barrancabermeja.
- 1 cuerpo que se encuentra en la sede del Instituto Nacional de Medicina Legal y Ciencias Forenses - Regional Noroccidente. Impulso trabajado junto con el Equipo Territorial de Apartadó. 
- 1 cuerpo relacionado con la desaparición de una persona, en Caquetá 
- 1 cuerpo relacionado con la identificación de un cuerpo, por el Convenio 001, en la región Norte.
- 7 cuerpos adscritos a la territorial de Villavicencio,
- 2 cuerpos adscritos a la territorial de Guaviare.
- 10 cuerpos relacionados con casos del Casanare y Arauca.
     De acuerdo con lo anterior, se realizó el seguimiento al proceso de identificación de los 114 cuerpos,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También como parte de este seguimiento se tuvieron encuentros y mesas de trabajo con el grupo nacional de apoyo GNAUBPD-SSF de la UBPD y el INMLCF en las siguientes fechas: 31 de Julio, 14 de agosto y 28 de agosto de 2020.
     Dentro de las principales actividades que se realizan en el seguimiento a la identificación:
     Recepción de la información:
- Información referente a la solicitud de búsqueda del cuerpo, al cual se le va a realizar el seguimiento.
- Información disponible para la identificación del cadáver.
- Si es un cuerpo recuperado por la UBPD se recibe el informe técnico forense de recuperación.
- Información de la persona dada por desaparecida.
     Análisis de la información:
- Útil y necesaria para la identificación (Cadáver y de la Persona Dada por Desaparecida).
- Probable identidad o identidad orientada.
- Información confidencial.
- Informe técnico forense de recuperación.
     Envío información básica para la identificación o de las solicitudes de información (Cadáver y Persona Dada por Desaparecida); al Instituto Nacional de Medicina Legal y Ciencias Forenses (entidad encargada del proceso de identificación).
Si se considera necesario, una vez se revise la respuesta de las solicitudes, se realiza un re análisis del caso.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solicitar cruces en el Banco Nacional de Perfiles Genético de desaparecidos, apoyar la verificación de coincidencias y confirmación de parentescos, apoyar en el proceso de Individualización, entre otros).
     A continuación la relación de los 114 cuerpos:
- 59 cuerpos fueron recuperados por la UBPD en el laboratorio de Antropología de la Universidad de Antioquia, en el marco del AUTO No 107 del 2019 de la JEP
- 1 cuerpo relacionado con la solicitud de búsqueda individual realizada por familiar a la UBPD, en Suroccidente.
- 20 casos recuperados por CICR, de los cuales dicha entidad, solicitó a la UBPD, impulso a la identificación.   
- 5 cuerpos relacionados con la desaparición de cinco pescadores en Buenaventura- Valle, en el año 2008.
- 3 cuerpos relacionados con la desaparición de una persona. Cementerio Córdoba.
- 2 cuerpos relacionados con la desaparición de una persona. Departamento de Cauca.
- 2 cuerpos que se encuentran en la sede del INMLCF - Regional Nororiente, y en el Laboratorio de CTI - Bucaramanga. Impulso trabajado con el Equipo Territorial de Barrancabermeja.
- 1 cuerpo que se encuentra en la sede del Instituto Nacional de Medicina Legal y Ciencias Forenses - Regional Noroccidente. Impulso trabajado junto con el Equipo Territorial de Apartadó. 
- 1 cuerpo relacionado con la desaparición de una persona, en Caquetá 
- 1 cuerpo relacionado con la identificación de un cuerpo, por el Convenio 001, en la región Norte.
- 7 cuerpos adscritos a la territorial de Villavicencio.
- 2 cuerpos adscritos a la territorial de Guaviare.
- 10 cuerpos relacionados con casos del Casanare y Arauca se establecen uniprocedencias con cuerpos ya recuperados y analizados interdisciplinariamente.
     Se presentaron en general las siguientes dificultades :
1. Relacionamiento con INMLCF en aspectos tales como: asignación de casos al interior del INMLCF, tiempos de respuesta a las solicitudes realizadas.
2. Con los casos analizados por el Cuerpo Técnico de Investigación, es especial por el lapso de tiempo en que ha estado detenida la mesa técnica con la Fiscalía General de la Nación.
3. Por la emergencia sanitaria por la pandemia del COVID 19 no se ha podido realizar diálogos presenciales con familiares y organizaciones civiles.
     Es importante mencionar los siguientes logros que arrojo este proceso de seguimiento a la identificación:
1. Se realizaron múltiples reuniones de trabajo interinstitucionales para seguimiento al proceso de identificación de los cadáveres.
2. Comunicación continua con familiares y organizaciones que buscan, mediante diálogos virtuales.
3. Seguimiento interdisciplinario al proceso de identificación de los cuerpos.
     Adicional, se suscribió convenio interadministrativo con el INMLCF para aunar esfuerzos administrativos, científicos, técnicos y tecnológicos en el ámbito de sus competencias y en el cumplimiento de sus funciones, tendientes al desarrollo de actividades, que faciliten la articulación que permita una efectiva coordinación para el proceso de búsqueda humanitaria y extrajudicial, localización, recuperación, identificación y entrega digna de las personas dadas por desaparecidas en el contexto y en razón del conflicto armado.
     Finalmente, se adelantaron labores administrativas para la adquisición de insumos y reactivos exclusivos según contratos 160, 161 y 162 -2020 - UBPD e insumos y reactivos NO exclusivos según contratos 184, 185, 186, 187, 188, 189, 190 - 2020 UBPD  para los procesos de extracción y secuenciación de ADN en muestras forenses, en cumplimiento del Decreto Ley 589 de 2017 y Decreto 1393 de 2018 para apoyar labor técnico-científica del INMLCF impulsando la capacidad operativa de sus laboratorios de genética, para contribuir en los procesos de identificación de cuerpos.</t>
  </si>
  <si>
    <t>El indicador pasa de estar en estado crítico a encontrarse en estado subestimado, lo anterior, considerando la solicitud de los 34 cuerpos adicionales no contemplados en las proyecciones del mismo. Se valora el desglose y nivel de detalle con el cual reportaron el indicador de forma cualitativa. Es un reporte bastante nutrido y desagregado, el cual permite visibilizar el esfuerzo que se encuentra realizando la DTPRI. La única sugerencia en este caso se encuentra relacionada con la inclusión de cifras detalladas de igual forma en los planes regionales de búsqueda, los cuales permitirán cruzar casos posiblemente en estado de documentación o de contrastación de hipotesis.de localización. Finalmente, se solicita revisar y de ser necesario ajustar la programación del indicador en cuanto a los cuerpos que se tienen previsto realizar seguimiento, en todo caso, que no sobrepase o disminuya la meta prevista equivalente al 100%.</t>
  </si>
  <si>
    <t>35</t>
  </si>
  <si>
    <t>Diagnóstico del proceso de identificación de los cuerpos no identificados sometidos a necropsia médico legal por parte del INMLCF.</t>
  </si>
  <si>
    <t>1 informe de gestión que contenga el número de cuerpos no identificados diagnosticados.</t>
  </si>
  <si>
    <t>Informe parcial de los hallazgos evidenciados a partir de los registros. (0,2)</t>
  </si>
  <si>
    <t>Con el objetivo de consolidar la información de los expedientes de necropsia, bases de datos y otras fuentes de información para realizar un diagnóstico integral del proceso de identificación de los cuerpos sin identificar que se encuentran en el INMLCF y avanzar con el "Impulso al proceso de identificación de los cadáveres en condición de no identificados en el país", se vincularon a partir de febrero y por un periodo se seis meses treinta y tres técnicos, siete profesionales y un profesional forense que prestan sus servicios en las ciudades de Bogotá, Neiva, Cali, Medellín, Barraquilla y Villavicencio en las direcciones regionales del INMLyCF. Estos colaboradores iniciaron labores de registro de datos en SIRDEC y en el instrumento para el diagnostico de los casos en los cuales el cadáver continúa sin identificar. 
Igualmente, en la ciudad de Bucaramanga continúan laborando desde el año 2019, 11 colaboradores vinculados por CHEMONICS – USAID.
Los resultados obtenidos desde el 01 de enero de 2020 al 31 de marzo de 2020 son los siguientes:
En total se ingresaron 2927 casos en el instrumento de diagnóstico, tambien se ingresaron 1071 casos en el SIRDEC – Proyecto Retrospectivo y en total se realizó un análisis integral de 1022 casos de los departamentos de Nariño y Norte de Santander.</t>
  </si>
  <si>
    <t>Se sugiere elaborar una propuesta de impulso enfocada en el procesamiento de muestras biológicas de acuerdo con los casos identificados y registrados en el instrumento de recolección. Por otra parte, es importante la integración de estos casos con las bases de datos de la DTIPLB y con los planes de búsqueda existentes en la UBPD, de tal forma que se puedan incluir nuevas hipotesis de localización. Finalmente, se informa que el indicador tuvo un cumplimiento óptimo, con relación a la meta proyectada para el primer trimestre.</t>
  </si>
  <si>
    <t>En las ciudades de Bogotá, Neiva, Cali, Medellín, Barraquilla, Villavicencio y Bucaramanga se dio continuidad a la fase de diagnóstico del  proyecto "Impulso al proceso de Identificación de cadáveres en condición de no identificados en Colombia", en lo relacionado con el registro de datos en SIRDEC  y con la revisión de la información recolectada en el instrumentos de diagnóstico de la UBPD de los casos en los cuales el cadáver continúa sin identificar. 
Los resultados obtenidos desde el 01 de abril de 2020 al 30 de junio de 2020, en las ciudades donde se desarrolla el proyecto son los siguientes:
- En total se ingresaron 5.957 casos en el instrumento de diagnóstico,
- Se ingresaron 480 casos en el SIRDEC – Proyecto Retrospectivo
- Se realizó un análisis integral de 1.562 casos de los departamentos de Nariño y Norte de Santander.
Se presentaron en general dificultades con la situación actual de emergencia Nacional por el COVID 19; debido a que los contratistas están realizando teletrabajo y no tiene acceso a los expedientes físicos de necropsia, realizando el ingreso de los casos teniendo únicamente como fuente de información lo disponible en el SIRDEC; aunado a lo anterior, no es posible acceder a información de los casos anteriores al 2007 en la plataforma SIRDEC. 
Pese a la situación expuesta, fue posible continuar con el desarrollo del proyecto mediante la modalidad de teletrabajo.</t>
  </si>
  <si>
    <t>* Se sugiere establecer acciones con el INMLCF para determinar el mejor mecanismo para verificar los casos analizados de la matriz que no presentan "causa, manera y mecanismo de muerte o tienen poca información", considerando que los casos fueron tomados directamente del SIRDEC y no de los expedientes.
* Se sugiere revisar las cifras de las variables "Número de casos ingresados en el instrumento de diagnóstico de la UBPD consolidado total del proyecto al 30 de junio" y "Número de casos ingresados al SIRDEC consolidado total del proyecto al 30 de junio", ya que el porcentaje de los casos no includos en SIRDEC por regional con relación a la matriz de la UBPD distan en algunos casos de mas del 50%, En este sentido, se sugiere buscar acciones que permitan agilizar el respectivo ingreso al SIRDEC.
* Finalmente, se sugiere incluir en el informe de la revisión aspectos relacionados con las muestras que aparecen en la matriz del informe de resultados, lo anterior, para conocer el contexto de esas cifras y el manejo a las mismas.</t>
  </si>
  <si>
    <t xml:space="preserve">Durante el tercer trimestre se dio continuidad a la fase de diagnóstico del proyecto "Impulso al proceso de Identificación de cadáveres en condición de no identificados en Colombia", en lo relacionado con el registro de datos en SIRDEC  y con la revisión de la información recolectada en el instrumento de diagnóstico de la UBPD de los casos en los cuales el cadáver continúa sin identificar en las ciudades de Bogotá, Neiva, Cali, Medellín, Barraquilla, Villavicencio prorrogando los contratos de los técnicos hasta el próximo 17 de Noviembre de 2020 los cuales tienen como objeto "Prestar sus servicios profesionales con plena autonomía técnica y administrativa para liderar la recolección y consolidación de la información consignada en el instrumento de diagnóstico del proceso de identificación de cadáveres no identificados sometidos a necropsia, diseñado por la UBPD y los demás requerimientos de la Dirección Técnica de Prospección, Recuperación e Identificación"
Los resultados obtenidos desde el 01 de julio de 2020 al 30 de septiembre de 2020, en las ciudades donde se desarrolla el proyecto son los siguientes:
- En total se ingresaron 4.727 casos en el instrumento de diagnóstico,
- Se ingresaron 4.267 casos en el SIRDEC – Proyecto Retrospectivo
- Revisión de la información ingresada al Sistema de información de Red de desaparecidos y Cadáveres SIRDEC y análisis integral de 1.700 casos de los departamentos de Norte de Santander, Arauca,Cesar, Cauca, Valle del Cauca, Antioquia y Atlántico.
El desarrollo del proyecto permitió confirmar que las trecientas un (301) variables que conforman el instrumento de recolección, dan cuenta del estado del proceso de identificación de cadáveres en condición de no identificados, incluso permitiría a futuro impulsar el proceso de identificación a partir de muestras biológicas.
Pese a la situación de emergencia por el COVID 19, retomando todas las medidas de bioseguridad y autocuidado, en este trimestre fue posible el reintegro de actividades dentro de las instalaciones del INMLCF en las ciudades en las que se desarrolla el proyecto.  </t>
  </si>
  <si>
    <t>El indicador se encuentra en nivel de cumplimiento óptimo. Frente al reporte; Ya que los contratistas culminan labores el 17 de noviembre, se sugiere realizar monitoreo y seguimiento al inventario de expedientes que aún no han sido incluidos en el instrumento de diagnóstico, así como, aquellos que han sido registrados en el instrumento de diagnóstico, pero no en el SIRDEC retrospectivo, de tal forma, que las labores del próximo año permitan iniciar sin mayores contratiempos o con la necesidad de revisar información ya incluida o registrada en las anteriores herramientas o sistemas. Este inventario permitirá conocer las necesidades de recursos humanos y técnicos para la próxima vigencia y las siguientes en un marco de mediano plazo. Finalmente, se sugiere dentro de los informes de resultados registrar cifras consolidadas del proyecto de impulso.</t>
  </si>
  <si>
    <t>36</t>
  </si>
  <si>
    <t>Prospecciones realizadas, con base en las hipótesis de los planes regionales de búsqueda.</t>
  </si>
  <si>
    <t>70% de prospecciones realizadas</t>
  </si>
  <si>
    <t>12 prospecciones de realizadas</t>
  </si>
  <si>
    <t>1 prospección realizada</t>
  </si>
  <si>
    <t>Durante el primer trimestre del año se realizaron diligencias de localización a los municipios de San Juanito- Meta (Plan Regional de Búsqueda Secuestros - desapariciones ocurridos en el periodo de 1998-2006 en el área de incluencia de los antiguos Frentes Abelardo Romero, 52, 53 y 54 del Bloque Oriental de las FARC, asociados al corredor de la Vía al Llano), Chameza - Casanare (Plan de búsqueda de víctimas de desaparición forzada de los Buitragueños en el suroccidente del Casanare ), Mojarrita-Choco(Plan Regional de Búsqueda de personas dadas por desaparecidas de la columna chocó del movimiento 19 de abril en municipios de las subregiones Alto Atrato y San Juan en Chocó), Viota - Cundinamarca (Plan de Búsqueda Viotá), las cuales tenian como objetivo a partir de las hipotesis formuladas llegar a los lugares o sitios de interés donde se podian encontrar una o varios cuerpos de personas dadas por desaparecidas presuntamente muertas y poder compobar o negar su existencia y asi determinar actividades de prospección geofísica y arqueológica para realizar la recuperación de los cuerpos. 
Adicional, se realizó procedimiento de prospección con fines de recuperación en la primera area de interés ubicada en el corregimiento de Piedra Honda, del municipio de Bagadó, departamento de Choco (Plan Regional de Búsqueda de personas dadas por desaparecidas de la columna chocó del movimiento 19 de abril en municipios de las subregiones Alto Atrato y San Juan en Chocó), la cual corresponde a un espacio identificado por la Dirección Técnica de Información, Planeación y Localización para la Búsqueda (DIPLO) donde presuntamente se encontraban al menos tres fosas colectivas contiguas, la primera de ellas presuntamente con cuerpos de 3 mujeres, la segunda con los cuerpos de 3 hombres y una tercera con cuerpos de 4 hombres, para un total de 10 cadáveres de combatientes de la Columna Choco del M-19, reportados como muertes en combate con el ejercito el 1 de mayo de 1981 con el fin de contrastar la hipótesis de localización descartando el area para la inhumación de cuerpos.</t>
  </si>
  <si>
    <t>Se sugiere catalogar estos documentos dentro de las políticas de protección, confidencialidad y seguridad de la información, de tal forma, que se mitiguen los riesgos inherentes relacionados con el tratamiento de la información. Finalmente, se informa que el indicador tuvo un cumplimiento óptimo, con relación a la meta proyectada para el primer trimestre.</t>
  </si>
  <si>
    <t>2 prospecciones realizadas</t>
  </si>
  <si>
    <t>0 prospecciones realizadas</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</si>
  <si>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(rutas de trabajo, gestión de información, definición de polígonos y cronogramas de acceso a terrenos, proyección de acciones, planes operativos, cronograma de actividades, necesidades de alojamiento, transporte y destino de los cadáveres recuperados y plan de actividades):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 PRB Tumaco- Nariño Plan de Intervención Jesús  María Cuellar - 10 cuerpos a recuperar
Adicional la DTPRI ha trabajado de manera conjunta para definir los diferentes procedimientos, protocolos, documentos, manuales, guías de operación e Instructivos de equipos de arqueología que contribuyen a la búsqueda y recuperación de cuerpos:
- Procedimiento de Prospección, procedimiento de Recuperación, Procedimiento Unificado prospección y recuperación, Procedimiento de Localización.
- Documentos Daño Antijurídico: Acerca de la evidencia, afectaciones relacionadas al daño antijurídico, protocolo ingreso a lugares, y protocolo de prevención y mitigación daño.
- Manual para el registro y fijación Topográfica de la visita de localización y Manual para la captura de datos espaciales y fijación Topográfica en la fase de Prospección.
- Guía de Operación del Equipo Leica Disto S910 preliminar, Guía de Operación del Equipos Trimble GNSS R10 Modelo 2 preliminar, Guía de uso escáner laser blk 360, Instructivo_ Agregar coberturas a GARMIN.
También la DTPRI ha participado de manera activa en la construcción del sistema de información misional de la Unidad, en las capacitaciones realizadas por  International Commission on Missing Persons (ICMP) para el avance e implementación de métodos en casos complejos y ha realizado capacitaciones de  Prospección : “Antecedentes y retos para la búsqueda de los desaparecidos y su complejidad desde la experiencia forense colombiana” y “Enfoque de la investigación preliminar desde experiencia forense para la recolección de información con fines de búsqueda e identificación de personas dadas por desaparecidas” para la unificación de conceptos y fortalecimiento metodológico a cargo de los Antropólogos de la Dirección al interior de la Unidad.</t>
  </si>
  <si>
    <t>* En virtud de los planes de busqueda en los cuales ya se tiene previsto realizar prospecciones, se sugiere gestionar lo siguiente al inicio del tercer trimestre: 1. Permisos al gobierno y entes municipales y departamentales para acceso a lugares durante la pandemia, 2. Permisos de acceso a lugares para realizar las recuperaciones. 3. Actos administrativos internos necesarios para ingresar a lugares para recuperar cuerpos. 4. Conceptos del asesor de seguridad, 5. Verificar con la DTPCVED la posible participación de las familias de acuerdo con el plan de trabajo mencionado y 6. Gestionar tiquetes aéreos con antelación para los territorios alejados del nivel central.
* Por otra parte, la DTPRI aclaró que el plan de trabajo enunciado de prospecciones y recuperaciones de los cuerpos en el 2020 está inmersos en cada uno de los Planes Regionales de Búsqueda mencionados y que por ser información confidencial, solo se da el pantallazo de la ruta de acceso).
* Frente a los documentos del sistema de gestión enunciados, se sugiere continuar con la gestión para validar y aprobar con la Dirección General los procedimientos y demás documentos.
* Se sugiere verificar con la DTIPLB, que los Planes en torno a los cuales se avanza en el cumplimiento de este indicador, se reporten en el número 27.
* Finalmente, se sugiere que este indicador vaya monitoreándose mensualmente, de tal manera, que se puedan tomar acciones de forma temprana frente a los retos y dificultades que se vayan presentando durante el trimestre.</t>
  </si>
  <si>
    <t>3 prospecciones realizadas</t>
  </si>
  <si>
    <t>La DTPRI continúa desarrollando acciones encaminadas al cumplimiento de esta meta a pesar de las condiciones de aislamiento obligatorio que se mantuvieron durante los meses de Julio y Agosto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Aunque a partir del 01 septiembre el gobierno nacional levantó el aislamiento obligatorio,se avanza en la definición de lineamientos, protocolos de bioseguridad y ruta sanitaria para las salidas a campo. 
Adicional a las consideraciones antes expuestas, nuestros esfuerzos se han enfocado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(planes operativos, cronograma de actividades, plan de actividades, gestión, análisis de información, rutas de trabajo)
• Plan Magdalena Caldense (Samaná).
• Plan regional de búsqueda Norte Valle del Cauca (corregimientos La Tulia y primavera)
• Plan regional Caquetá
• Plan Militantes desaparecidos en Bogotá (Cementerio de Facatativá, Cundinamarca).
• Plan de Búsqueda Viotá.
• Plan de búsqueda de víctimas de desaparición forzada de los Buitragueños en el suroccidente del Casanare. (Chámeza)
• Plan San Juanito, Meta
Así mismo,  la DTPRI ha trabajado de manera conjunta con la oficina asesora Juridica y la Subdirección de Gestión Humana respectivamente, para definir los siguientes protocolos, que contribuyen a la búsqueda y recuperación de cuerpos: 
- Protocolo Ingreso a lugares en el marco del desarrollo de acciones humanitarias de búsqueda de personas dadas por desaparecidas en el contexto y en razón del conflicto armado.
- Protocolo de Bioseguridad Para prevención del contagio del Covid-19 en comisión de servicios versión preliminar.
Es importante aclarar que el PRB Magdalena Caldense (Samaná), no fue reportado como PRB en este trimestre por la DTIPLB porque se encuentra en construcción, pero la DTPRI trabajo en la construcción del plan operativo con localización de los cuerpos en el cementerio San Agustín, trabajo que vale la pena mencionarlo como parte de la gestión de la DTPRI.</t>
  </si>
  <si>
    <t>El indicador se encuentra en nivel crítico de cumplimiento, En cuanto a los planes regionales de búsqueda registrados en el avance cualitativo, se sugiere que estos coincidan con los planes que aparecen registrados en la DTIPLB, ya que por ejemplo, el Plan Regional de Samaná no ha sido reportado por la DTIPLB en el indicador 27 " Planes Regionales de Búsqueda" o en todo caso, explicar porqué este plan se incluye en este indicador aunque no está en la información reportada por la DTIPLB,de tal forma, que exista una unificación de criterio entre direcciones técnicas acerca de los lugares que serán intervenidos en lo que resta de la vigencia, para esto, se sugiere realizar mesas de trabajo interdirecciones, así mismo, se sugiere que en el avance cualitativo se indique de los planes allí registrados a cuantos lugares por plan se tiene contemplado intervenir en lo que resta de la vigencia, de tal forma, que la meta pendiente (12 prospecciones) tenga un horizonte mas claro con relación a los (8 planes registrados). Por otra parte, tan pronto se encuentre en versión final el protocolo de ingreso a lugares, es necesario registrarlo en los documentos del sistema de gestión de la UBPD ubicados en la carpeta Drive, así mismo, no cuenta con el formato ni codificación correspondiente. por otra parte, se sugiere solicitar los tiquetes y viaticos necesarios desde octubre para poder garantizar que las prospecciones proyectadas para lo que resta de la vigencia se cumplan, ademas por efectos del costo de los tiquetes por tratarse de fechas prevacacionales y prenavideñas. Finalmente, es necesario conocer qué dificultades han tenido diferentes a la pandemia para llevar a cabo el desarrollo de las diligencias de prospección, de manera que se generen las acciones requeridas para dar cumplimiento al indicador en lo que resta de la vigencia.</t>
  </si>
  <si>
    <t>37</t>
  </si>
  <si>
    <t>Diligencias de recuperación realizadas.</t>
  </si>
  <si>
    <t>50% de las diligencias de recuperación realizadas</t>
  </si>
  <si>
    <t>12 diligencias de recuperación realizadas</t>
  </si>
  <si>
    <t>1 diligencia de recuperación realizada</t>
  </si>
  <si>
    <t>Durante la vigencia 2020 se realizo diligencia de recuperacion en la primera area de intererés ubicada en el corregimiento de Piedra Honda, del municipio de Bagadó, departamento de Choco (Plan Regional de Búsqueda de personas dadas por desaparecidas de la columna chocó del movimiento 19 de abril en municipios de las subregiones Alto Atrato y San Juan en Chocó), la cual corresponde a un espacio identificado por la Dirección Técnica de Información, Planeación y Localización para la Búsqueda (DIPLO) donde presuntamente se encontraban al menos tres fosas colectivas contiguas, la primera de ellas presuntamente con cuerpos de 3 mujeres, la segunda con los cuerpos de 3 hombres y una tercera con cuerpos de 4 hombres, para un total de 10 cadáveres de combatientes de la Columna Choco del M-19, reportados como muertes en combate con el ejercito el 1 de mayo de 1981 con el fin de contrastar la hipótesis de localización, realizando la debida prospección al terreno y descartando el area para la recuperación de cuerpos.
Adicional, se realizaron actividades administrativas para la aquisición de equipos y elementos necesarios para la localización y recuperación de cuerpos como la elaboración de fichas técnicas, mesas de trabajo para estudios de mercado y elaboración de estudios previos</t>
  </si>
  <si>
    <t>El indicador se encuentra en nivel òptimo, toda vez, que  se realizó una diligencia de recuperación, pese a no recuperar algún cuerpo. Es importante registrar esta información en las bases de datos que administra la  DTIPLOB para que sea actualizada e incluida en los planes de búsqueda y se pueda continuar con la investigación para nuevas hipotesis de localización de los cuerpos reportados como desaparecidos, en articulación con la DTPRI. Finalmente, se sugiere evaluar los efectos que trae la pandemia decretada para desarrollar la meta del indicador durante la anualidad, considerando en todo caso, la consecución de recursos y el tiempo que resta durante la vigencia; para tal fin, es pertinente desarrollar un cronograma de trabajo interdependencias, de tal forma, que la reprogramación se encuentre alineada entre los diferentes procesos.</t>
  </si>
  <si>
    <t>2 diligencias de recuperación realizadas</t>
  </si>
  <si>
    <t>0 diligencias de recuperación realizadas</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</si>
  <si>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(rutas de trabajo, gestión de información, definición de polígonos y cronogramas de acceso a terrenos, proyección de acciones, planes operativos, cronograma de actividades, necesidades de alojamiento, transporte y destino de los cadáveres recuperados y plan de actividades)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 PRB Tumaco- Nariño  Plan de Intervención Jesús  María Cuellar - 10 cuerpos a recuperar
Adicional la DTPRI ha trabajado de manera conjunta para definir los diferentes procedimientos, protocolos, documentos, manuales, guías de operación e Instructivos de equipos de arqueología que contribuyen a la búsqueda y recuperación de cuerpos:
- Procedimiento de Prospección, procedimiento de Recuperación, Procedimiento Unificado prospección y recuperación, Procedimiento de Localización.
- Documentos Daño Antijurídico: Acerca de la evidencia, afectaciones relacionadas al daño antijurídico, protocolo ingreso a lugares, y protocolo de prevención y mitigación daño.
- Manual para el registro y fijación Topográfica de la visita de localización y Manual para la captura de datos espaciales y fijación Topográfica en la fase de Prospección.
- Guía de Operación del Equipo Leica Disto S910 preliminar, Guía de Operación del Equipos Trimble GNSS R10 Modelo 2 preliminar, Guía de uso escáner laser blk 360, Instructivo_ Agregar coberturas a GARMIN.
También la DTPRI ha participado de manera activa en la construcción del sistema de información misional de la Unidad, en las capacitaciones realizadas por ICMP para el avance e implementación de métodos en casos complejos y ha realizado capacitaciones de Recuperación: “Conceptos Claves Para la arqueología forense” y “La búsqueda de las personas desaparecidas desde la experiencia forense. Casos”, para la unificación de conceptos y fortalecimiento metodológico a cargo de los antropólogos de la Dirección al interior de la Unidad.</t>
  </si>
  <si>
    <t>* En virtud de los planes de busqueda en los cuales ya se tiene previsto realizar prospecciones, se sugiere gestionar lo siguiente al inicio del tercer trimestre: 1. Permisos al gobierno y entes municipales y departamentales para acceso a lugares durante la pandemia, 2. Permisos de acceso a lugares para realizar las recuperaciones. 3. Actos administrativos internos necesarios para ingresar a lugares para recuperar cuerpos. 4. Conceptos del asesor de seguridad, 5. Verificar con la DTPCVED la posible participación de las familias de acuerdo con el plan de trabajo mencionado y 6. Gestionar tiquetes aéreos con antelación para los territorios alejados del nivel central.
* Por otra parte, la DTPRI aclaró que el plan de trabajo enunciado de prospecciones y recuperaciones de los cuerpos en el 2020 está inmersos en cada uno de los Planes Regionales de Búsqueda mencionados y que por ser información confidencial, solo se da el pantallazo de la ruta de acceso).
* Frente a los documentos del sistema de gestión enunciados, se sugiere continuar con la gestión para validar y aprobar con la Dirección General los procedimientos y demás documentos.
* Es muy importante verificar con la DTIPLB, que los Planes en torno a los cuales se avanza en el cumplimiento de este indicador, se reporten tamibién en los indicadores 27 (Planes regionales de búsqueda) y 30 (Personas que cuentan con hipótesis de localización), de manera que sea consistente la información frente al flujo de operación en el proceso de búsqueda.
* Finalmente, se sugiere que este indicador vaya monitoreándose mensualmente, de tal manera, que se puedan tomar acciones de forma temprana frente a los retos y dificultades que se vayan presentando durante el trimestre.</t>
  </si>
  <si>
    <t>5 diligencias de recuperación realizadas</t>
  </si>
  <si>
    <t>La DTPRI continúa desarrollando acciones encaminadas al cumplimiento de esta meta a pesar de las condiciones de aislamiento obligatorio que se mantuvieron durante los meses de Julio y Agosto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Aunque  a partir del 01 septiembre el gobierno nacional levantó el aislamiento obligatorio, se avanza en la definición de lineamientos, protocolos de bioseguridad y ruta sanitaria para las salidas a campo. 
Adicional a las consideraciones antes expuestas, nuestros esfuerzos se han enfocado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(planes operativos, cronograma de actividades, plan de actividades, gestión, análisis de información, rutas de trabajo)
• Plan Magdalena Caldense (Samaná).
• Plan regional de búsqueda Norte Valle del Cauca (corregimientos La Tulia y primavera)
• Plan regional Caquetá
• Plan Militantes desaparecidos en Bogotá (Cementerio de Facatativá, Cundinamarca).
• Plan de Búsqueda Viotá.
• Plan de búsqueda de víctimas de desaparición forzada de los Buitragueños en el suroccidente del Casanare. (Chámeza)
• Plan San Juanito, Meta
Así mismo,  la DTPRI ha trabajado de manera conjunta con la oficina asesora Juridica y la Subdirecciión de Gestión Humana respectivamente,   para definir los siguientes protocolos, que contribuyen a la búsqueda y recuperación de cuerpos: 
- Protocolo Ingreso a lugares en el marco del desarrollo de acciones humanitarias de búsqueda de personas dadas por desaparecidas en el contexto y en razón del conflicto armado.
- Protocolo de Bioseguridad Para prevención del contagio del Covid-19 en comisión de servicios.
Es importante aclarar que el PRB Magdalena Caldense (Samaná), no fue reportado como PRB en este trimestre por la DTIPLB porque se encuentra en construcción, pero la DTPRI trabajo en la construcción del plan operativo con localización de los cuerpos en el cementerio San Agustín, trabajo que vale la pena mencionarlo como parte de la gestión de la DTPRI.</t>
  </si>
  <si>
    <t>38</t>
  </si>
  <si>
    <t>Cuerpos recuperados.</t>
  </si>
  <si>
    <t>14% de cuerpos recuperados</t>
  </si>
  <si>
    <t>28 cuerpos recuperados</t>
  </si>
  <si>
    <t>11 cuerpos recuperados</t>
  </si>
  <si>
    <t>0 cuerpos recuperados</t>
  </si>
  <si>
    <t>Se realizaron actividades administrativas para la aquisición de equipos y elementos necesarios para la localización y recuperación de cuerpos como la elaboración de fichas técnicas, mesas de trabajo para estudios de mercado y elaboración de estudios previos.</t>
  </si>
  <si>
    <t>Frente a este indicador, es necesario reportar desde el criterio técnico de la Dirección Técnica de Prospección, Recuperación e Identificación el estado de las hipotesis de localización de los planes de búsqueda, de tal forma que se cuente con un panorama y plan de trabajo de los próximos cuerpos a ser recuperados. Por otra parte, es necesario evaluar las metas de este indicador, considerando en todo caso el contexto del país dada la emergencia sanitaria vigente. De ser necesario, se deben remitir los ajustes correspondientes durante la vigencia, Por último, se denota que el indicador se encuentra en un nivel de cumplimiento crítico para el primer corte</t>
  </si>
  <si>
    <t>62 cuerpos recuperados</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</si>
  <si>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(rutas de trabajo, gestión de información, definición de polígonos y cronogramas de acceso a terrenos, proyección de acciones, planes operativos, cronograma de actividades, necesidades de alojamiento, transporte y destino de los cadáveres recuperados y plan de actividades):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Adicional se realizaron actividades administrativas (estudio de mercado, estudios previos y solicitud del CDP)  para la adquisición de equipos de geofísica, los cuales tienen como objetivo fortalecer las labores de búsqueda al contar con tecnología no invasiva que permita realizar barridos de terrenos en donde puede existir evidencia de ocultamiento de cuerpos de personas dadas por desaparecidas, es de anotar que dichos equipos están diseñados para determinados escenarios de la geografía colombiana, por lo tanto se pretende ampliar el espectro de actuación de la tecnología disponible en el campo de la geofísica y la geodesia, adquiriendo otros equipos de geofísica que aumenten las soluciones posibles para los diferentes terrenos y así poder realizar diligencias de localización  y recuperación de cuerpos de una manera mas efectiva:
   - Equipo o solución Tomógrafo Eléctrico
   - Equipo o solución Conductivimetro perfilador Electromagnético
   - Estetoscopio de Espejos</t>
  </si>
  <si>
    <t>* Considerando que el denominador de este indicador (que proviene del logro del indicador 30, a cargo de la DTIPLB) se proyecta 89 cuerpos cón hipotesis de localización, es necesario ajustar la proyección del numerador del presente indicador, considerando que la meta anual establecida en el Plan de acción es el 70% y no el 31,5% como se encuentra actualmente. De la manera en que está proyectada la medición actual, la lectura del indicador es inconsistente.
* Adicionalmente, es fundamental que la información reportada en este indicador guarde relación directa con los indicadores 27 y 30 (también a cargo de la DTIPLB), por lo que estas dependencias deben coordinar el reporte de acuerdo a la articulación de acciones que se desarrollen para su cumplimiento. Esta alerta se realiza teniendo en cuenta que no hay una coincidencia entre las hipótesis de localización reportadas por la DTIPLB, las diligencias de recuperación que se proyectan (indicador 37) y los cuerpos que se recuperan. Esto querría decir que las hipótesis de localización no se están formulando de manra articulada como parte del proceso de búsqueda.
* En ese sentido, se sugiere que este indicador vaya alimentándose mensualmente con base en la información del indicador 30 de la DTIPLB, de tal manera, que se puedan tomar acciones de forma temprana frente a los retos y dificultades que se vayan presentando durante el trimestre.
* Así mismo, se sugiere analizar junto con la SGTT el ajuste requerido para este indicador considerando las condiciones expuestas a raíz del estado de emergencia decretado, como ya informó la DTPRI que tiene previsto hacer.
* Aunque entre los soportes no está el plan de trabajo enunciado para las recuperaciones programadas en el 2020, la DTPRI informó que dichos planes de trabajo estan inmersos en cada uno de los Planes Regionales de Búsqueda mencionados y que, por ser información confidencial, solo se da el pantallazo de la ruta de acceso.
* Es necesario que este indicador sea revisado de manera simultánea y articulada con respecto al producto "cuerpos recuperados" del proyecto de inversión misional.</t>
  </si>
  <si>
    <t>14 cuerpos recuperados</t>
  </si>
  <si>
    <t>La DTPRI continúa desarrollando acciones encaminadas al cumplimiento de esta meta a pesar de las condiciones de aislamiento obligatorio que se mantuvieron durante los meses de Julio y Agosto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Aunque  a partir del 01 septiembre el gobierno nacional levantó el aislamiento obligatorio, se avanza en la definición de lineamientos, protocolos de bioseguridad y ruta sanitaria para las salidas a campo. 
Adicional a las consideraciones antes expuestas, nuestros esfuerzos se han enfocado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(planes operativos, cronograma de actividades, plan de actividades, gestión, análisis de información, rutas de trabajo):
• Plan Magdalena Caldense (Samaná). 3 cuerpos
• Plan regional de búsqueda Norte Valle del Cauca (corregimientos La Tulia y primavera) 4 cuerpos
• Plan regional Caquetá  4 cuerpos
• Plan Militantes desaparecidos en Bogotá (Cementerio de Facatativá, Cundinamarca). 2 cuerpos
• Plan de Búsqueda Viotá. 3 cuerpos
• Plan de búsqueda de víctimas de desaparición forzada de los Buitragueños en el suroccidente del Casanare. (Chámeza) 1 cuerpo
• Plan San Juanito, Meta.  2 cuerpos
Adicional se realizaron actividades administrativas para la adjudicación de los procesos de subasta inversa No. UBPD-SASI-004-2020 y No. UBPD-SASI-008-2020,  generación de acta de inicio para los equipos de Geofísica requerido para la localización y recuperación de cuerpos:
- Equipo o solución Tomógrafo Eléctrico
- Equipo o solución Conductivimetro perfilador Electromagnético
- Estetoscopio de Espejos</t>
  </si>
  <si>
    <t>Inicialmente, como retroalimentación se sugiere revisar los denominadores de la ficha (programación y ejecución), lo anterior, considerando que no coinciden de acuerdo con el reporte. Frente a la medición del indicador, se encuentra en nivel de cumplimiento crítico. Se sugiere evaluar los planes y cuerpos proyectados y registrados en el avance cualitativo de la ficha, lo anterior, considerando que la meta del indicador obedece a 14 cuerpos por recuperar en lo que resta de la vigencia y en el avance incluyen 19 cuerpos entre todos los planes. Así mismo, se sugiere planificar desde ya la posible participación de las familias y personas que buscan durante las labores de recuperación de cuerpos, para tal fin, se sugiere establacer mesas de trabajo con la DTPCVED para desde ya programar los recursos, logística y demás necesidades para cada salida a territorio con o sin familias o personas que buscan. Finalmente, se sugiere solicitar los tiquetes y viaticos necesarios desde octubre para poder garantizar que las prospecciones proyectadas para lo que resta de la vigencia se cumplan, ademas por efectos del costo de los tiquetes por tratarse de fechas prevacacionales y prenavideñas. Finalmente, es necesario conocer qué dificultades han tenido diferentes a la pandemia para llevar a cabo el desarrollo de las diligencias de prospección, de manera que se generen las acciones requeridas para dar cumplimiento al indicador en lo que resta de la vigencia.</t>
  </si>
  <si>
    <t>39</t>
  </si>
  <si>
    <t>Evaluación interna de las respuestas dadas por la UBPD (integrales, oportunas, coherentes, consistentes, pertinentes) en los casos en los cuales se está realizando la búsqueda.</t>
  </si>
  <si>
    <t>1 documento de evaluación de las respuestas dadas por la UBPD.</t>
  </si>
  <si>
    <t>Se está realizando un acercamientoa a los conceptos "integro, oportuno, coherente, consistente y pertinente" con las Direcciones Técnicas y el Grupo Interno de Trabajo de la Subdirección General Técnica y Territorial para evaluar las respuestas dadas desde la UBPD.</t>
  </si>
  <si>
    <t>Se sugiere incluir a la Oficina de Gestión del Conocimiento en la definición de las respuestas, toda vez que, es la encargada del glosario y puede contrubuir con las respectivas definiciones y el aprendizaje. Por otra parte, se sugiere construir un cronograma de trabajo detallado, el cual permita realizar seguimiento y monitoreo al desarrollo del instrumento y de la metodología de evaluación. Finalmente, evaluar si se requiere realizar ajuste de metas y del presupuesto asignado para el cumplimiento de este indicador.</t>
  </si>
  <si>
    <t>Identificación y conceptualización de las múltiples respuestas de la UBPD en el proceso de búsqueda y diseño metodológico para la evaluación. (0,6)</t>
  </si>
  <si>
    <t>Para el cumplimiento del reporte para el segundo trimestre del Plan Operativo de la SGTT, se identificaron acciones para la construcción de los entregables establecidos en la ficha del indicador 39, así como las dependencias que se articulan en las nociones de respuestas y resultados que permitan la construcción de nociones al interior de la UBPD.
Es preciso señalar que siguiendo lo propuesto por la OACP y en aras de realizar trabajo conjunto que permita la conceptualización de la noción de “Respuestas” que brinda la UBPD, la SGTT estableció dos (2) jornadas de trabajo con la Oficina de Gestión del Conocimiento. En dichos espacios se avanzó en la construcción de las “respuestas” brindadas por la UBPD y la diferencia de éstas con los “resultados” del proceso de búsqueda. 
En estas condiciones durante el segundo trimestre del año se construyó el documento de “Identificación y conceptualización de las respuestas brindadas a las personas que buscan”, el “Diseño metodológico para evaluar las múltiples respuestas” y el “Cronograma para dar cumplimiento” por parte de la SGTT - documentos adjuntos .</t>
  </si>
  <si>
    <t>* Es importante no perder de vista que este indicador fue formulado para que se pudiera indagar y concretar en la conceptualización de lo que implica el cambio de paradigma que significa la existencia de la UBPD. Por lo tanto, es fundamental que en el trabajo que se realice al respecto, las múltiples respuestas no se entiendan literalmente como contestaciones a preguntas que plantee la ciudadanía, sino como las formas diversas en que, a lo largo de todo el proceso de búsqueda, la UBPD muestra avances en la búsqueda (por ejemplo, a través del establecimiento de estados, la formulación de hipótesis de localización, las prospecciones incluso cuando no se logran recuperaciones, la inclusión de los saberes y experiencias de las personas que buscan, etc.).
* Frente al documento "DISEÑO METODOLÓGICO PARA EVALUAR LAS MÚLTIPLES RESPUESTAS BRINDADAS POR LA UNIDAD DE BÚSQUEDA DE PERSONAS DADAS POR DESAPARECIDAS" se sugiere que el objetivo general tenga presente los procesos y no a los servidores como muestra de las respuestas a evaluar, esto permite evitar sesgos y que el muestreo sea aleatorio entre los procesos misionales. por otra parte, la metodología ya debería incluir el muestreo y forma de evaluar cada respuesta.
* Finalmente, se sugiere que para el desarrollo de la metodología utilicen como insumo los procedimientos documentados del sistema de gestíón, los cuales detallan el quehacer de la UBPD y brinda pautas para saber que hacer en cada situación.</t>
  </si>
  <si>
    <t>Aplicación de la metodología para evaluación de las respuestas. (0,2)</t>
  </si>
  <si>
    <t>1. Consolidación del documento de “Identificación y conceptualización de las múltiples respuestas” realizando una revisión de los procedimientos misionales socializados en el mes de septiembre de 2020 por la OAP. En tales condiciones se desagregaron las preguntas y respuestas brindadas por la UBPD en los distintos momentos del proceso de búsqueda.
2. Ajuste del “Diseño metodológico para evaluar las múltiples respuestas” tomando como referente lo consolidado en los procedimientos documentados del Sistema de Gestión de la entidad.
3. Estructuración del instrumento para la evaluación de las múltiples respuestas donde se evalúa la integralidad, oportunidad, coherencia, consistencia y pertinencia de las respuestas brindadas.
4. Se recogieron las preguntas y respuestas asociadas a solicitudes de búsqueda, peticiones de información y peticiones de contenido particular. Con este insumo se logró consolidar información acerca de las respuestas brindadas por la totalidad de las dependencias de la entidad.
5. Se incorporaron las respuestas al instrumento consolidado y se inició la evaluación correspondiente.
     Respecto a la evaluación del formato tipo de las respuestas que se brindan en el marco de las Solicitudes de Búsqueda, la SGTT aclara que la evaluación de dicho formato se realiza al contenido y no a la forma, toda vez que perdería sentido efectuar un análisis de una respuesta centrada únicamente en aspectos de forma y no de fondo, esto teniendo como premisa lo que se pretende con este indicador: Este es un indicador cualitativo que permite a la entidad realizar una permanente evaluación de las respuestas que está generando a las personas que buscan, respecto a si dichas respuestas son integrales, oportunas, coherentes, consistentes y pertinentes en los casos en los cuales se está realizando la búsqueda. De esta manera, soporta el análisis y toma de decisiones de la UBPD para plantear planes de mejora y aprendizaje.
     Frente a este tipo de solicitudes la SGTT realizará una evaluación de la oportunidad de las 1435 respuestas y realizará el análisis de la integralidad, coherencia, pertinencia y consistencia del contenido de las respuestas brindadas en este formato. Debe tenerse en cuenta que el contenido de las 1435 respuestas es el mismo y por ello se señaló que el análisis se realizará sobre el formato de respuesta construido por la entidad.</t>
  </si>
  <si>
    <t>El indicador se encuentra en riesgo de cumplimiento, lo anterior, considerando que no se aplicó la metodología diseñada, por otra parte, frente al diseño metodológico de la evaluación es pertinente indicar que de las 1435 solicitudes de búsqueda mencionadas, se indicó que para efectos de evaluar las variables de integralidad, coherencia, pertinencia y consistencia, únicamente, se valoraría el formato estandar de solicitud de búsqueda, a lo cual se sugiere, evaluar no solo el formato, sino el contenido de las solicitudes, lo anterior, considerando que el analisis de un formato, en si mismo, no rinden cuenta de lo que allí se contestó a las personas u organizaciones que buscan. Finalmente, se sugiere contemplar directamente a las personas que buscan dentro de la metodología propuesta, lo anterior, considerando que pueden ser una fuente de información directa y menos subjetiva que una calificación interna realizada por servidoras(es) y contratistas de la UBPD.</t>
  </si>
  <si>
    <t>40</t>
  </si>
  <si>
    <t>Personas en el universo provisional de personas dadas por desaparecidas, vinculadas a los Planes regionales de búsqueda.</t>
  </si>
  <si>
    <t>1% de personas en el universo provisional de personas dadas por desaparecidas, vinculadas a los Planes regionales de búsqueda.</t>
  </si>
  <si>
    <t>1.136 personas en el universo provisional de personas dadas por desaparecidas, vinculadas a los Planes regionales de búsqueda.</t>
  </si>
  <si>
    <t>114 personas en el universo provisional de personas dadas por desaparecidas, vinculadas a los Planes regionales de búsqueda.</t>
  </si>
  <si>
    <t>Una vez revisado el registro de solicitudes de búsqueda de la UBPD, a 31 de marzo del 2020 y haciendo el cruce con la base de Centro Nacional de Memoria Histórica, CNMH, se cuenta con un registro de 114 personas incluidas en los Planes de búsqueda.
Esta base de datos el CNMH esta compuesta por información que da cuenta de personas desaparecidas bajo diferentes modalidades tales como: Desaparición forzada, Secuestro, Reclutamiento y Utilización. Respecto a la información allí reportada, del universo provisional se tuvo en cuenta personas que podían continuar desaparecidas y que podian estar includias en los planes, demostrando así el avance del proceso de búsqueda realizado por la UBPD.</t>
  </si>
  <si>
    <t>* El indicador se encuentra en nivel de cumplimiento "Óptimo".
* Es necesario complementar el análisis cualitativo. Ese campo no es para repetir en palabras el dato numérico que se reporta, sino para explicar mejor en qué ha consistido el avance, cómo se logró, qué obstáculos se enfrentaron, etc. Así mismo, se puede describir el logro en sus componentes, por ejemplo, explicando algunas características generales de las 114 personas (son hombres, mujeres, de qué edades o zonas, etc.).
* Se sugiere elaborar un documento similar a los entregados como soporte de los indicadores 28 y 29.
* Es importante tener presente que, a medida que se avanza en el cruce de información con la base de datos del CNMH, es probable que el denominador se modifique, por lo que, si llega a ser el caso, debe informarse en el dato cualitativo para que la OAP modifique el cuadro de medición del indicador.
* Con respecto al soporte, como se ha hecho con otros indicadores, en el caso de la información confidencial está bien indicar la URL donde su ubica el archivo original, pero también un pantallazo del documento o archivo, para poder saber a qué corresponde.</t>
  </si>
  <si>
    <t>227 personas en el universo provisional de personas dadas por desaparecidas, vinculadas a los Planes regionales de búsqueda.</t>
  </si>
  <si>
    <t>231 personas en el universo provisional de personas dadas por desaparecidas, vinculadas a los Planes regionales de búsqueda.</t>
  </si>
  <si>
    <t>Una vez revisado el Registro de solicitudes de búsqueda de la UBPD, a 30 de junio del 2020 y haciendo el cruce con la base de Centro Nacional de Memoria Histórica, CNMH, se cuenta con un registro de 231 personas incluidas en los Planes Regionales de Búsqueda, adicionales a las incluidas en períodos anteriores.
Analizando los datos sobre las Personas Dadas por Desaparecidas, se realizó un análisis que permitió establecer algunas variables tales como:
     a) Porcentaje de personas según el sexo:
*Masculino 82,68%, 
*Femenino 12,55%
*Sin información 4,76%
     b) Porcentaje según el rango de edades:
*de 0 a 10 es de 0,43%
*de 11 a 20 es de 13,85%
*de 21 a 30 es de 21,21%
*de 31 a 40 es de 12,99%
*de 41 a 50 es de 3,90%
*de 51 a 60 es de 3,46%
*Sin información es de 44,16%
El universo provisional del CNMH sigue siendo el mismo, por lo que el denominador sigue siendo 113.577 personas incluidas en lo planes. Así mismo, se mantiene nuestra meta de llegar a 1.135 personas.</t>
  </si>
  <si>
    <t>* El indicador se encuentra en nivel de cumplimiento "óptimo".
* Es importante que se haya indicado en el análisis cualitativo que el denominador sigue siendo el mismo del primer período, pues se entiende que este puede llegar a sufrir cambios (incremento o disminución) por labores de depuración, duplicidad de información, etc. Por ello se solicita mantener esta información en los futuros reportes.
* Se sugiere elaborar un documento similar a los entregados como soporte de los indicadores 28 y 29, para enriquecer la información brindada, mediante su desagregación.
* Con respecto al soporte, como se ha hecho con otros indicadores, en el caso de la información confidencial está bien indicar la URL donde su ubica el archivo original, pero también un pantallazo del documento o archivo, para poder saber a qué corresponde.</t>
  </si>
  <si>
    <t>341 personas en el universo provisional de personas dadas por desaparecidas, vinculadas a los Planes regionales de búsqueda.</t>
  </si>
  <si>
    <t>346 personas en el universo provisional de personas dadas por desaparecidas, vinculadas a los Planes regionales de búsqueda.</t>
  </si>
  <si>
    <t>Una vez revisado el registro de solicitudes de búsqueda de la UBPD, a 30 de septiembre del 2020 y haciendo el cruce con la base de Centro Nacional de Memoria Histórica, CNMH, se cuenta con un registro de 346 personas incluidas en los Planes Regionales de Búsqueda.
Analizando los datos sobre las Personas Dadas por Desaparecidas, se realizó un análisis que permitió establecer algunas variables tales como:
a) Porcentaje de personas según el sexo: 
*Masculino 88,44%, 
*Femenino 7,80%
*Sin información 3,76%
b) Porcentaje según el rango de edades:
*de 11 a 20 es de 10,40%
*de 21 a 30 es de 19,08%
*de 31 a 40 es de 11,27%
*de 41 a 50 es de 6,36%
*de 51 a 60 es de 3,76%
*Sin información es de 49,13%</t>
  </si>
  <si>
    <t>* El indicador se encuentra en nivel de cumplimiento "óptimo".
* Teniendo en cuenta lo expresado por Andrés Suárez (en su momento responsable del Observatorio del CNMH y en particular de la entrega de los datos a la UBPD) en las capacitaciones que realizó para los servidores de la UBPD, se sugiere revisar el denominador del presente indicador. En las charlas él habló de entre 60.000 y 80.000 personas que, en su concepto, corresponderían con lo que se busca medir en este indicador y, en particular, con la misionalidad de la entidad, señalando que no conoce el sustento del dato de más de 100.000 con base en el cual trabaja la UBPD (sobre la misma base de datos que él entregó).</t>
  </si>
  <si>
    <t>La UBPD lidera la búsqueda de personas dadas por desaparecidas en el marco de un sistema de búsqueda.</t>
  </si>
  <si>
    <t>3.1 Proponer y propiciar el trabajo colaborativo y articulado con las entidades y organizaciones implicadas en la búsqueda, alrededor de los diferentes momentos del proceso.</t>
  </si>
  <si>
    <t>41</t>
  </si>
  <si>
    <t>Variación en el número de acciones de búsqueda que coordina, dirige o en las que contribuye la UBPD con otras entidades involucradas en la búsqueda.</t>
  </si>
  <si>
    <t>150% de variación en el número de acciones interinstitucionales que coordina la UBPD.</t>
  </si>
  <si>
    <t>6 acciones interinstitucionales que coordina la UBPD.</t>
  </si>
  <si>
    <t>1 acciones interinstitucionales que coordina la UBPD.</t>
  </si>
  <si>
    <t xml:space="preserve">La Dirección de información planeación y localización en el ejercicio de sus funciones presentó el plan regional llamado “Alto Atrato y San Juan” en Chocó, en el cual se adelanta la búsqueda de varias personas integrantes del movimiento M 19, desaparecidas entre abril y mayo de 1981. Este plan fue socializado y por aprobado por el equipo técnico integrado por las tres Direcciones Técnicas y la SGTT incluido su Grupo Interno de Trabajo Territorial de Quibdó al cumplir con los criterios de evaluación previamente establecidos.
Una vez se surtió el proceso antes descrito, se expidió la Resolución 0286 del 26-02-2020 "Por medio de la cual se autoriza el acceso al territorio colectivo bajo la posesión del Consejo Comunitario Mayor de la Organización Popular Campesina del Alto Atrato - COCOMOPOCA, para las labores humanitarias y extrajudiciales de prospección y recuperación de la UBPD con el objetivo de efectuar la búsqueda de personas dadas por desaparecidas" </t>
  </si>
  <si>
    <t>Se valora el trabajo realizado en terminos de la expedición del acto administrativo. Por otra parte, es necesario que se realice una descripción de las 4 acciones coordinadas durante el año 2019 de tal forma, que se pueda identificar durante la vigencia la variación positiva de las mismas, así como denotar aquellas que se han generado en el 2020, las cuales servirán de linea base para posteriores mediciones. 
Es importante describir y precisar en la descripción del indicador 41 y, si es el caso modificar el nombre, si se considera pertinente no contar solamente entidades sino también organizaciones con las que se tiene relacionamiento. Al respecto es necesario tener presente que el sentido con el que fue formulado el indicador fue el de entender el relacionamiento interinstitucional, para aproximarse paulatinamente, a lo largo del despliegue de la Planeación estratégica a mediano plazo, a obtener liderazgo en el proceso de búsqueda en el marco de un sistema donde la entidad es un actor entre otros que tienen responsabilidades o roles al respecto. Por ello, es diferente la gestión realizada para trabajar con otras entidades, al relacionamiento con organizaciones, que tiene mayor conexión con la construcción de confianza, para lo cual hay otras mediciones en la transformación 1. De ese modo, incluir organizaciones podría distorsionar la relación con la transformación en la que está ubicado el indicador.
Estas observaciones tienen que ver con que el cumplimiento reportado en este indicador se basa el trabajo con el Consejo Comunitario Mayor de la Organización Popular Campesina del Alto Atrato, COCOMOPOCA, que no es una entidad sino una organización. Lo mismo ocurre con los actores descritos en el reporte cualitativo de este indicador, pues ninguno de ellos corresponde a aquellos que se proyectaron al momento de construir este indicador y ubicarlo en la transformación de liderazgo.
Finalmente, es necesario evaluar los ajustes requeridos a las metas del presente indicador, de acuerdo con la pandemia decretada por el gobierno</t>
  </si>
  <si>
    <t>2 acciones interinstitucionales que coordina la UBPD.</t>
  </si>
  <si>
    <t>En aras de propiciar escenarios en los que la UBPD lidere la búsqueda de personas dadas por desaparecidas en el marco de un sistema de búsqueda, desde la SGTT se han adelantado acciones de coordinación con el INMLCF y la Físcalía General de la Nación; estas acciones de coordinación se ajustan a lo descrito en el artículo 5 del Decreto Ley 589 de 2017, por lo que se resalta lo siguiente:
1.INLMCF: desde el mes de abril la UBPD ha estado elaborando los estudios previos para la suscripción de un convenio con el INMLCF cuyo objeto será aunar esfuerzos administrativos, científicos, técnicos y tecnológicos y financieros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En tal sentido, vale la pena mencionar que el mismo está siendo objeto de revisión por parte del Insituto.
2. Fiscalía General de la Nación: Durante este trimestre se sucribió el otrosí No.03 del convenio No. 030 de 2019, suscrito entre la UBPD y la Fiscalía General de la Nación. Este otrosí, prorrogó el convenio hasta por 5 años más, teniendo en cuenta que este tiene como objeto establecer las condiciones para el acceso y suministro de información, entre la Fiscalía y la UBPD especialmente aquellas que se refieren a información para la búsqueda, identificación y localización a las personas dadas por desaparecidas con ocasión del conflicto armado. Teniendo en cuenta lo mencionado, es evidente que este convenio es de vital importancia para la labor misional de la UBPD, por lo que era necesario realizar el mencionado otrosí, para poder continuar aunando esfuerzos para el acceso y suministro de información necesaria para la búsqueda de los desaparecidos en el marco del contexto del conflicto armado.</t>
  </si>
  <si>
    <t>* La información reportada da cuenta de relacionamiento con otras entidades y se adjuntan los soportes correspondientes. Sin embargo, ese relacionamiento está en una etapa de intercambio general de información o articulación de acciones, no tanto de liderazgo de la entidad en la coordinación de acciones. Si fuera así, lo que es importante es tener en cuenta el foco de la acción estratégica para reenfocar el relacionamiento o para, eventualmente, revisar el alcance del indicador y pensar en una formulación diferente para la siguiente vigencia, si se considera que no se está actualmente en un escenario propicio para desarrollar dicho rol de coordinación.
* Se sugiere elaborar un cronograma para determinar que acciones se gestionarán y con que entidades para lo que resta de la vigencia.</t>
  </si>
  <si>
    <t>Se ha avanzado en la coordinación para la protección, dignificación y preservación de los Cadáveres No Identificados -CNI-  en el Copey que puedan estar inhumados en el Cementerio Alterno y a su vez, como aporte a la búsqueda de personas dadas por desaparecidas.
Para este proceso se adelantaron mesas de trabajo con la administración Cementerio Calancal, con el fin de dialogar sobre el mandato de la UBPD y la funciones que debe desempeñar la entidad en tanto a fosas o lugares de disposición de cuerpos se refiere, a su vez, abordar lo relacionado con la situación actual del cementerio y de la ubicación de los PNI. También se realizó una reunión con GN, INMLCF, Defensoría del Pueblo, Alcaldía del Copey, ONU DDHH; Oficina Asesora de Paz de la Gobernación del Cesar para brindar información sobre las acciones realizadas por la UBPD en articulación con diversas instituciones alrededor del hallazgo de estructuras óseas humanas en el municipio, en aras de articular y brindar orientaciones que conduzcan a la protección, dignificación y preservación de los CNI.
Del mismo modo, la UBPD, realizó acciones de articulación con entidades la búsqueda con el despecho 209 del GRUBE  para la coordinación y contribución de 4 entregas dignas de cuerpos, cuyas solicitudes de búsqueda están en el ET Villavicencio y sus cuerpos han sido recuperados por el despacho de fiscalía GRUBE 209.</t>
  </si>
  <si>
    <t>El indicador se encuentra en nivel óptimo de cumplimiento, se acogieron las recomendaciones dadas por la Oficina Asesora de Planeación. Para lo que resta de la vigencia, se sugiere evaluar integralmente que acciones de coordinación, contribución o en coordinación se adelantan desde la SGTT con la participación de las direcciones técnicas y equipos territoriales</t>
  </si>
  <si>
    <t>42</t>
  </si>
  <si>
    <t>Estrategias de relacionamiento interstitucional que visibilizan el valor agregado de lo humanitario para el impulso de la búsqueda.</t>
  </si>
  <si>
    <t>Subdirección General Técnica y Territorial / Dirección General - apoyo en incidencia</t>
  </si>
  <si>
    <t>1 documento con la estrategia de relacionamiento interinstitucional.</t>
  </si>
  <si>
    <t>Matriz de necesidades de relacionamiento de la UBPD con actores externos (0,1)</t>
  </si>
  <si>
    <t>Con el fin de identificar las necesidades de articulación política, interinstitucional local y regional para impulsar la búsqueda de personas dadas por desaparecidas en razon y contexto del conflicto armado, desde la SGTT se formuló la "Matriz de relacionamiento estratégico de incidencia política", esta herramienta tiene como objetivo hacer un diagnóstico de las necesidades de relacionamiento identificadas por los Grupos Internos de Trabajo Territorial para el desarollo del mandato en cada una de sus zonas de cobertura.
Así las cosas, cada coordinador interno de trabajo identificó diferentes propuestas de trabajo colaborativo con actores territoriales partiendo principalmente en dar respuesta a necesidades de i) Consolidación de la información ii) Lugares de disposición de cuerpos iii) Seguridad, protección y dignificación de los cuerpos recuperados iv) Confiabilidad del proceso de identificación v) Entre otros.</t>
  </si>
  <si>
    <t>Directrices básicas para el relacionamiento externo de la UBPD. (0,2)</t>
  </si>
  <si>
    <t>0.0</t>
  </si>
  <si>
    <t>Con el fin de avanzar con el documento "Directrices básicas para el relacionamiento externo de la UBPD", se han propiciado espacios para la construcción colectiva de la estrategia de relacionamiento con el equipo de profesionales de la Dirección General quienes apoyan las acciones de relacionamiento institucional que visibilizan el valor agregado de lo humanitario para el impulso de la búsqueda. Así las cosas, se definienieron los principales componentes del documento (introducción, contexto, acciones-actores y directrices) en proceso de validación.</t>
  </si>
  <si>
    <t>Primera versión del documento con la estrategia de relacionamiento. (0,3)</t>
  </si>
  <si>
    <t>Directrices básicas para el relacionamiento externo de la UBPD y Primera versión del documento con la estrategia de relacionamiento. (0,5)</t>
  </si>
  <si>
    <t>En el tercer trimestre se culminó y aprobó al documento "Directrices básicas para el relacionamiento externo de la UBPD", en encuentros bilaterales entre la Direccion General  y SGTT, se logró definir los elementos centrales que guiarán el relacionamiento de la unidad con los actores del sistema, las organizaciones de base, la academia, las entidades del estado y la cooperacion internacional.
De conformidad con este avance, se realizó la Primera versión del documento con la estrategia de relacionamiento.</t>
  </si>
  <si>
    <t>Se observa que en el tercer trimestre dieron cumplimiento no solo a los hitos del periodo, sino que subsanaron el hito que no se entregó el 2do trimestre "Directrices básicas de relacionamiento Institucional". por otra parte, deben verificar y determinar que formato o forma utilizarán para este tipo de lineamientos o directrices, lo anterior, considerando que se muestran elaborados en formatos con traza de ser codificados o que esten por codificar. Finalmente, es necesario, que tanto la directriz, como el lineamiento sean documentos aprobados por parte de la Subdirección General Técnica y Territorial de acuerdo con su competencia.</t>
  </si>
  <si>
    <t>3.2 Construir y posicionar un propósito común que permita a las instituciones contribuir a la búsqueda de personas dadas por desaparecidas</t>
  </si>
  <si>
    <t>43</t>
  </si>
  <si>
    <t>Evaluación cualitativa del respaldo de la comunidad internacional a la construcción de un objetivo común alrededor de la búsqueda de personas desaparecidas.</t>
  </si>
  <si>
    <t>Equipo de Cooperación Internacional</t>
  </si>
  <si>
    <t>1 documento de evaluación cualitativa del respaldo de la comunidad internacional a la construcción de un objetivo común en la búsqueda.</t>
  </si>
  <si>
    <t>Informe de actividades con comunidad internacional para la construcción de un objetivo común en la búsqueda (0,1)</t>
  </si>
  <si>
    <t xml:space="preserve">El 30/01/2020 se aplicó encuesta sobre relacionamiento establecido desde las 17 sedes territoriales de UBPD con organismos de cooperación internacional, como insumo para el desarrollo de las acciones estratégicas del Plan de Acción 2020, lideradas por el Equipo de Cooperación de la Dirección General (Actividad 1.2.6 y Actividad 3.2.2). 
El análisis de resultados de la encuesta arrojó que los organismos de cooperación internacional han contactado a la UBPD en territorio y establecido un relacionamiento para desarrollar las siguientes actividades: 1. Facilitar el intercambio de información sobre contexto regional y situaciones de seguridad; 2. Ofrecer apoyo para el ingreso a territorios, especialmente de comunidades étnicas; 3. Aportar propuestas para el levantamiento de información sobre mapeo de fosas, cementerios y sepulturas ilegales; 4. Acompañar en territorio labores humanitarias de búsqueda; 5. Facilitar y fortalecer espacios de articulación con autoridades locales (personerías especialmente) y espacios de trabajo con organizaciones de familiares y de sociedad civil.
De acuerdo con la encuesta, al menos un 70,6%, de los organismos de cooperación internacional manifiestan interés es desarrollar acciones conjuntas con UBPD para fortalecer la participación familiares de víctimas, pueblos étnicos, organizaciones de sociedad civil y excombatientes en el proceso de búsqueda. Un 58.8% manifiesta interés por desarrollar acciones para apoyar procesos de formación y de pedagogía en los territorios y un 47.1% para trabajar de manera coordinada y articulada para la búsqueda a través de espacios institucionales y con organizaciones de sociedad civil. Solo un 11.8% % manifestó interés por trabajar nuevas metodologías en materia forense y el desarrollo de actividades técnico científicas o de la fase de prospección y recuperación.
Como conclusiones de la encuesta se recomendó el desarrollo de lineamientos desde el nivel central para el establecimiento de alianzas en el territorio, el establecimiento de canales o mecanismos de comunicación con los organismos internacionales a nivel central y territorial, para facilitar la identificación de posibles proyectos e iniciativas y la formalización de los posibles acuerdos o convenios de cooperación. 
En este trimestre se han realizado 12 espacios de diálogo con representantes de la Comunidad Internacional para informar sobre los avances, retos y desafíos de la entidad. De estas reuniones se identifica un mayor conocimiento y nivel de respaldo de la Comunidad Internacional, manifestado en declaraciones en redes sociales y nuevos acuerdos de apoyo político, técnico y financiero para los próximos años alineados al Plan Operativo 2020 y el Plan Estratégico 2020-2023. En las reuniones desarrolladas los representantes de la comunidad internacional se muestran interesados en comprender mejor las implicaciones del trabajo que desarrolla UBPD y clarificar el rol que pueden desarrollar en la articulación con las organizaciones de la sociedad civil como con las demás autoridades del orden nacional y local con la que cooperan.
Asimismo, el 13/04/2020 se realizó el primer encuentro de diálogo y socialización con la comunidad internacional para la presentación del balance en el segundo año de implementación de la UBPD, resultados y los actuales retos que enfrenta, en la que participaron 45 representantes del cuerpo diplomático, agencias de cooperación y organizaciones internacionales no gubernamentales, representantes de academia internacional. Posterior al evento al desayuno se aplicó una encuesta a los 45 participantes sobre los principales temas que llamaron su atención de la jornada. Del resultado de la encuesta a corte 31 de marzo, los 5 temas de los que quieren recibir más información son: 1) La implementación de los Planes Regionales de Búsqueda y la participación de las víctimas en ellos; 2) la coordinación de la UBPD con el SNARIV; 3) El funcionamiento del Consejo Asesor de la Unidad y la relación con organizaciones de víctimas; 4) Los niveles de articulación institucional y protocolos establecidos para la identificación y las entregas dignas y; 5) Procesamiento de información que hace UBPD y su relación con los registros del SIRDEC. 
Se realizaron 2 reuniones con representantes de la comunidad internacional del grupo de acompañamiento a la UBPD del Punto 5 del Acuerdo de Paz a saber: Embajada Suecia, ICMP y CICR) para discutir propuesta de apoyo y respaldo a la UBPD en la construcción de un objetivo común por la búsqueda de los desaparecidos, llegando al acuerdo de generar un espacio de diálogo con otras entidades del orden nacional que impulse acuerdos bajo principios de cooperación y colaboración interinstitucionales. La Embajada Sueca como el CICR y ICMP se comprometieron a apoyar la iniciativa desde sus roles (político o técnicos) mediante la convocatoria a espacios de diálogo de alto nivel, para el segundo trimestre del año. Se realizaron por otra parte, 1 jornada con participación y apoyo de la GIZ con los representantes de la Comisión Nacional de Búsqueda. La GIZ preparó una propuesta metodológica para desarrollar las jornadas con la CNB conforme a la discusión sobre los Artículo 29 y 30 del Decreto Ley 589 de 2017. 
</t>
  </si>
  <si>
    <t>* El indicador se encuentra en nivel de cumplimiento "Óptimo", pues se presenta un informe de actividades desarrolladas durante el trimestre con organizaciones de comunidad internacional, incluso recolectando información desde el trabajo directo con equipos territoriales, además de algunos resultados y análisis.
* Los soportes dan cuenta de la información de avance en cuanto a los resultados de actividades desarrolladas e instrumentos aplicados, sin embargo, se recomienda adjuntar los listados de asistencia o evidencias de las reuniones, encuentros y demás espacios que se realizan.</t>
  </si>
  <si>
    <t>Definir metodología de evaluación de la receptividad de la comunidad internacional sobre propósito común. (0,2)</t>
  </si>
  <si>
    <t>Sistematización de la información obtenida a la fecha (0,05)</t>
  </si>
  <si>
    <t xml:space="preserve">     Durante el trimestre reportado se realizaron espacios de trabajo con representantes de la Comunidad Internacional para garantizar su participación en los espacios estratégicos para la Unidad, como la socialización del Plan Nacional de Búsqueda o la instalación del Consejo Asesor, así como la continuidad del seguimiento a proyectos específicos para el fortalecimiento institucional y apoyo a los planes  de búsqueda, así como el desarrollo de espacios de asistencia técnica para el intercambio de experiencias y conocimientos de expertos internacionales con las diferentes dependencias misionales. Si bien se finalizó la recolección de respuestas de la encuesta aplicada a representantes de agencias de cooperación, Embajadas y otras organizaciones internacionales que participaron en el desayuno organizado por la Unidad el 13 de marzo, durante el trimestre reportado, el equipo de cooperación se concentró en documentar la participación de los aliados internacionales a estos espacios  y dar seguimiento a los pronunciamientos, documentos o informes en los que se resaltó el trabajo y el interés por continuar respaldando a la Unidad en términos políticos, técnicos y financieros.
     No obstante, finalizado el trimestre, no se logró avanzar en la definición metodológica de los instrumentos aplicables para medir el nivel de receptividad de la comunidad internacional para trabajar bajo un objetivo común para la búsqueda de los desaparecidos, dado a que no fue posible la articulación con la Oficina de Gestión del Conocimiento en las actividades que respectan con la definición de la metodología. Para el siguiente trimestre se buscará la coordinación con la Oficina de Gestión de Conocimiento para identificar los instrumentos que permitan recoger información relevante sobre la comprensión que tiene éste grupo de interés de la Unidad y de sus procesos misionales, la revisión documental de fuentes primarias y secundarias y el desarrollo de entrevistas a profundidad con personas clave de la cooperación que permitan definir el grado o nivel de receptividad y las diferentes expresiones de apoyo, articulación y coordinación con la entidad, así como la definición del rol y alcances de la participación de estos actores, respecto de su carácter (Embajadas, agencias de cooperación técnica, organizaciones internacionales de derechos humanos y paz, Universidades y Centros de Pensamiento internacionales) que puedan brindar una evaluación valorativa de este actor en la construcción de un objetivo común. Internamente se requiere por parte de la Unidad y la Dirección General avanzar en la determinación de expectativas e intereses de involucrar a entidades de carácter internacional en sus acciones.</t>
  </si>
  <si>
    <t>* El indicador se reporta en nivel de cumplimiento "riesgo", puesto que se tenía proyectado para este período contar con la "definición de una metodología de evaluación de la receptividad de la comunidad internacional sobre un propósito común" y no se ha logrado como hito. Pese a ello, en el análisis cualitativo se informa sobre acciones sustanciales que aportan en el fortalecimiento institucional, los planes de búsqueda, y el intercambio de conocimientos técnicos y experiencias en los procesos de búsqueda.
* Es importante, entonces, mencionar por qué, pese al trabajo realizado que se explica en detalle, no se ha logrado el avance esperado en la metodología. También es importante mencionar y definir  las acciones que se espera tomar en el siguiente trimestre para poder avanzar con lo que esté rezagado y además con el cumplimiento de los entregables de los siguientes periodos.
* Los soportes dan cuenta del avance en las actividades reportadas en el avance cualitativo.</t>
  </si>
  <si>
    <t>Aplicación de los instrumentos definidos para evaluar la receptividad de la comunidad internacional sobre propósito común. (0,3)</t>
  </si>
  <si>
    <t>(0.40)</t>
  </si>
  <si>
    <t>Durante el trimestre se continuaron desarrollando actividades de seguimiento a proyectos y formulación de nuevas propuestas ante la cooperación internacional con los siguientes propósitos: 1) Apoyar la implementación del PNB y los planes regionales de búsqueda de UBPD y; 2) Impulsar la participación de organizaciones de la sociedad civil, organizaciones de familiares y víctimas en los procesos de búsqueda. Así, se formularon y aprobaron la ficha de apoyo al Plan Nacional de Búsqueda II Fase (Costeo) con la OIM /USAID, el proyecto de apoyo al Plan Regional de Búsqueda en Magdalena Medio Caldense con la Agencia Catalana de Cooperación/ PNUD/Equitas y se presentó el proyecto de apoyo al Plan Regional de Búsqueda en Caquetá ante la Embajada de Suecia ejecutado por OIM. La aprobación de estos proyectos alineados al propósito común de movilizar esfuerzos de la Comunidad Internacional alrededor de la búsqueda, indican una buena recepción y comprensión del liderazgo y coordinación que puede tener la UBPD en el país. Por parte se realizó la presentación de avances de la UBPD durante el primer semestre 2020 y las necesidades de apoyo en la Hoja de Ruta de Cooperación (III trimestre 2020) y 2021, ante el Grupo de cooperantes para Colombia GRUC en materia de Justicia Transicional &amp; Derechos Humanos, sesión en la cual se presentan resultados de la encuesta creada por los tres mecanismos del SIVJRNR sobre los intereses de apoyo de la cooperación internacional. En la encuesta se evidencia que la mayoría de cooperantes mantiene interés en apoyar a la UBPD, especialmente para la implementación del PNB, los planes regionales de búsqueda, así como actividades que promuevan la participación de familiares y organizaciones en la búsqueda en territorios y la enumeración de diferentes apoyos que pueden ofrecer (técnicos, financieros y políticos). Por otra parte, durante el trimestre se participó en las jornadas de diálogo para la definición del Marco de Asociación País” (MAP), próxima estrategia de cooperación bilateral con el Gobierno del Reino de España para los años 2020-2023, presentación de resultados del diseño del Programa ProPaz II de la Agencia Técnica de Cooperación Alemana -GIZ- y la encuesta para el diseño de la nueva estrategia de Cooperación de Suecia para Colombia (2021-2025). Las invitaciones recibidas por la Unidad a participar de los espacios de diálogos y la definición de objetivos, resultados y líneas de acción específicas en materia de búsqueda de personas dadas por desaparecidas, demuestran primeros resultados de la incidencia de la Unidad en las políticas de cooperación internacional para Colombia y la alineación a las propuestas e intereses de la entidad, por fortalecer el sistema de búsqueda expresados a través de los apoyos dirigidos a las organizaciones de sociedad civil, las autoridades locales y nacionales y otras iniciativas que promueven el liderazgo de la Unidad en la articulación por la búsqueda de personas dadas por desaparecidas, con un creciente interés y un mayor reconocimiento entre los miembros de la Comunidad Internacional, respecto del mandato y funciones de la UBPD, necesidades y oportunidades para el trabajo articulado y la creación de alianzas y proyectos alrededor de la búsqueda de personas dadas por desaparecidas. Asimismo, se sostuvo reunión con el Grupo de Acompañamiento Internacional de la UBPD en el marco del Acuerdo de Paz (Suecia, CICR y ICMP) en la que se propone discutir la propuesta del "Pacto Nacional por la Búsqueda" como iniciativa para promover el apoyo de diferentes actores alrededor del Sistema Nacional de Búsqueda  Finalmente, con el apoyo de la Oficina Gestión del Conocimiento se realiza revisión de la metodología propuesta por el equipo de cooperación para la evaluación de la receptividad de la comunidad internacional sobre el propósito común. Para ello se actualizaron en este periodo reportado, las fichas de caracterización de cooperantes, la organización de actas, memorias de reuniones y encuestas dirigidas a organismos de cooperación internacional (Embajadas, agencias de cooperación, organizaciones internacionales no gubernamentales), las cuales se remitieron a los consultores que realizarán la caracterización de actores para la UBPD. La propuesta metodológica y los nuevos instrumentos para la evaluación fueron entregados a la UBPD en la primera semana de octubre y serán validados por el equipo de cooperación internacional el 21 de octubre, para comenzar la aplicación de los mismos durante los meses de noviembre y diciembre.
Por lo anterior en este periodo se reporta que un avance de 0,4, que se compone de un 0,15 que corresponde al faltante del trimestre 2, como soporte se adjunta metodología de evaluación que da cumplimiento al 100% de lo planeado para el trimestre 2, y a un avance del 0,25 para el trimestre 3.</t>
  </si>
  <si>
    <t>Como entregables esperados de acuerdo con la planeación de actividades del indicador se tienen para los periodos 2 y 3:
+Definir metodología de evaluación de la receptividad de la comunidad internacional sobre propósito común. (estaba atrasado y en este periodo se ponen al día)
+Aplicación de los instrumentos definidos para evaluar la receptividad de la comunidad internacional sobre propósito común. (Presenta avance aunque no se tiene completo en el periodo)
Aunque se presenta un reporte de actividades de alto valor y que aportan  para el relacionamiento y la evaluación del respaldo y de la construcción del propósito común por parte de la comunidad internacional entorno a la búsqueda, y además, se entrega el producto del periodo anterior, aun falta completar el entregable esperado para el epriodo actual, se tiene un avance grande y se reporta el cronograma definido para octubre y noviembre en la aplicación de instrumentos, por lo cual al estar por fuera del periodo no se  puede dar por completa la actividad.
Un componente robusto de actividades quedan para cumplimiento en el periodo final, por lo que es importante la coordinación y el mayor cumplimiento posible de las actividades presentadas para la presente vigencia.</t>
  </si>
  <si>
    <t>44</t>
  </si>
  <si>
    <t>Documentos que sustentan la importancia de construir un objetivo común entre las entidades implicadas en la búsqueda.</t>
  </si>
  <si>
    <t>Dirección General - Asesor forense y asesor de información</t>
  </si>
  <si>
    <t>1 documento que sustenta la importancia de un objetivo común entre las entidades implicadas en la búsqueda.</t>
  </si>
  <si>
    <t>Construcción de los principios rectores de la UBPD (0,1)</t>
  </si>
  <si>
    <t>El 24 de febrero se envió a través de un correo electrónico a la Subdirección General Técnica y Territorial, Dirección de Información, Subdirección de Gestión de Información, Oficina Asesora Jurídica, Oficina de Teconologías de la Información y al asesor de la Dirección General federico Andreu, un borrador de los "Principios Rectores de la UBPD", con el objetivo de someterlo a comentarios. Una vez incluidos las modificaciones propuestas, el 2 de marzo se remitió a la Directora General una nueva versión del borrador de los "Principios Rectores de la UBPD", para su aprobación. A la fecha no hay respuesta de la Directora sobre su aprobación. El 6 de marzo, parte de los "Principios Rectores de la UBPD" fueron usados en la presentación realizada en una reunión de coordinación interinstitucional con la Unidad de Investigación y Acusación de la Jurisdicción Especial para la Paz UIA-JEP.</t>
  </si>
  <si>
    <t xml:space="preserve">* El indicador se encuentra en nivel de cumplimiento "Óptimo", pues se presenta el avance esperado, que es el documento con la "Construcción de Principios rectores de la UBPD", además de su proceso de construcción.
Aunque el avance no contempla una "aprobación final" por parte de la Dirección General, y el haber usado el documento en actividades de articulación inter-institucional manifiesta su legitimidad, se recomienda lograr su respuesta como formalidad.
* Los soportes dan cuenta del avance en el documento y su proceso de construcción </t>
  </si>
  <si>
    <t>Conjunción entre principios rectores de la UBPD y estrategias de coordinación interinstitucional del PNB. (0,2)</t>
  </si>
  <si>
    <t>Construcción de convenios y protocolos de coordinación interinstitucional. (0,3)</t>
  </si>
  <si>
    <t>El 12 de agosto la UBPD entregó a la Comisión de Esclarecimiento de la Verdad -CEV- el borrador ajustado de protocolo de intercambio de información UBPD-CEV.  Dicho documento expresa la necesidad de que los distintos mecanismos y medidas de verdad, justicia, reparación y no repetición, en tanto parte de un sistema que busca una respuesta integral a las víctimas, no puede entenderse de manera aislada. La UBPD está a la espera de la revisión del borrador de protocolo por parte de la CEV. Por otra parte, el 11 de septiembre se compartió a la Directora General y las demás integrantes del Comité de Seguridad de la Información, el borrador de la "Política General de Seguridad, Protección y Confidencialidad de la Información", cuyo texto recoge los avances conceptuales sobre los "Principios Rectores de la UBPD". La política mencionada aún no se aprobó. Finalmente, la Directora General decidió abrir un espacio de conceptualización (llamado inicialmente "certezas conceptuales") con las asesoras de la Dirección General y la Oficina de Gestión del Conocimiento, ahí se decidió cambiar el enfoque de los "Principios Rectores de la UBPD" para hacerlos dialogar con los principios del Derecho Internacional Humanitario -DIH-, por tanto, el 25 de septiembre se entregó a todas las integrantes de dicho espacio el documento final sobre "Principios Humanitarios de la UBPD a la luz del DIH". La Directora General deberá aprobarlo, estamos buscando un espacio en su agenda para hacer la presentación del documento final.</t>
  </si>
  <si>
    <t>* El indicador se presenta en nivel de cumplimiento "Óptimo", cumpliendo con los entregables esperados.
* Los soportes dan cuenta del avance presentado.  Reiteramos la observación de lograr documentos definitivos que se puedan socializar a los servidores de manera que puedan ser conocidos, apropiados y utilizados por la entidad de manera efectiva, para su operación y formas de relacionamiento.
Es necesario lograr obtener los documentos concretos y finales que permitan una socialización en la Unidad y se tenga así un lineamiento claro de cción.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t>
  </si>
  <si>
    <t>Indicadores que también se miden en proyectos de inversión</t>
  </si>
  <si>
    <r>
      <rPr>
        <b/>
        <sz val="10"/>
        <rFont val="Arial Narrow"/>
        <family val="2"/>
      </rPr>
      <t xml:space="preserve">1. Subdirección de Gestión Humana 
</t>
    </r>
    <r>
      <rPr>
        <sz val="10"/>
        <rFont val="Arial Narrow"/>
        <family val="2"/>
      </rPr>
      <t xml:space="preserve">La SGH para cumplir con la implementación del Modelo Estandar de Control Interno - MECI contrató un profesional para la construcción de la carta de valores, seguimiento al desempeño y actualización de manual de funciones. 
</t>
    </r>
    <r>
      <rPr>
        <b/>
        <sz val="10"/>
        <rFont val="Arial Narrow"/>
        <family val="2"/>
      </rPr>
      <t xml:space="preserve">2. Oficina Asesora de Planeación 
</t>
    </r>
    <r>
      <rPr>
        <sz val="10"/>
        <rFont val="Arial Narrow"/>
        <family val="2"/>
      </rPr>
      <t xml:space="preserve">Se realizaron 3 sesiones para realizar el correspondiente seguimiento a las actividades responsabilidad de la Oficina Asesora de Planeación. En este sentido, se consigna la gestión y/o avance de cada una de estas actividades. Lo anterior, para los componentes de Gestión de Riesgos y Actividades de Control. Por otra parte, para dar cumplimiento a los elementos que conforman el modelo estándar de control interno MECI, el 02 de julio se socializó el mapa de riesgos institucional de la UBPD, con el objetivo de que sea implementado por cada uno de los líderes de procesos como responsables de sus controles y acciones de mitigación, así mismo, la OAP está desarrollando los mapas de riesgos de gestión en territorio, para este fin se han realizado mesas de trabajo con las 17 equipos territoriales y las 6 sedes satélites, en la cual se dio explicación de la metodología de administración de riesgos y las diferentes etapas de identificación, análisis y valoración del riesgo.
Desde la Oficina Asesora de planeación se adelantaron mesas de trabajo para la creación, ajustes modificación actualización de los documentos de los procesos Misionales de la UBPD, los cuales fueron aprobados en septiembre 2020 y publicados en la carpeta Drive donde actualmente reposan los documentos del sistema de gestión de la UBPD. Asi mismo, se adelantaron 3 sesiones de socializacion: sobre implementación del Modelo de Operación por Procesos, los días 22, 23 y 28 de septiembre, dirigidas a todos los servidores, servidoras y contratistas de la UBPD.
Para el seguimiento del Plan de Acción de la UBPD con corte al 30 de junio se implementaron los formatos DPE-FT-005 V2 Ficha técnica indicador cuantitativo y el DPE-FT-013 V1 Ficha técnica indicador cualitativo. En ellos se registraron los avances cualitativos y cuantitativos de los 44 indicadores, así mismo, se incluyó la retroalimentación por parte de la OAP. En julio se consolidaron las actividades e indicadores en los formatos DPE-FT-011 V1 Seguimiento Plan de Acción Institucional y el DPE-FT-012 V1 Seguimiento del Mapeo de Resultados_Indicadores
En cuanto a proyectos de inversón se refiere; para el seguimiento de los meses (julio-septiembre) se implementó el formato DPE-FT-007 V1 Gestión de Proyectos Inversión - Hoja (Seguimiento), en los cuales se reportaron los avances cualitativos y cuantitativos para posterior registro en el Sistema de Información de Proyectos de Inversión SPI del DNP
</t>
    </r>
    <r>
      <rPr>
        <b/>
        <sz val="10"/>
        <rFont val="Arial Narrow"/>
        <family val="2"/>
      </rPr>
      <t>3. Secretaría General</t>
    </r>
    <r>
      <rPr>
        <sz val="10"/>
        <rFont val="Arial Narrow"/>
        <family val="2"/>
      </rPr>
      <t xml:space="preserve"> 
Respecto de los componentes establecidos en el plan de acción del MECI, la Secretaria General y la Oficina Asesora de Comunicaciones y Pedagogía realizan el seguimiento a las alternativas de mejora del componente de "Información y Comunicación". En tal sentido, la Secretaria General realizó de manera integral la consolidación de los insumos de la Subdirección Administrativa y Financiera y las actividades propias a cargo de la Secretaria General y reportó lo correspondiente al 1er cuatrimestre del 2020. Información que fue remitida a la Oficina de Control Interno el día 05 de mayo de 2020. Ahora bien, es de resaltar que conforme lo dispuesto en el Decreto Ley 2106 de 2019, articulo 156, la Oficina de Control Interno deberá efectuar el informe de evaluación independiente del estado del sistema de control interno de acuerdo con los lineamientos del DAFP, 2 veces al año. No obstante, a la fecha no ha solicitado el avance producto del informe pormenorizado del seguimiento del plan de acción MECI; en tal sentido, la SG reportará lo pertinente cuando a ello hubiere lugar. Es de destacar que la SG ha venido efectuando los seguimientos correspondientes. 
</t>
    </r>
    <r>
      <rPr>
        <b/>
        <sz val="10"/>
        <rFont val="Arial Narrow"/>
        <family val="2"/>
      </rPr>
      <t xml:space="preserve">4. Subdirección General Técnica y Territorial: 
</t>
    </r>
    <r>
      <rPr>
        <sz val="10"/>
        <rFont val="Arial Narrow"/>
        <family val="2"/>
      </rPr>
      <t xml:space="preserve">La SGTT ha participado activamente en el desarrollo de mesas de trabajo para la identificación de los riesgos de gestión del proceso de Búsqueda con las agrupaciones territoriales, con el fin de conocer el contexto de los riesgos, los posibles riesgos, las causas y las consecuencias. Para tal fin, se realizaron las siguientes sesiones de trabajo:
- Territorial Occidente: Cali y Equipos satelitales y Quibdó, 3 de julio de 2020
- Territorial Sur:  Florencia y Territorial Mocoa, 7 y 8 de julio de 2020
- Territorial Magdalena Medio:  Barrancabermeja y Satelital la Dorada y Cúcuta, 16 y 23 de julio de 2020
- Territorial Oriente 1:  Arauca y Yopal, 13 de julio de 2020
- Territorial Centro: Bogotá e Ibagué, 24 de julio de 2020
- Territorial Noroccidente: Medellín, Apartadó y Montería, 17 de julio de 2020
- Territorial Caribe: Barranquilla, Valledupar y Sincelejo, 21 de julio de 2020
- Territorial Oriente 2: Villavicencio y San José del Guaviare, 23 de julio de 2020
</t>
    </r>
    <r>
      <rPr>
        <b/>
        <sz val="10"/>
        <rFont val="Arial Narrow"/>
        <family val="2"/>
      </rPr>
      <t xml:space="preserve">5. Oficina de Control Interno: </t>
    </r>
    <r>
      <rPr>
        <sz val="10"/>
        <rFont val="Arial Narrow"/>
        <family val="2"/>
      </rPr>
      <t>Realizó el Informe Evaluación Independiente al Sistema Control Interno del período del 01 de enero de 2020 al 30 junio de 2020, el cual tiene como objetivo verificar el avance y estado de madurez del Sistema de Control Interno, de acuerdo a los establecido en el Artículo 156, del Decreto-Ley 2106 de 2019, este informe fue radicado al Representante Legal y a los miembros del Comité Institucional de Coordinación de Control Interno mediante el memorando N.100-3-202003477 de fecha 25 de agosto de 2020. Así mismo, fue publicado en la página web de la UBPD en el link de transparencia y acceso a la información pública en la pestaña de control en la siguiente ruta: https://www.ubpdbusquedadesaparecidos.co/wpcontent/uploads/2020/08/EVALUACIÓN-INDEPENDIENTE-SISTEMA-DE-CONTROL-INTERNO-I-SEMESTRE-2020.pdf. Adicionalmente, realizarón tres (3) Tips de Autocontrol para fomentar la cultura del autocontrol en los servidores públicos de la UBPD en el marco de las funciones de la OCI Art. 8, Decreto 1393 de 2018 y contribuir al fortalecimiento del Sistema de Control Interno de la UBPD (1. Recomendaciones para su auditoría Interna, 2. Tip de autocontrol para la administración de riesgos y 3. procedimientos de la Oficina de Control Interno), los cuales fueron socializados mediante correo electrónico en los meses de julio, agosto y septiembre de 2020.</t>
    </r>
  </si>
  <si>
    <t xml:space="preserve">     En el marco de las acciones de articulación y monitoreo para posibilitar la preservación de CNI y CINR se han adelantado las siguientes acciones:
     En la primera semana de julio de 2020, se adelantó reunión virtual de articulación con los señores sacerdotes Flavio Arenas y Marcial Gamboa, líderes de las parroquias de Apartadó, Antioquia y Riosucio, Chocó, respectivamente, quienes solicitaron acompañamiento a UBPD, respecto a la situación de cadáveres en condición de no identificados (CNI) de los cementerios de sus parroquias. En esta reunión participaron la DG, la SGTT, los directores misionales y los asesores forenses de la DG. Como resultado de esta reunión y atendiendo las necesidades expuestas por los señores párrocos frente a la situación de riesgo de los citados CNI, la UBPD redactó un documento con recomendaciones puntuales para ambos casos; adicionalmente, la Coordinadora de la ET Apartadó estableció contacto directo con los dos señores párrocos, con el fin de coordinar acciones posteriores a la recepción del citado documento, para fortalecer la protección de los CNI y, además, obtener información para enriquecer el proceso de búsqueda de personas dadas por desaparecidas en esa región.
     Respecto al desarrollo del Proyecto Cementerios y Repositorios entre UBPD e International Commission on Missing Persons (ICMP), se adelantaron las siguientes acciones:
      Se recibió respuesta al cuestionario enviado al INMLCF por el equipo técnico UBPD/ICMP, asimismo, se reiteró la petición de visita a los espacios de almacenamiento de CNI de esta entidad en la ciudad de Bogotá.
 Se recibió respuesta de la Unidad Administrativa de Servicios Públicos del Distrito de Bogotá (UAESP), en la que anuncian la autorización de ingreso del equipo técnico UBPD/ICMP a los cementerios públicos de Bogotá, para que adelanten la respectiva evaluación. 
    Se recibió respuesta de varias universidades que participarán en el estudio, al cuestionario remitido por el equipo técnico UBPD/ICMP (Universidad del Norte, Universidad del Rosario, Universidad Javeriana, Universidad del Sinú). 
 Se recibió respuesta vía e-mail de la Universidad Javeriana, autorizando la visita al equipo técnico UBPD/ICMP a las instalaciones de la Facultad de Medicina que almacenan CNI.
      La UBPD participó durante el tercer trimestre en varios encuentros virtuales en los que se abordaron tópicos como la solicitud de medidas cautelares de protección de CNI localizados en cementerios que vienen adelantando organizaciones de la sociedad civil. Estos encuentros convocaron a autoridades como la JEP, la Procuraduría General, La Fiscalía General de la Nación, entre otras y, entidades internacionales como Naciones Unidas; asimismo, hubo participación de autoridades locales. Algunos de estos encuentros se relacionaron con los siguientes cementerios:
  Cementerio Antiguo de Yopal, Casanare.
 Cementerio de Neiva.
 Cementerio de Tumaco
     La UBPD participó en una nutrida reunión convocada por la alcaldía de Buenaventura, en la que también participaron organizaciones de la sociedad civil, familiares y entidades estatales que han adelantado la búsqueda de personas dadas por desaparecidas. El tema principal de este encuentro fue la discusión de un proyecto de infraestructura que adelantará labores de dragado en el Estero San Antonio, un escenario acuático marítimo complejo, en el que existen versiones sobre el arrojo de cuerpos de personas dadas por desaparecidas, de tal forma que lo que están solicitando las organizaciones de la sociedad civil, son medidas cautelares de protección para dicho escenario, antes que se realicen las labores de dragado, las cuales afectarían el posible hallazgo de los cuerpos que, según diferentes versiones, fueron arrojados allí. Por su parte, las intervenciones de la UBPD en dicho encuentro se centraron en recomendaciones técnicas en el marco de las buenas prácticas, la necesidad de ampliar la información existente sobre dichas personas desaparecidas, así como el llamado a que se adelanten labores interinstitucionales de forma coordinada, lo que conducirá al éxito del proceso de búsqueda, postura que fue apoyada por varias de las organizaciones, así como entidades como la Fiscalía General de la Nación, el Instituto de Medicina Legal y Naciones Unidas. 
     La UBPD atendió la invitación de la Organización Yira Castro, en el sentido de participar en una actividad pedagógica en que familiares y otras organizaciones solicitaban información respecto a la protección de cementerios y cuerpos CNI localizados allí.</t>
  </si>
  <si>
    <t>Lo reportado da cuenta de un avance efectivo en la dirección de lo planteado en la actividad, que se constituye en un aporte para que otras entidades tengan más clara la misionalidad de la  UBPD.</t>
  </si>
  <si>
    <r>
      <t xml:space="preserve">En lo correspondiente al tercer trimestre de la vigencia, el proceso de Servicio al Ciudadano adelantó las siguientes actividades en relación con el modelo:
i) Continuó con las mesas de trabajo con la Subdirección General Técnica y Territorial previstas para el desarrollo de un protocolo que identifique las rutas de atención para las Solicitudes de Búsqueda y tratamiento de los PQRSD, documento que se adjunta como evidencia de la presente actividad, y el cual a partir del 01 de octubre estará en validación por la Subdirectora General y otras dependencias relacionadas con el propósito del Protocolo.
ii) Se elaboró la matriz de clasificación de los PQRSD validado por las diferentes dependencias.
iii) Se participa en las mesas de trabajo con la Oficina de Gestión del Conocimiento sobre la caracterización de los Grupos de Interés, el cual es uno de los objetivos planteados en el plan de acción de la UBPD, donde convergen algunas de las dependencias que se involucran con dichos grupos en las acciones que emprenden para cumplir con el objetivo misional de la entidad. Este proceso cuenta con la participación de: la Oficina de Gestión del Conocimiento , la Dirección de Participación, Contacto con las Víctimas y Enfoques Diferenciales, la Oficina Asesora de Comunicaciones y Pedagogía, la Dirección de Información, Planeación y Localización para la Búsqueda  y el Grupo de Servicio al Ciudadano. El desarrollo de este trabajo lo lidera la Oficina de Gestión del Conocimiento y se viene realizando en sesiones virtuales donde se discuten metodologías, herramientas investigativas, participantes y objetivos relacionados con los grupos de interés identificados, así como sus necesidades y expectativas. En ese sentido, para Servicio al Ciudadano en su construcción del “Modelo de Servicio al Ciudadano” es clave la comprensión de las particularidades de todos los actores que se relacionan a través de nuestros canales de atención. Sobre el particular se indica:
</t>
    </r>
    <r>
      <rPr>
        <b/>
        <sz val="10"/>
        <color rgb="FF000000"/>
        <rFont val="Arial Narrow"/>
        <family val="2"/>
      </rPr>
      <t>Temáticas desarrolladas y fechas de reunión</t>
    </r>
    <r>
      <rPr>
        <sz val="10"/>
        <color rgb="FF000000"/>
        <rFont val="Arial Narrow"/>
        <family val="2"/>
      </rPr>
      <t>: a) Definición de metodologías Grupos de Interés 9 de julio 2020; b) Desarrollo metodología Grupos de Interés 28 de julio 2020; c) Construcción estrategia grupos de interés 6 de agosto 2020; d) Avances estrategia grupos de interés 19 de agosto 2020; e) Grupos de interés 31 de agosto 2020; f) Reunión semanal grupos de interés- avances 8 de septiembre 2020; g) Reunión semanal grupos de interés- avances 16 de septiembre 2020; h) Reunión semanal grupos de interés- avances 22 de septiembre 2020; i) Revisión de preguntas categoría  “particularidades” 24 de septiembre DEL 2020; j) Revisión de preguntas instrumento de caracterización 28 de septiembre 2020.
Se anexan los siguientes productos desarrollados por Servicio al Ciudadano como aporte al proceso de construcción colectiva de la caracterización de los grupos de interés: Matriz de Identificación de Grupos y Familias- Servicio al Ciudadano y Matriz de Recolección de Información Grupos de Interés- Servicio al Ciudadano.
iv) Teniendo en cuenta el plan interno de trabajo del grupo de Servicio al Ciudadano, se ha logrado el cumplimiento satisfactorio del progreso de cada una de las etapas del modelo de Servicio al Ciudadano y se estima el cumplimento total de la actividad estratégica propuesta en el plan de acción finalizando la vigencia y con ello contar con un documento del modelo de Atención y Servicio al Ciudadano validado por la Subdirección Administrativa y Financiera y la Secretaria General; así mismo, un reto y logro obtenido durante el adelanto de la actividad ha sido la articulación con diferentes dependencias y procesos de la UBPD lo cual ha permitido la contribución en el contenido del documento; de igual forma el desarrollo del documento impulsa la política de Servicio al Ciudadano, el desarrollo efectivo del procedimiento de PQRSD y da unos lineamientos y rutas claras para que todas las personas que hacen parte de la cadena de valor en Servicio al Ciudadano, entiendan cual es el paso a paso y sigan lineamientos claros que permitan hacer una contribución valiosa para la búsqueda de las personas dada por desaparecidas. Frente a obstáculos pese a que no ha afectado directamente el avance del documento, si se ha logrado identificar que la expedición de los procedimientos misionales y la validación de algunas rutas de atención sobre las solicitudes de búsqueda, al depender directamente de los procesos misionales en algunas ocasiones retrasa un poco la consolidación de la información, sin embargo, se precisa que el documento cumplirá con los contenidos propuestos de acuerdo a la fecha indicada en el plan de acción.
v) Derivado de las actividades descritas se adjunta versión del documento “Modelo de atención y servicio al ciudadano”.</t>
    </r>
  </si>
  <si>
    <r>
      <t xml:space="preserve">* El reporte es completo y corresponde con lo planteado en la actividad. Sin embargo, no es clara la relación con el indicador asociado: "20 - </t>
    </r>
    <r>
      <rPr>
        <i/>
        <sz val="10"/>
        <color rgb="FF000000"/>
        <rFont val="Arial Narrow"/>
        <family val="2"/>
      </rPr>
      <t>Evaluación del manejo de la información del proceso de búsqueda</t>
    </r>
    <r>
      <rPr>
        <sz val="10"/>
        <color rgb="FF000000"/>
        <rFont val="Arial Narrow"/>
        <family val="2"/>
      </rPr>
      <t>", que está en nivel crítico de cumplimiento y que, según lo reportado, cerrará así la presente vigencia 2020.</t>
    </r>
  </si>
  <si>
    <r>
      <t>* El reporte corresponde a lo planteado en la actividad y guarda relación con los indicadores asociados.
* Un tema que se debería incluir es el relacionado con el indicador 05, "</t>
    </r>
    <r>
      <rPr>
        <i/>
        <sz val="10"/>
        <color rgb="FF000000"/>
        <rFont val="Arial Narrow"/>
        <family val="2"/>
      </rPr>
      <t>Variación en el número de personas que están siendo buscadas</t>
    </r>
    <r>
      <rPr>
        <sz val="10"/>
        <color rgb="FF000000"/>
        <rFont val="Arial Narrow"/>
        <family val="2"/>
      </rPr>
      <t>", pues se asume que esto hace parte de los datos que van aportando a la construcción del universo. Es importante hacer explícita la relación, pues el indicador 40 habla de un universo provisional (el del CNMH), de modo que puede ser confusa la conexión con los datos de solicitudes o personas buscadas. Por ejemplo, estas últimas, ¿se constituyen en un universo parcial? ¿Ya están siendo cruzados los datos con la información del CNMH?</t>
    </r>
  </si>
  <si>
    <r>
      <t xml:space="preserve">El diseño del sistema de informaciòn misional esta organizado como un proyecto que consta de las siguientes 3 fases: 
</t>
    </r>
    <r>
      <rPr>
        <u/>
        <sz val="10"/>
        <color rgb="FF000000"/>
        <rFont val="Arial Narrow"/>
        <family val="2"/>
      </rPr>
      <t>Fase I</t>
    </r>
    <r>
      <rPr>
        <sz val="10"/>
        <color rgb="FF000000"/>
        <rFont val="Arial Narrow"/>
        <family val="2"/>
      </rPr>
      <t xml:space="preserve">:  conformada por los alcances contractuales correspondientes a la planeación y diagnósticos y licenciamiento de herramientas de software y del avance en la articulación del proyecto.
</t>
    </r>
    <r>
      <rPr>
        <u/>
        <sz val="10"/>
        <color rgb="FF000000"/>
        <rFont val="Arial Narrow"/>
        <family val="2"/>
      </rPr>
      <t>Fase II</t>
    </r>
    <r>
      <rPr>
        <sz val="10"/>
        <color rgb="FF000000"/>
        <rFont val="Arial Narrow"/>
        <family val="2"/>
      </rPr>
      <t xml:space="preserve">: relacionada a los avances en los diseños del sistema de información misional, la estrategia de TI, el modelo de seguridad de la información y la estimación y ejecución de los tiempos de la fábrica de software en los desarrollos del componente de intercambio de información.
</t>
    </r>
    <r>
      <rPr>
        <u/>
        <sz val="10"/>
        <color rgb="FF000000"/>
        <rFont val="Arial Narrow"/>
        <family val="2"/>
      </rPr>
      <t>Fase III</t>
    </r>
    <r>
      <rPr>
        <sz val="10"/>
        <color rgb="FF000000"/>
        <rFont val="Arial Narrow"/>
        <family val="2"/>
      </rPr>
      <t>: orientada a la finalización de los diseños del sistema de información misional, la estrategia de TI, el modelo de seguridad de la información, la ejecución de las horas de la fábrica de software en los desarrollos del componente de intercambio de información y  la  implementación y pruebas de los diseños elaborados, como también las pruebas de los desarrollos implementados por la fábrica del componente de intercambio de información.
Actualmente la consultoría del sistema de información misional, se encuentra en la ejecución de la fase III y se considero necesario adicionar y prorrogar el contrato de consultoria hasta el 15 de diciembre,  en razón que se debe implementar la interoperabilidad entre la UBPD y las siguientes instituciones:
1. Interoperabilidad INMLCF- Módulo Desaparecidos.
2. Interoperabilidad INMLCF- Módulo Cadáveres
3. Interoperabilidad INMLCF SICLICO
4. Desarrollo de los servicios de Cadáveres y Desaparecidos en el INMLCF
5. Interoperabilidad con BDUA
6. Interoperabilidad con INPEC
A la fecha el contrato del diseño del  sistema de informaciòn misional tiene un avance de ejecuciòn del 82%.</t>
    </r>
  </si>
  <si>
    <r>
      <rPr>
        <b/>
        <sz val="10"/>
        <color rgb="FF000000"/>
        <rFont val="Arial Narrow"/>
        <family val="2"/>
      </rPr>
      <t xml:space="preserve">Secretaría General:
   </t>
    </r>
    <r>
      <rPr>
        <sz val="10"/>
        <color rgb="FF000000"/>
        <rFont val="Arial Narrow"/>
        <family val="2"/>
      </rPr>
      <t>En primer lugar, es de destacar que la ejecución presupuestal (general) acumulada presenta el siguiente comportamiento: se cuenta con una apropiación de $120.051.665.888, de los cuales se han comprometido $73.619.973.422, equivalentes al 61% de la apropiación inicial. Asimismo, el comportamiento de pagos refleja un valor de $50.686.366.234, equivalentes al 42% del presupuesto apropiado para la vigencia 2020. 
   En relación con los $120.051.665.888 apropiados en la vigencia 2020, del 3° trimestre es de resaltar que: $25.389.951.859, equivalentes al 21%, han sido comprometidos, y $21.720.507.388, equivalentes al 18%, han sido pagados. Ahora bien, es importante resaltar que de los $73.619.973.422 comprometidos a lo largo de la vigencia en relación con la apropiación inicial, fueron comprometidos entre el 01 de julio al 30 de septiembre de 2020 $25.389.951.859, equivalentes al 34.5%; y de los $50.686.366.234 pagados (valor acumulado), $21.720.507.388 equivalentes el 42.8%, fueron pagados en el desarrollo del 3° trimestre.
   Ahora bien, frente a la ejecución presupuestal proyectada a través del PAA, es preciso indicar los siguientes datos: de los $50.491.881.257 proyectados, se han comprometido a través de 193 acuerdos suscritos entre el 01 de enero y el 30 de septiembre de 2020 $40.585.068.029 equivalentes al 80,4% del valor total proyectado. Así las cosas, del total de los acuerdos suscritos durante el 2020, en el transcurso del 3° trimestre, se han firmado 99 contratos que equivalen al 55,3%, y de los $40.585.068.029 M/cte. comprometidos (valor acumulado), $22.454.360.967 M/cte., equivalentes al 55,3%, han tenido lugar en este periodo de tiempo discriminado.
   De lo anterior, se denota que si bien la ejecución presupuestal se encuentra en un porcentaje al que debe prestársele toda la atención e impulsarse mediante acciones inmediatas que permitan que al cierre de la vigencia 2020 se cumpla al 100% con las metas de ejecución programadas, es de destacar que, producto de la declaratoria de Pandemia, la ejecución contractual ha sufrido mermas considerables que han impactado de manera directa la planeación y el normal desarrollo de las actividades establecidas en los cronogramas de los contratos. No obstante, la UBPD ha ajustado y dinamizado, en la medida de lo posible, la ejecución de actividades que puedan ser llevadas a cabo a través de medios tecnológicos o que se enmarquen en los parámetros de movilidad que trae consigo el aislamiento preventivo obligatorio y que, como consecuencia de la “nueva normalidad”, puedan ser llevados a cabo en el marco del objeto contractual. 
   No obstante, desde la SG se ha impulsado como medida estratégica, el desarrollo de mesas de apoyo a las áreas que impulsen la contratación de bienes y servicios programados a través del PAA, en la cuales se ha brindado acompañamiento en el desarrollo de la etapa precontractual. Con lo anterior, se ha incrementado de manera exponencial el compromiso presupuestal mediante la suscripción de contratos y convenios, lo cual se verá reflejado positivamente en el reporte del último trimestre y, generará como consecuencia el cumplimiento tanto de las metas programadas a través del PAA para cada una de las áreas, como de las actividades e indicadores establecidos en el Plan de Acción 2020, además de los objetivos trazados en el Plan Estratégico de la entidad y, la garantía de satisfacción de la misionalidad de la UBPD enfocada a la búsqueda de personas y acompañamiento en el alivio del sufrimiento de los familiares víctimas en el contexto y en razón del conflicto armado.</t>
    </r>
  </si>
  <si>
    <r>
      <t>Como se indicó en la retroalimentación de los avances durante el anterior período de reporte, la actividad está pensada para que se reflexione y se informe sobre la</t>
    </r>
    <r>
      <rPr>
        <b/>
        <sz val="10"/>
        <color rgb="FF000000"/>
        <rFont val="Arial Narrow"/>
        <family val="2"/>
      </rPr>
      <t xml:space="preserve"> gestión y consecución de recursos</t>
    </r>
    <r>
      <rPr>
        <sz val="10"/>
        <color rgb="FF000000"/>
        <rFont val="Arial Narrow"/>
        <family val="2"/>
      </rPr>
      <t xml:space="preserve"> que debe realizar la entidad para poder desarrollar sus funciones, </t>
    </r>
    <r>
      <rPr>
        <b/>
        <sz val="10"/>
        <color rgb="FF000000"/>
        <rFont val="Arial Narrow"/>
        <family val="2"/>
      </rPr>
      <t>no sobre la ejecución de los mismos</t>
    </r>
    <r>
      <rPr>
        <sz val="10"/>
        <color rgb="FF000000"/>
        <rFont val="Arial Narrow"/>
        <family val="2"/>
      </rPr>
      <t>. En ese sentido, la información que se brinda aquí no es la más relevante para comprender de qué manera la entidad está desarrollando, como se planteó, la identificación y la gestión de recursos, es decir, cuál es su relacionamiento o interlocución con el Ministerio de Hacienda o con el Congreso, para garantizar que en la siguiente vigencia se cuente con los recursos de operación que requiere.</t>
    </r>
  </si>
  <si>
    <r>
      <rPr>
        <sz val="10"/>
        <rFont val="Arial Narrow"/>
        <family val="2"/>
      </rPr>
      <t xml:space="preserve">El avance cualitativo no permite evidenciar cómo la UBPD dirigió la implementación de las fases del proceso de búsqueda junto con los planes regionales de búsqueda.para el tercer corte. Se sugiere detallar en el avance de la implementación para el cuarto trimestre. En cuanto al documento que remiten como soporte de la actividad "Dirigir la implementación de las fases del proceso de búsqueda, incluyendo los planes regionales de búsqueda", se sugiere eliminar los permisos a los links que tiene el documento en su interior, ya que se evidencia información confidencial como nombre de las personas desaparecidas y familias que los buscan, sin  restricción alguna </t>
    </r>
    <r>
      <rPr>
        <u/>
        <sz val="10"/>
        <color rgb="FF1155CC"/>
        <rFont val="Arial Narrow"/>
        <family val="2"/>
      </rPr>
      <t>https://drive.google.com/file/d/1w0vw9TTPFr2pdJlijOkCjsesUcOCK1Oz/view</t>
    </r>
  </si>
  <si>
    <t>80 cuerpos entregados al INMLCF con seguimiento al proceso de identificación.</t>
  </si>
  <si>
    <t>1 cuerpos entregados al INMLCF con seguimiento al proceso de identificación.</t>
  </si>
  <si>
    <t>Se finalizó  la fase de socializción con las oficinas territorialess de los protocolos de seguridad para las salida a terreno así como los protocolos de seguridad de sedes. Al momento, se encuentra a la espera de la firma y divulgación final por parte de la directora General. Así mismo, se estpan elaborando borradores de protocolos de prevención y protección para familiares, aportantes y organizaciones y se finalizó un primer borrador del protocolo de comportamiento seguro de MAPP y MUSE.</t>
  </si>
  <si>
    <t>Para la divulgación de la línea del tiempo ( entregada el segundo trimestre) se está desarrollando un video que explica la línea, en este trimestre se elaboró el guión y se grabaron las tomas del video.
 y va a estar disponible en la intranet de la UBPD. 
 Frente a la memoria institucional se avanzó en la documentación de información secundaria sobre la historia de búsqueda de la Fiscalía General de la Nación y las dependencias encargadas y relacionadas con esta labor; Se definieron objetivos y metodologías. 
 Soportes:
 Guión de video de linea de tiempo:
 Revisión metodología interinstitucional</t>
  </si>
  <si>
    <t xml:space="preserve">     Como resultado de la (Actividad 3.2.2) durante el mes de julio, la UBPD organizó junto con CEV y JEP espacios de diálogo de alto nivel con el Secretario General y Jefe de la Misión de Verificación de la ONU, Carlos Ruiz Massieu, con el Representante Especial de la Unión Europea (UE) para los Derechos Humanos enviado especial de la UE para el proceso de paz en Colombia Sr.Eamon Gilmore, el Servicio Europeo de Acción Exterior (EEAS), La Directora de Instrumentos de Política Exterior; el Subsecretario General y Jefe de la Unidad de América del Sur, y Embajada de la Unión Europea en Colombia, como parte de una estrategia de apoyo y respaldo permanente a los mecanismos del SIVJRNR, para posicionar y apoyar las labores de las tres entidades en medio de la crisis generada por el COVID19, el incremento de ataques y amenazas contra lideres sociales y brindar un apoyo a la implementación integral del Acuerdo de Paz y de los mecanismos. 
     Producto de estas reuniones por ejemplo, el representante especial del Secretario General y Jefe de la Misión de Verificación de la ONU en Colombia, Carlos Ruiz Massieu, presentó ante el Consejo de Seguridad sobre la Misión de Verificación de las Naciones Unidas en Colombia un informe en el que destaca avances de la Unidad de Búsqueda de Personas dadas por Desaparecidas (UBPD) entre ellos el lanzamiento y socialización del Plan Nacional de Búsqueda, los Planes Regionales de Búsqueda de la UBPD en el Pacífico, el Magdalena Medio, y en los departamentos del Meta, Cundinamarca, Cesar, Caquetá, Valle del Cauca. Puede leerse reporte de avances de la UBPD en el Informe pag. 18 https://colombia.unmissions.org/sites/default/files/n2015185.pdf 
     Como parte del acompañamiento y apoyo a la visibilidad de la UBPD, durante el trimestre, se propicio en conjunto con la OACP y direciones misionales de la Unidad, la participación activa de la Comunidad Internacional en los espacios de trabajo de UBPD, quienes a través de pronunciamientos resaltaron el apoyo al mecanismo, su interés en resaltar la labor humanitaria y extrajudicial de la entidad. Dicho acompañamiento se manifestó en pronunciamientos de la Embajada de Alemania, Unión Europea en Colombia, Eamon Gilmore, Misión de la ONU en Colombia, PNUD Colombia, OIM Colombia, ONU Derechos Humanos Colombia, resaltando los avances de la Unidad en la socialización del PNB, la instalación del Consejo Asesor y desarrollo de PRB. 
     De igual forma durante las jornadas de connmemoración del 30 de agosto del Día Internacional de las Víctimas de Desapariciones Forzadas, la Comunidad Internacional se sumo a las actividades virtuales organizadas. Participaron en estas actividades y con pronunciamientos, la Embajada del Reino Unido, Embajada de los Países Bajos, PAX en Colombia, ICTJ, MAPP/OEA, UNODC Colombia, Embajada británica en Colombia, Fondo ONU para el Sostenimiento de la Paz, PNUD Colombia, Gobierno de Canadá, Embajada de Alemania en Colombia, OIM Colombia.
     Durante el trimestre se desarrollaron acciones para involucrar a diferentes organizaciones y organismos de la Cooperación Internacional. Para ello se participó en las jornadas de diálogo para la definición del Marco de Asociación País” (MAP), la próxima estrategia de cooperación bilateral con el Gobierno del Reino de España para los años 2020-2023, las jornadas de discusión y presentación de resultados del diseño del Programa ProPaz II de la Agencia Técnica de Cooperación Alemana -GIZ- y la encuesta para el diseño de la nueva estrategia de Cooperación de Suecia para Colombia (2021-2025). Las invitaciones y solicitud de encuesta recibidas por la Unidad a participar de los espacios de dialogos y la definición de objetivos, resultados y líneas de acción específicas en materia de búsqueda de personas dadas por desaparecidas, demuestran primeros resultados de la incidencia de la Unidad en las politicas de cooperación internacional para Colombia y la alineación a las propuestas e intereses de la entidad, por fortalecer el sistema de búsqueda expresados a través de los apoyos dirigidos a las organizaciones de sociedad civil, las autoridades locales y nacionales y otras iniciativas que promueven el liderazgo de la Unidad en la articulación por la búsqueda de personas dadas por desaparecidas, con un creciente interés y un mayor reconocimiento entre los miembros de la Comunidad Internacional, respecto del mandato y funciones de la UBPD, necesidades y oportunidades para el trabajo articulado y la creación de alianzas y proyectos alrededor de la búsqueda de personas dadas por desaparecidas.
     Por último, se sostuvo reunión con el Grupo de Acompañamiento Internacional de la UBPD en el marco del Acuerdo de Paz (Suecia, CICR y ICMP) en la que se propone discutir la propuesta del "Pacto Nacional por la Búsqueda" como iniciativa para promover el apoyo de diferentes actores alrededor del Sistema Nacional de Búsqueda.</t>
  </si>
  <si>
    <t xml:space="preserve">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 ¿Se tienen planteados otros convenios o protocolos de coordinación institucional? 
 En el caso de los principios rectores, que se encuentran en en la "Política General de Seguridad, Protección y Confidencialidad de la Información", al no tenerse aprobada y de hecho al haberse modificado e incluido en el documento "Principios Humanitarios de la UBPD a la luz del DIH" que está pendiente de aprobación, ¿debemos revisar el reporte ya presentado en el indicador?</t>
  </si>
  <si>
    <t xml:space="preserve">     El avance del diseño e implementación del sistema integrado de gestión para el tercer corte se discrimina de la siguiente manera: 
     Frente al Sistema de Gestión de Calidad (modelo de operación por procesos), se observan avances relacionados con la codificación, versionamiento y publicación de los documentos del sistema de gestión de calidad de los 3 procesos misionales: Planificación de Acciones Humanitarias y Extrajudiciales para la Búsqueda; Implementación de Acciones Humanitarias y Extrajudiciales para la Búsqueda y Participación de Acciones Humanitarias y Extrajudiciales para la Búsqueda, así mismo, fueron diseñados 78 documentos, los cuales fueron socializados a través de correo electrónico a todos los servidores de la entidad. Igualmente, se realizó una mesa de trabajo para socializar conceptos básicos de los sistemas de gestión y los Sistemas Integrados de Gestión, y analizar y definir algunos elementos básicos del Sistema Integrado de Gestión de la UBPD. Finalmente, se realizaron socializaciones del Modelo de Operación por procesos de la Entidad, dirigido a todos los servidores y contratistas de la UBPD y se realizó la consolidación de la matriz de riesgos institucionales que contempla los mapas de riesgos de corrupción y el mapa de riesgos de gestión de la UBPD.
     Por su parte, para el Sistema de Gestión de Seguridad y Salud en el Trabajo, tuvo dentro de sus avances significativos la actualizacion de la matriz de requisitos legales, 3 sesiones ordinarias del COPASST, examenes medicos ocupacionales del trimestre y la divulgación del protocolo de bioseguridad en el nivel central. De otra parte, se llevaron a cabo capacitaciones y campañas de prevención en términos del SGSST y se adquirieron elementos para la prevencion del covid (tapetes desinfectante, termometros, dispensadores). finalmente, se realizó medicion de iluminacion en instalaciones
     Para el sistema de gestión documental se aprobó el Programa de Gestión Documental PGD, se publicó la infografía de la política de Gestión Documental. Por otra parte, se radicó en Secretaría General la versión final de la ficha técnica del SGDEA para iniciar proceso contractual y se publicó el proceso contractual en el SECOP. Finalmente, se realizó sensibilización en Tablas de Retención Documental TRD y se realizaron capacitaciones y seguimientos a los archivos de gestión.
     Finalmente, para el Sistema de Gestión Ambiental se reflejan avances como el 100% de las visitas virtuales programadas a las sedes territoriales para la verificación del estado actual de sus instalaciones, lo cual, incluyó los puntos hidráulicos y usos del agua, así mismo, se realizó el registro y seguimiento del consumo de agua y de luz de las sedes de la entidad, por otra parte, se han compartido las piezas publicitarias que relacionan el tema del recurso hídrico: Día nacional de la Biodiversidad y Día internacional de La Paz, así como las piezas publicitarias que relacionan el tema de consumo sostenible: Día Internacional del Aire Limpio por un Cielo Azul, Día Nacional de la Biodiversidad, Día Internacional de la Protección de la Capa de Ozono, Día Internacional de la Paz, Día Mundial Sin Automóvil, Día Marítimo Mundial, Día Internacional de Concienciación sobre la Pérdida y el Desperdicio de Alimentos..Igualmente, durante las visitas virtuales a las sedes territoriales, se hizo la revisión del uso adecuado de contenedores y existencia de cuartos de almacenamiento de residuos. Finalmente, se terminó la construcción del Plan de gestión Integral de residuos hospitalarios y similares, el cual fue presentado ante las Subdirectoras Administrativa y Financiera y de Gestión Humana. 
     La gestión pormenorizada del avance de cada sistema de gestión se encuentra disponible en el plan de trabajo unificado.</t>
  </si>
  <si>
    <t>El reporte corresponde a la formulación de la actividad y muestra un avance en la dirección esperada.</t>
  </si>
  <si>
    <t>* El reporte da cuenta de un avance en la dirección esperada, según la formulación de la actividad.
* Es importante para el último período, informar sobre el trabajo articulado con otras entidades que tienen específicamente responsabilidades con respecto a la protección de personas.
* Reiteramos la sugerencia de formalización de los protocolos en el sistema de gestión de la UBPD, para lo cual la Oficina Asesora de Planeación puede prestar acompañamiento metodológico.
* Es importante que el equipo responsable resguarde los soportes correspondientes, en particular en caso de que sean solicitados por la Oficina de Control Interno en el marco de las auditorías que tiene programadas.</t>
  </si>
  <si>
    <t>Entendemos el entregable del segundo periodo como la herramienta para la medición y en el tercer periodo la primera medición aplicada, en el reporte cualitativo se menciona una primera medición o testeo con el equipo de Participación, más no la primera medición masiva de " que se tienen planteadas.
Solicitamos aclarar si estamos entendiendo adecuadamente o si debemos revisar, en cuyo caso solicitamos revisar el reporte cuantitativo pues al no tener la medición masiva nos parece alto el reporte actual.
Adicionalmente se solicita soportes de la medición efectuada con el equipo de Participación.
Un componente robusto de actividades quedan para cumplimiento en el periodo final, por lo que es importante la coordinación y el mayor cumplimiento posible de las actividades presentadas para la presente vigencia, el reporte cualitativo puede ser reforzado con obstáculos que se presentaron en el cumplimiento de las actividades y entregables proyectados.</t>
  </si>
  <si>
    <t>* El indicador presenta un reporte bajo con respecto a lo prioyectado, quedando en estado "en riesgo" para el presente periodo.
* ¿Se tiene un análisis del porqué las medidas tomadas en el indicador 9 para superar las condiciones de pandemia y distanciamiento social si fueron efectivas en ese caso, pero no en el presente indicador?
* Es posible detallar un poco las acciones tomadas por la UBPD para garantizar el mayor cumplimiento posible del presente indicador en las actuales condiciones?
* Se tienen previstas acciones especiales para tratar de dar el mayor cumplimiento posible al indicador y mantener "la confianza" de las personas que buscan manteniendo así su participación en nuestros procesos de búsqueda?</t>
  </si>
  <si>
    <t>22 indicadores de la transformación de respuestas cuentan con nivel adecuado y óptimo de cumplimiento</t>
  </si>
  <si>
    <t>1 persona encontrada viva</t>
  </si>
  <si>
    <t>12 servidores se desvinculan en el período</t>
  </si>
  <si>
    <t>Durante el cuarto trimestre del año 2020 se realizaron 54 vinculaciones para un total de 504 cargos provistos de 522, lo que significa que la relación porcentual frente a la meta de vinculación que fue establecida en el Decreto 1395 de 2018 es de 96,551% de cumplimiento, quedando pendientes por cubrir 18 vacantes que equivalen al 3,44%. El total de la planta actual se desagregan en 215 a nivel territorial y 289 a nivel central. Adicionalmente, a corte de 31 de diciembre de 2020 se aceptaron doce (12) renuncias de servidores (as). Por tal motivo se indica que no se alcanzó la meta por razones como renuncias aceptadas, dificultad en la recolección de hojas vida. 
Para medir el grado de desvinculación se viene realizando la relación de las áreas que cuentan con mayor porcentaje de retiros. Durante el año 2020 las áreas con más retiros son la Subdirección General Técnica y Territorial. Nivel Territorial, la Subdirección Administrativa y Financiera y la Secretaria General. Ante este comportamiento desde la Subdirección de Gestión Humana se trabajará con las áreas de Subdirección General Técnica y Territorial y la Subdirección Administrativa Y Financiera y Secretaría General para identificar cuáles son las principales causas de retiro de los servidores y así poder tomar acción desde la política de cuidado y plan de bienestar. Asimismo, se identificaron áreas en las que no se presentó ningún retiro durante la vigencia 2020 como es el caso de la Oficina de Control Interno Oficina Asesora de Planeación, Oficina de Gestión del Conocimiento y Oficina Asesora Jurídica. Esto permite indagar porque en unas áreas se han presentado retiros y en otras no, por lo cual se tiene como hipótesis que este comportamiento obedece al cambio de directivos u oportunidades laborales de los servidores (as) e inclusive enfermedad.</t>
  </si>
  <si>
    <t>Las dificultades identificadas en el desarrollo de las actividades para el cumplimiento del indicador obedecen al cambio en cargos directivos, adicionalmente se presentaron renuncias por mejores oportunidades laborales o por enfermedad.</t>
  </si>
  <si>
    <t>Para el cuarto periodo (final) se cumple con la meta de desvinculaciones, el cuál es el objetivo de medición del presente indicador, sin embargo, el número de vinculaciones para el cumplimiento de la planta no se alcanzó.  El indicador cierra la vigencia en estado adecuado, puesto que no se cumple con la variable (denominador) de vinculaciones y esto mueve el de nominador. Aún así, las desviación es baja.
Es importante seguir haciendo vigilancia a las vinculaciones y las desvinculaciones para garantizar una planta adecuada para el cumplimiento del mandato de la UBPD.</t>
  </si>
  <si>
    <t>* Diagnóstico y resultados de evaluación
* Informe final, línea base y propuestas de mejoramientio (0,7)</t>
  </si>
  <si>
    <t>Durante el cuarto trimestre del 2020 se llevó acabo la medición del clima laboral a nivel central y territorial de la UBPD, para lo cual se divulgo por medio de correo electrónico el cuestionario, con el fin de llevar a cabo la encuesta de clima laboral de la UBPD, la cual fue respondida por 382 los/las servidoras (es), de los cuales el 29,06% eran hombres y el 69,63% mujeres. Como resultados se obtuvo un índice general de clima del 86,24, un macro clima del 80,92, microclima de 88,66, clima personal de 90,05, Comportamiento organizacional de 86,03, Estructura organizacional de 86,55 y estilo de liderazgo del 86,81. Por tal motivo se indica que se logró el cumplimiento del indicador propuesto.</t>
  </si>
  <si>
    <t>Entre los logros del clima laboral es que se obtuvo un clima laboral del 86,24% y se cumplió con el indicador.</t>
  </si>
  <si>
    <t>Las actividades para el cumplimiento del indicador se cumplieron y el estado del mismo al cierre de la vigencia es "óptimo".
Los soportes adjuntados dan cuenta de la evaluación con sus resultados y el informe elaborado.
El Control del clima organizacional debe continuar y poner en ejecución las medidas y acciones que resultan de las mediciones para garantizar el buen accionar de la Unidad</t>
  </si>
  <si>
    <t>Metodología, que incluye definición de objetivos, variables y forma de medición de la cultura. (0,36)</t>
  </si>
  <si>
    <t>Con el apoyo de las consultoras, se realizó la caracterización (medición) de la cultura organizacional a partir de las dinámicas,que se identificaron en el trimestre previo. La medición se realizó durante sesiones del grupo base del comité de cultura, en el que participaron servidoras y servidores de la Unidad y además se realizó una encuesta que permitió facilitar el análisis de elementos estructurales, actitudinales y transaccionales y se definieron flujos y dinámicas entre estas dimensiones, que permitieron desarrollar un mapa que caracteriza la cultura en la Unidad.
El principal reto que enfrentó el equipo de trabajo fue la baja asistencia al comité de cultura, lo que dificulto la realización de reuniones, esto llevó a la definición de estrategias alternativas para lograr la participación de un mayor número de servidores/as de la UBPB como reuniones adicionales a las programadas inicialmente, acomodar horarios a las posibilidades de las personas y formularios de recolección de información para ser diligenciados por las y los servidores/servidoras motivando la participación a través de la muestra de resultados.
Con la información recolectada se construyó el documento de caracterización de la cultura de la UBPD que fue entregado en el mes de diciembre por parte de la consultoría. Este documento será validado en reuniones abiertas con funcionarias y funcionarios de la UBPD durante los meses de enero y febrero del año 2021.</t>
  </si>
  <si>
    <t>Las dificultades presentadas fue una baja asistencia en el comité de cultura lo que dificulto la realización de las reuniones. Entre los logros se encuentra el cumplimiento del indicador y la caracterízación de la cultura de la UBPD</t>
  </si>
  <si>
    <t>Se reporta el faltante de la medición del periodo anterior y el documento con el respectivo análisis de medición de cultura organizacional, el cual es el producto pendiente para este periodo, las actividades están completas y el indicador cierra vigencia en estado "óptimo".
Los soportes dan cuenta de las actividades.
Es importante continuar con las actividades resultantes para continuar el trabajo entorno a la cultura organizacional</t>
  </si>
  <si>
    <t>Documento de avance de la caracterización. (0,4)</t>
  </si>
  <si>
    <t>Con el apoyo de un equipo consultor se desarrollaron las siguientes acciones: 1) identificación, organización y mapeo de 20 grupos de interés con los que interactúa la UBPD. El mapeo incluyó  un análisis sobre el relacionamiento de cada grupo con las diferentes áreas y direcciones de la UBPD. 2) Teniendo en cuenta las particularidades de cada grupo y el tipo de relacionamiento que tiene con la UBPD, se diseñaron metodologías e instrumentos para caracterizar las necesidades y expectativas de los 20 grupos. 3) Aplicación de la metodología e instrumentos diseñados en el grupo de interés ”Personas que participaron en el conflicto como integrantes de una organización armada’  (excombatientes). 4) Caracterización de las necesidades y expectativas del grupo de interés ”‘Personas que participaron en el conflicto como integrantes de una organización armada’  (excombatientes)”.
De manera paralela, la mesa técnica (SGTT, OACP, DTPCVED y el grupo de Servicio al Ciudadano de la SAF) implementó la metodología e instrumento diseñados para la caracterización de las necesidades, expectativas y comprensiones de las PQB frente a la búsqueda humanitaria. La OGC realizó un documento con el análisis de la información recolectada que da cuenta de la caracterización de este grupos y sus expectativas y necesidades frente a la labor de la UBPD.</t>
  </si>
  <si>
    <t>Dentro de los logros de este indicador está el diseño de instrumentos de caracterización para todos los grupos de interes que a la fecha se relacionan con la UBPD, esto permitirá en la vigencia 2021 avanzar en su implementación. La caracterización de los dos permitió identicar oportunidades y recomendaciones a tener en cuenta en el relacionamiento con estos grupos de interes.
El reto de este indicador fue la articulación con otras áreas de la UBPD, que implicó por un lado el apoyo en el suministro de información para la identificación de los grupos, el relacionamiento y la construcción de metodologías apropiadas para la caracterización, y por otro la coordinación para definir objetivos, metodologías y alcances de la caracterización de las PQB.</t>
  </si>
  <si>
    <t>Las actividades y entregables del Indicador se cumplen para la vigencia 2020 y cierra en estado "óptimo".
Los soportes dan cuenta deel avance en la caracterización planteado.
La caracterización de grupos de interés de la UBPD se seguirá construyendo en el año 2021, ya está confirmada la actividad en los planes de acción y anticorrupción</t>
  </si>
  <si>
    <t>Segunda medición sobre el análisis de la comprensión y apropiación  del proceso de búsqueda..(0,3)</t>
  </si>
  <si>
    <t>Se realizó la segunda medición de la comprensión sobre el Proceso de Búsqueda humanitario. Para esto se construyó un formulario de recolección de información sobre la comprensión y  conocimientos generales de los servidores y servidoras de la UBPD frente a:
*Funciones de las Oficinas asesoras y estratégicas y de  las Direcciones Técnicas Misionales.
*Las acciones humanitarias que componen el proceso de búsqueda
*Planes Regionales de Búsqueda.
*Lecciones aprendidas del proceso de búsqueda.
 El formulario fue enviado el 17 de noviembre a través del correo de la Oficina de Gestión del Conocimiento a toda la entidad y se obtuvo respuesta de 111 personas. A partir de estos resultados se realizó un documento de análisis</t>
  </si>
  <si>
    <t>Este indicador permitió identificar algunos aprendizajes colectivos del proceso de búsqueda de personas dadas por desaparecidas.
Este indicador presenta un reto fundamental, y es la dificultad de identificar qué es lo que se debe comprender y apropiar sobre el proceso de búsqueda en todas sus dimensiones (técnica, jurídica y administrativa), cuando aún se están construyendo y definiendo procedimientos y faltan claridades sobre el relacionamiento de las áreas y direcciones en la implementación del Proceso de Búsqueda.</t>
  </si>
  <si>
    <t>El indicador cierra la vigencia en estado "óptimo" de cumplimiento, el informe da cuenta de la ejecuciónde la segunda medición y su respectivo análisis, junto con el formulario utilizado.
Los soportes dan cuenta del reporte presentado y su avance.</t>
  </si>
  <si>
    <t>Documento con avance en la metodología para evaluar la percepción sobre las respuestas. (0,6)</t>
  </si>
  <si>
    <t>Con el apoyo de un equipo consultor, se diseñó una metodología base para evaluar la percepción de los diferentes grupos de interés frente a las respuestas de la UBPD en el desarrollo del proceso de búsqueda. Esta metodología establece criterios que permiten definir la población objetivo, el muestreo, y contiene elementos a considerar en la formulación de los instrumentos, la modalidad de preguntas, y en el procesamiento de la información recogida.
A partir de esta ruta y con la información que resultó de la caracterización de expectativas y necesidades  de las “Personas que participaron en el conflicto como integrantes de una organización armada”, se diseñó la propuesta metodológica más específica y los instrumentos para identificar y evaluar la percepción de  ese grupo frente a las respuestas de la UBPD.</t>
  </si>
  <si>
    <t>El reto de este indicador fue la articulación con otras áreas  de la UBPD, que implicó por un lado el apoyo en el suministro de información para la identificación de los grupos y el relacionamiento.</t>
  </si>
  <si>
    <t>El indicador cierra la vigencia en estado "óptimo" de cumplimiento al cumplir todas las acciones proyectadas, el documento presenta la metodología para evaluar la percepción  de los grupos de interés frente a las respuestas de la UBPD, adicionalmente las bases dele studio de uno de estos grupos de interés identificados.
Los documentos de soporte dan cuenta de las actividades comprometidas.</t>
  </si>
  <si>
    <t>Documento de evaluación cualitativa sobre respaldo de la comunidad internacional a propósito común. (0,4)</t>
  </si>
  <si>
    <t>Documento de evaluación cualitativa sobre respaldo de la comunidad internacional a propósito común. (0,35)</t>
  </si>
  <si>
    <t>Durante el trimestre se terminó el diseño metodológico y el instrumento de medición de la caracterización de las necesidades y expectativas de los grupos de interés de la Unidad de Búsqueda de Personas dadas por Desaparecidas. Además, se llevó acabo la invitación a participar a los cooperantes a una entrevista virtual entre el 23 de noviembre y 15 de diciembre, para ello se les planteó la iniciativa de realizar un diálogo abierto y franco con los cooperantes donde se les aplicaría el instrumento diseñado, con el fin de conocer las percepciones y oportunidades de mejora en torno a la construcción de un objetivo común alrededor de la búsqueda de personas desaparecidas. Durante el trimestre se avanzo en el diseño del instrumento de valoración de la percepción de la UBPD por parte de la Comunidad Intenracional. El instrumento (cuestionario de entrevista) fue aplicado a 16 representantes de la Comunidad Internacional de 19 invitaciones enviadas, que representa un 84% de participación.
Resultado de las entrevistas y la aplicación del instrumento de medición, se realizó una primera versión de documento de análisis estadistico de las preguntas del instrumento, donde se estuvieron las siguientes mediciones:
1.¿Hasta qué punto se siente informado y conoce sobre el proceso de búsqueda? 
     62.5% de los entrevistados se siente informado o muy informado, mientras que el 37.5% se siente poco o nada informado.
2.¿Qué relevancia tiene el proceso de búsqueda de personas dadas por desaparecidas para su organización/entidad/agencia? 
     Para el 100% de las organizaciones, entidades o agencias el proceso de búsqueda de personas dadas por desaparecidas es relevante y muy relevante.
3.¿Considera importante la búsqueda de personas dadas por desaparecidas para la construcción de paz en el país?
     Para el 100% de las organizaciones, entidades o agencias es importante y muy importante la búsqueda de personas dadas por desaparecidas para la construcción de paz en el país.
4.¿En las acciones conjuntas desarrolladas con la UBPD, cómo percibe el papel en torno al liderazgo y coordinación en la búsqueda que desempeña la entidad en esas acciones?
     El 50 % de los entrevistados considera que el liderazgo de la UBPD en el proceso de búsqueda es mediado, el 31% considera que es alto, el 13% neutro y el 6% que tiene poco liderazgo. 
5.¿Cómo percibe los resultados obtenidos en los proyectos o iniciativas conjuntas desarrolladas?
     Sobre los proyectos o iniciativas, el 13 entrevistados consideran que los resultados obtenidos han sido significativos y muy significativos, 2 son indiferentes y 1 persona considera que han sido poco significativos. 
6. El rol de la UBPD en el proceso de búsqueda de personas dadas por desaparecidas es:
     El 100% de los entrevistados considera que el rol de la UBPD en el proceso de búsqueda de personas dadas por desaparecidas es importante y muy importante. 
7. ¿Cómo ha sido el relacionamiento con la unidad? 
Sobre el relacionamiento con la UBPD, 10 actores lo consideran muy satisfactorio y satisfactorio, 5 aceptable y 1 lo consideran deficiente. 
Debido a que las entrevistas se realizaron hacia el final del mes de noviembre y diciembre, después de acordar y validar el instrumento a través del mapeo de actores liderado por la Oficina de Gestiòn de Conocimiento, durante el primer bimestre 2021 se realizará la sistematizaciòn de las entrevistas para completar el análisis cualitativo y determinar una agenda de diálogo con la Comunidad Internacional, los temas e intereses que la Unidad deberá posicionar para conseguir  el respaldo politico, tecnico y financiero de la Cooperaciòn Internacional.</t>
  </si>
  <si>
    <t>Se presenta un importante número de actividades en pro del cumplimiento del indicador, para lo cual además se completó el entregable pendiente de la metodología de evaluación de la receptividad de la comunidad internacional sobre propósito común.  En la construcción del documento final de evaluación realizaron las convocatorias, reuniones y entrevistas previstas, adicionalmente, se tienen los resultados y análisis estadístico respectivo, sin embargo, para completar la evaluación falta el documento final, por lo cual el indicador queda en estado "adecuado" con un 90% de cumplimiento.  Es importante finalizar el documento para garantizar la confirmación y respaldo de ese propósito común.</t>
  </si>
  <si>
    <t>1.275 personas nuevas están siendo buscadas por la UBPD</t>
  </si>
  <si>
    <t>1.688 personas nuevas están siendo buscadas por la UBPD</t>
  </si>
  <si>
    <t>Sobre los países y departamentos en donde tomaron lugar las desapariciones de 9.482 personas puestas en conocimiento de la UBPD actualmente existentes se puede se destaca lo siguiente:
Respecto al país de desaparición:
- Colombia representa el 73,81% de los hechos
- Otros países el 0,26%
- Sin información 25,94%
*El 14,31% tiene varios hechos asociados a una misma persona por lo cual se separa su cálculo de los otros datos.
Respecto al departamento de desaparición:
- Con información del departamento de desaparición: 77,92%
- Sin información del departamento de desaparición: 22,08%</t>
  </si>
  <si>
    <t>Este indicador fue objeto de modificaciones respecto al incremento de la meta anual y por ende trimestral, teniendo en cuenta que, el número de personas que están siendo buscadas por la UBPD es una variable que no depende exclusivamente de la Dirección de Información, sino de las solicitudes que llegan a la entidad. En este orden a principio de la vigencia 2020, la meta planteada era 1.701 personas buscadas y acorde con la dinámica presentada durante el año, la meta final quedo en 4.390.</t>
  </si>
  <si>
    <t>* Como se ha indicado de manera permanente, el campo de análisis cualitativo es un espacio para informar sobre el modo en que se desarrollaron las acciones que permitieron el logro del indicador, los retos que se enfrentaron y cómo se logró superarlos, y no solamente para desglosar el dato cuantitativo reportado. En el caso de este indicador, que además está fuertemente relacionado con muchos de los siguientes, es fundamental realizar e incluir ese tipo de reflexiones, como parte del proceso de aprendizaje, monitoreo y evaluación. ¿Cómo se logró llegar la meta planteada?
* Sería pertinente explicar qué significa que los hechos de desaparición sean de Colombia o no y qué significa que haya personas con varios hechos asociados (¿otras victimizaciones previas a la desaparición?, ¿cuáles?, ¿según qué fuentes?).</t>
  </si>
  <si>
    <t>58 personas nuevas se acercaron a la UBPD para brindar información</t>
  </si>
  <si>
    <t>Durante este trimestre se registraron 58 aportantes nuevos en la herramienta de registro, es importante precisar que el impulso de este indicador se debe a los esfuerzos invertidos en  en gran medida esta cifra se ha elevado porque se ha consolidado i) la apropiación de las herramientas de registro por parte de las y los colaboradores de la entidad, ii) la imagen que ha logrado edificar la UBPD en los territorios y iii) los lazos de confianza producto de las acciones adelantadas como prueba de ello UBPD en este tema. En gran medida, los aportantes registrados corresponden a ofrecimientos recibidos por los equipos territoriales (32). 
Los aportantes de información registrados en este trimestre tienen las siguientes características: 
   Ciudadanos y ciudadanas (civiles): 32 personas
   Exintegrantes de las FARC-EP: 13 personas
   Exintegrantes de grupos paramilitares: 2 personas
   Exintegrantes de fuerza pública: 4
   Agentes del Estado - no Fuerza Pública: 1
   Sin información: 6 personas
La categoría "sin información" hace referencia a la caracterización de los aportantes, pues algunas personas tienen información de determinado contexto, pero no se identifica claramente si son personas que participaron de las hostilidades como parte de algún grupo armado regular o irregular, o como terceros y financiadores, o agentes del estado que no son fuerza pública, ni es claro que sean ciudadanos interesados en aportar información.</t>
  </si>
  <si>
    <t>Este indicador fue objeto de modificaciones respecto al incremento de la meta anual teniendo en cuenta el logro obtenido en 2do trimestre el cual se debió al aumento en la confianza de las personas hacia la UBPD. En este orden a principio de la vigencia 2020, la meta planteada era 150 aportantes de información y acorde con la dinámica presentada durante el año, la meta final quedo en 180.</t>
  </si>
  <si>
    <t>* El reporte muestra una subestimación con respecto a lo proyectado, pues se esperaba que llegaran 180 personas y se acercaron a la entidad 26 más de lo esperado. En todo caso, este logro muestra que se avanzó con respecto al cumplimiento de la transformación a la que está asociado este indicador, que es la generación de confianza entre la sociedad y la UBPD. La información cualitativa avanza en establecer a qué se pudo deber un incremento más allá de lo esperado, que puede alimentar las proyecciones futuras con respecto a este tema (sea que se mantenga o no como un indicador del Plan de acción).
* Ahora bien, aunque la subestimación fue baja, de un 23% (la meta era 163,6% y se logró un 187,3%), el hecho de que la lectura haya permanecido en ese rango durante la vigencia, es un llamado a revisar los criterios con base en los cuales se realizan las proyecciones, pues fue claro que las estimaciones fueron bajas y por eso tuvieron que irse aumentando paulatinamente a lo largo del año, sin alcanzar, finalmente, la proyección esperada.</t>
  </si>
  <si>
    <t>6 persona con la que se ha establecido ruta de trabajo para que aporte información para la búsqueda</t>
  </si>
  <si>
    <t>46 personas con las que se ha establecido ruta de trabajo para que aporten información para la búsqueda</t>
  </si>
  <si>
    <t xml:space="preserve">En este periodo se abordaron 46 rutas de trabajo con aportantes que hicieron ofrecimientos tanto durante este trimestre, pero también en períodos anteriores. El aumento en esta cifra se sustenta en la apropiación del registro de aportantes que ha permitido reportar el desarrollo de rutas de abordaje que no habían sido reportadas en periodos pasados. No obstante, la mayor parte de nuevas rutas de aportantes corresponden aquellas personas que manifestaron querer brindar información durante este cuarto trimestre; esto puede tener relación con la reactivación de espacios presenciales que en muchos casos generan mejores condiciones de confianza, confidencialidad y seguridad para las personas aportantes. 
Características de aportantes con nuevas rutas en este trimestre:
   Ciudadanos y ciudadanas (civiles): 22 personas
   Exintegrantes de las FARC-EP: 13 personas
   Exintegrantes de grupos paramilitares: 2 personas
   Exintegrantes de fuerza pública: 1
   Agentes del Estado No Fuerza Pública: 1
   Sin información: 7 personas </t>
  </si>
  <si>
    <t>Este indicador fue objeto de modificación disminuyendo la meta anual teniendo en cuenta las circunstancias desencadenadas a raíz de la pandemia que impedían establecer rutas de manera presencial y garantizado condiciones de seguridad para los aportantes. En este orden a principio de la vigencia 2020, la meta planteada era 50 rutas con aportantes de información y la meta final quedo en 35.</t>
  </si>
  <si>
    <t>* El indicador presenta un estado final de subestimación, pues dobló la meta proyectada del 12%, al alcanzar un avance del 24%. Como hemos indicado, la subestimación no implica que el logro sea negativo per se, pero sí se constituye en un llamado para realizar proyecciones y planeación más acertadas de la acción institucional, considerando los recursos disponibles y las posibilidades de adaptar la operación. En el caso de este indicador, sufrió múltiples cambios a lo largo del año, pues además del mencionado por la dependencia en el campo de "logros durante la vigencia", se hizo uno antes pues se inició el año con un reporte de alta subestimación: en lugar de concertar 2 rutas se logró acordar 18 en el primer trimestre, lo que implicaba haber cumplido para entonces el 66,2% de la meta de 2020. Esto quiere decir que, pese a las modificaciones, no se logró estimar adecuadamente la meta, lo cual puede deberse también a ajustes procedimentales que estén en curso o a aprendizajes, que deberían no solo estar explícitos en el análisis cualitativo, sino sobre todo servir para las proyecciones que se realicen en el Plan de acción 2021 (en el caso de que este indicador o uno similar sea allí incluido).
* En cuanto a los soportes, es clara la explicación sobre por qué no se puede adjuntar la información. En todo caso, para indicadores de este tipo, se sugiere revisar una forma de verificación que permita corroborar el reporte cuantitativo, pues las actas (que son lo que en este caso se tiene como evidencia), son de cada reunión sostenida y no del número de rutas. Esto es normal, pues se pueden sostener varias reuniones con un mismo aportante de información, de modo que se sugiere tener una matriz de control que indique el número de personas y el estado del relacionamiento.</t>
  </si>
  <si>
    <t>14% - Incluye todos los documentos del diseño del Sistema de Información Misional aprobados por la UBPD y los estudios previos para la implementación del SIM.</t>
  </si>
  <si>
    <t>13% - Incluye todos los documentos del diseño del Sistema de Información Misional aprobados por la UBPD y los estudios previos para la implementación del SIM.</t>
  </si>
  <si>
    <t>Actividad: Diseñar e implementar las fases del sistema de información misional
       - Porcentaje acumulado proyectado: 33,3% / - Porcentaje ejecutado: 33,3%
En el cuarto trimestre del 2020 los avances que se reportaron en esta actividad fueron del 6,4% que hace parte del quinto pago de la consultoria del Sistema de Información Misional, donde la consultoria entregó los siguientes documentos los cuales se encuentran revisados y aprobados por parte de la UBPD:
1. UBPD P15 Diseño Arquitectura Sistema Misional UBPD (100%)
2. P18 Documento con la evaluación de los riesgos internos y externos de seguridad de la información 
3. P19 Documento del Gobierno de Datos aplicado al Sistema de Información Misional: (UBPD P19_Modelo de Gobierno de Datos Aplicado al Sistema de Información Misional.pdf; UBPD_P13_Anexo_Roles y Permisos.xlsx; UBPD P15 Anexo 5 Catálogo de Entidades de Datos.xlsx; UBPD P17 Diseño conceptual Sistema Información Misional.pdf; UBPD P30_Modelo de Gobierno de Datos. pdf; Anexo UBPD Listado de Necesidades.xlsx)
4. P23 Planificación del desarrollo, implementación y puesta en producción del Sistema de Información Misional
5. P24 Proyectos registrados en la herramienta
6. P61 Modelamiento de las herramientas de intercambio de información desarrollado en Enterprise Architect.
7. P46 Análisis, evaluación y formalización del GRIES.
8. P47 Manual de operación del equipo GRIES.
9. P48 Manual para la gestión de amenazas y vulnerabilidades
10. P49 Diseño y definición el IRP - Plan de Respuesta a Incidentes
11. P52 Diseño, estrategia y plan de implementación de la continuidad de negocio.
12. P53 Diseño, estrategia y plan de implementación para recuperación de desastres - DRP
13. P54 Metodología para mantener y actualizar el DRP y BCP
14. P55 Plan de pruebas del BCP y DRP.
15. P59 Proyectos registrados en la herramienta PLANVIEW.
Estas acciones se comenzaron a realizar en el tercer trimestre, dando buenos resultados y por tal motivo se continuaron realizando en el cuarto trimestre: 
* Los documentos fueron revisados por parte de la UBPD en un primer ciclo dejando los comentarios pertinentes para que fueran revisados por la Consultoria.
* La consultoria ajustaba los comentarios sugeridos por la UBPD en cada documento y citaba a la UBDP a una mesa técnica.
* El segundo ciclo de revisión de los documentos se reemplazó por la mesa técnica en donde la Consultoria y la UBPD ajustaban el documento y llegaban a un acuerdo sobre el entregable.
* Por último la consultoria entregaba el documento con los ajustes de la mesa técnica y listo para la aprobación de la UBPD. 
Actividad: Contar con las unidades tecnológicas requeridas para la generación, archivo, intercambio, comunicación y procesamiento de la información:
- Porcentaje acumulado proyectado: 5,7% / - Porcentaje ejecutado: 5,7%
En el cuarto trimestre del 2020 los avances que se reportan son del 1% y corresponden a:
1. Se realizó en el marco del plan piloto para la sistematización de fuentes no estructuradas que contribuye al RNFCS.
2. Se estructuró y ejecutó el piloto de sistematización de fuentes no estructuradas, para identificar sitios de disposición de cuerpos en el volúmen de información documental con que cuenta la UBPD, la cual tiene diferente procedencia y tipos de formatos. 
3. Se sistematizó 1030 documentos de un total proyectado de 1937 documentos, que corresponden con los siguientes: Diagnósticos de Cementerios elaborados por el Ministerio del Interior, documentos de las Organizaciones Sociales escogidas (Corporación Jurídica Libertad, Equitas, Colectivo Orlando Fals Borda), y documentos de la JEP, éstos se encuentran clasificados y dispuestos en carpetas organizadas en el repositorio de Google Drive del proyecto habilitado por la UBPD, todo teniendo en cuenta el ejercicio de gestión documental aplicado para este proyecto.
4. En este proceso de sistematización, se identificaron 486 sitios de disposición de cuerpos, los cuales se registraron en el instrumento aprobado para el proyecto, específico para fuentes no estructuradas. Respecto al cumplimiento de la meta establecida para cementerios, es de mencionar que se alcanzó en total un 70%. Se cuenta con varios productos entre instrumentos y documentos que se emplean para la sistematización en sus versiones finales.
5. Creación y aprobación del instrumento de registro de lugares.
Actividad: Implementar los componentes de seguridad requeridos para garantizar la integridad, disponibilidad y ejecución de la información:
       - Porcentaje acumulado proyectado: 17% / - Porcentaje ejecutado: 17%
En el cuarto trimestre del 2020 los avances en esta actividad fueron del 5,6% que corresponde a los siguientes documentos que fueron revisados y aprobados por la entidad: 
1. P34 Definición y diseño del modelo de seguridad de la información – Arquitectura; 2. P36 Matriz de inventario de activos de información; 3. P37 Requerimientos de seguridad de activos de información; 4. P39 Recomendaciones y actualizaciones al comité de seguridad de la información; 5. P44 Riesgos de seguridad de la información identificados; 6. P45 Planes de tratamiento de riesgos; 7. P57 Actividades de gestión del cambio a realizar; 8. P58 Plan de implementación del modelo de seguridad de la información; 9. P64 Informe técnico detallado de análisis de vulnerabilidades; 10. P65 Informe ejecutivo con resultados del análisis de vulnerabilidades; 11. P67 Estrategia y procedimientos para aseguramiento (hardening) y mejoramiento continuo; 12. P69 Informe técnico detallado de pruebas de seguridad.
Se continuó utilizando la metodología adaptada en el tercer trimestre de la primera actividad "Diseñar e implementar las fases del sistema de información misional", para los componentes de seguridad: 
* Los documentos fueron revisados por parte de la UBPD en un primer ciclo dejando los comentarios pertinentes para que fueran revisados por la Consultoria.
* La Consultoria ajustaba los comentarios sugeridos por la UBPD en cada documentos y citaba a la UBDP a una mesa técnica.
* El segundo ciclo de revisión de los documentos se reemplazó por la mesa técnica en donde la Consultoria y la UBPD ajustaban el documento y llegaban a un acuerdo sobre el entregable.
* Por último la consultoria entregaba el documento con los ajustes de la mesa técnica y listo para la aprobación de la UBPD. 
Justificación de la meta anual 2020:
Para el cuarto trimestre la meta que se propuso fue la siguiente: "Incluye todos los documentos del diseño del Sistema de Información Misional aprobados por la UBPD y los estudios previos para la implementación del SIM" los porcentajes que se le daban a estas dos actividades fueron los siguientes: 
1. Entrega de documentos aprobados por parte de la consultoria:13%
2. Estudios previos para la implementación del SIM: 1%
Para dar cumplimiento a los estudios previos era indispensable que los documentos por parte de la consultoria estuvieran finalizados, lo cual ocurrió el 29 de diciembre de 2020, por tal motivo los estudios previos para la implementación del SIM se encuentran en desarrollo. Por lo anterior el cumplimiento de la meta para el cuarto trimestre fue del 13%.</t>
  </si>
  <si>
    <t>Durante los 2 primeros trimestres estuvo en riesgo teniendo en cuenta que por la dimensión de entregables y continuas revisiones no se alcanzó a completar el porcentaje de entrega proyectado, sin embargo en 3er trimestre se logró cumplir con las entregas pactadas nivelando de esta forma el cumplimiento del indicador.</t>
  </si>
  <si>
    <t>La información reportada corresponde con los hitos planteados para este año y se alcanzó un 55,6% del 56% de avance previsto para 2020. En la información cualitativa se explica a qué corresponde esta pequeña diferencia, que no permite que el reporte final del año tenga una lectura de nivel óptimo sino adecuado.</t>
  </si>
  <si>
    <t>Evaluación del manejo de la información al interior de la UBPD. (0,30)</t>
  </si>
  <si>
    <t>Evaluación del manejo de la información al interior de la UBPD. (0,65)</t>
  </si>
  <si>
    <t>Se realizó la evaluación en el manejo de la información del proceso de búsqueda tomando como base el diagnóstico que se hizo a principio de año en el marco de la consultoría y todos los avances que tuvimos este año en materia del diseño del modelo de seguridad de la información, constitución del sistema de seguridad de la información y aprobación de la política general de seguridad, protección y confidencialidad de la información. Así mismo en la séptima sesión del Comité de seguridad de la información fue aprobada la política de seguridad digital y se construyó el manual para el manejo de información confidencial.
Teniendo en cuenta que la política se logró aprobar en el transcurso de este trimesre, se otrogó 0,25 puntos, los cuales corresponden al rezago pendiente del segundo trimestre, 0,10 del avance en la evaluación del rezago del tercer trimestre y el 0,30 al documento de evaluación.</t>
  </si>
  <si>
    <t>Durante los primeros trimestres este indicador se mantuvo en crítico debido a que no se dio cumplimiento a las actividades proyectadas atendiendo a los trámites internos de revisión, ajustes y aprobación de documentos, no obstante, durante el 4to. trimestre se logró contar con la política de seguridad aprobada y con el documento de evaluación sobre el manejo y seguridad de la Información, con lo cual se evidencia el cumplimiento del indicador.</t>
  </si>
  <si>
    <t>* La dependencia consiguió avanzar en el rezagó que se presentó en este indicador en períodos anteriores y dar cumplimiento pleno a la meta que se proyectó para el año.
* Los soportes son coherentes con la información reportada.</t>
  </si>
  <si>
    <t>249 personas con diálogo de ampliación de información o mesa técnica</t>
  </si>
  <si>
    <t>531 personas con diálogo de ampliación de información o mesa técnica</t>
  </si>
  <si>
    <t>Durante este periodo, se llevaron a cabo 300 diálogos de ampliación realizados por funcionarios de la UBPD, de conformidad con lo reportado en la matríz denominada "Reporte Dialogos y Mesas Técnicas"; así mismo, se desarrollaron 27 mesas técnicas, con el fin de abordar 231 casos relacionados con solicitudes de búsqueda. Este logro se obtuvo gracias al relacionamiento de la UBPD con Comisión Colombiana de Juristas- CCJ, Asociacion de familiares de desaparecidos en el pacifico AFADEPAC, Fundación Lazos de reconciliación, ASOFAVIDA, Comision de Búsqueda Farc, Cooperativa Coagropaz -Huila, Movice Sucre, FGN, INMLCF, Comite de solidaridad de presos politicos CSPP, Defensoria del pueblo, Luz de esperanza, donde se pudieron abordar mediante reuniones virtuales y presenciales casos que apoyarán la construcción de Planes Regionales de Búsqueda, mediante análisis y retroalimentación de los mismos por parte de entidades participantes.
En virtud de lo anterior, para el presente trimestre se obtuvo un logro en la meta de 531 diálogos de ampliación y mesas técnicas de coordinación.</t>
  </si>
  <si>
    <t>Este indicador fue objeto de modificaciones respecto al incremento de la meta anual teniendo en cuenta el logro obtenido en segundo trimestre donde gracias al relacionamiento con personas y organizaciones que buscan se establecieron más diálogos y mesas de las proyectadas. En este orden a principio de 2020, la meta planteada era 445 diálogos y mesas técnicas y acorde con la dinámica presentada durante el año, la meta final quedo en 1.097.</t>
  </si>
  <si>
    <t>* El indicador presenta una lectura final en nivel óptimo, teniendo en cuenta la actualización del denominador a partir del reporte del número 28. En ese sentido, es importante analizar, en términos de aprendizaje, las implicaciones del interrelacionamiento de los indicadores, pues durante 2020 varias dependencias insistieron en que esta era una condición negativa para el logro de las metas y que la correlación presionaría siempre en detrimento de los indicadores que lo tuvieran como denominador. Sin embargo, como se fue mostrando trimestre a trimestre, esta correlación no solo no fue negativa sino que en varios casos evitó que los indicadores tuvieran logros subestimados o disminuyó el porcentaje de esta lectura. Es el caso del presente indicador, si el denominador fuera fijo, el resultado final sería de subestimación, pero por el contrario se obtuvo un resultado ideal.</t>
  </si>
  <si>
    <t>0% - Plan de trabajo para la construcción del capítulo, concertado con el INMLCF.</t>
  </si>
  <si>
    <t>El día 15 de octubre del 2020 se publicó en la página SECOP II, el proceso de selección abreviada por subasta inversa presencial UBPD-SASI-013-2020, con el fin de adelantar la contratación para la adquisición de infraestructura hiperconvergente para fortalecer la infraestructura tecnológica del INML que soporta el Registro Nacional de Desaparecidos. El día 25 de noviembre mediante acto administrativo 1161 se adjudicó el proceso de selección al proponente UT HIPER G-S 2020 (integrado por GLOBAL TECHNOLOGY SERVICES GTS SA con NIT 830.060.020-5 con un porcentaje de participación de 70% y STORAGE AVAILABILITY SOLUTIONS SAS con NIT 830.144.762-3 con un porcentaje de participación de 30%), por un valor de ($ 2.328.185.119).
En virtud de lo anterior, el día 30 de noviembre se suscribió el contrato por las partes en la plataforma Secop II, dando inicio a su ejecución el dia 10 de diciembre del 2020, de conformidad con lo establecido en el contrato, se recibirán a final la vigencia 2020 más del 60% de los equipos y en enero de 2021 el restante. 
En esa infraestructura tecnológica robusta y de propiedad de la UBPD podremos montar e implementar el capítulo especial en la sede del INMLCF lo cual, permitirá, entre otras, avanzar en los objetivos estratégicos propuestos durante la construcción del Plan Nacional de Búsqueda, específicamente en la consolidación de información pertinente para la búsqueda, que conlleva, no sólo a la delimitación del universo de personas dadas por desaparecidas en el contexto y en razón del conflicto armado, sino que también aporta elementos para la identificación de personas desaparecidas, toda vez que permite complementar, precisar y robustecer la información con la que cuentan la UBPD y el INMLCF para este asunto.
En la medida en que la UBPD apoya al INMLCF en el fortalecimiento de su infraestructura tecnológica y con esto se logre materializar el intercambio de información entre las dos entidades, se está dando un paso sustancial en el logro de la tercera transformación propuesta dentro de la planeación estratégica de la UBPD “La UBPD lidera la búsqueda de personas dadas por desaparecidas en el marco de un sistema interinstitucional de búsqueda”.</t>
  </si>
  <si>
    <t>* Si bien el logro reportado en términos cualitativos es un avance muy importante para la entidad, no se logró el hito "Concertación de la conceptualización del capítulo con el INMLCF". Este debió lograrse en el segundo trimestre y, en su lugar, se reportó en ese período el hito del cuarto trimestre, "Definición de la ruta administrativa y jurídica para la construcción del capítulo y avance precontractual correspondiente". De acuerdo con lo anterior, dado que sigue pendiente la concertación, el avance del último período del año es 0% y el logro final es del 66%, lo que deja al indicador en lectura crítica.
* Es fundamental explicar cuáles fueron las razones que no permitieron lograr la concertación con el INMLCF, pues este era un componente que definía buena parte de la razón de ser de este indicador y que, en últimas, se asume como condición para haber podido lograr el plan de trabajo y las definiciones jurídicas y administrativas del capítulo.</t>
  </si>
  <si>
    <t>1 Documento del avance en el desarrollo e implementación del RNFCIS.</t>
  </si>
  <si>
    <t>2 Documentos del avance en el desarrollo e implementación del RNFCIS.</t>
  </si>
  <si>
    <t>Los avances para el diseño y puesta en marcha del RNFCIS, se materializaron en los siguientes aspectos:
1. Se trabajó en la construcción de la segunda versión de la metodología de registro, de manera conjunta entre la DTPRI y la DIPLB. Posteriormente, estos requerimientos fueron precisados en las sesiones de levantamiento de requerimientos desarrolladas en el año 2020 en el marco del proyecto del Diseño del Sistema de Información Misional, en cuya documentación participaron las diferentes áreas misionales de la UBPD y se precisaron aspectos que permitieron armonizar el módulo de RNFCIS con aspectos conceptuales y prácticos manejados al interior de cada una de las Direcciones.
2. Se generó la segunda versión del formulario para el registro de sitios de disposición de cuerpos, con base en lo anteriormente mencionado, de manera que estuviera armonizado con las precisiones establecidas para el módulo del RNFCIS definido en el marco del SIM. De igual manera se realizó el ajuste a al guía de diligenciamiento del formulario. Por otro lado, se llevo a cabo la socialización del formulario de registro de sitios de disposición de cuerpos en su versión dos a la SGTT, los ET y la DTIPLOC.
3. Con base en la construcción metodológica conjunta, se generó la segunda versión del documento el cual se modificó con base en los avances obtenidos durante la fase de diseño del SIM, que motivó su replanteamiento y actualización de acuerdo también con la definición de los procesos de las áreas misionales. El documento final queda armonizado con dichos procedimientos.
4. Se ejecutó el piloto de sistematización de fuentes no estructuradas para identificar sitios de disposición de cuerpos en el volumen de información documental con que cuenta la UBPD, la cual tiene diferente procedencia y tipos de formatos. En el marco del piloto, se elaboró el esquema metodológico para la sistematización de fuentes no estructuradas, se ajustaron los instrumentos para la sistematización de documentos con contenido de sitios de disposición de cuerpos, que incluye el instrumento de cementerios, este proyecto aportó a su ajuste y complementación. Asímismo, se elaboró el instrumento para la preclasificación y clasificación de fuentes, así como para el control de calidad de la información sistematizada en los instrumentos.Por otro lado, se genero el aplicativo web de consultas geográficas como apoyo a la ubicación por parte de las personas que sistematizan las fuentes no estructuradas y se estructuró la base de datos geográfica para la georreferenciación de sitios cuando se tenga una ubicación del lugar o sitio. Esto se encuentra soportado por las respectivas guias para la sistemtatizacion y control de calidad. En esta sistematización se identificaron 486 sitios de disposición de cuerpos en diferentes departamentos y de 280 PDD que posiblemente se encuentren asociados a estos sitios. En cuanto a cementerios se logró corregir la información de 339 cementerios, a los cuales se les complemento la información faltante y de acuerdo con las nuevas variables definidas. Al respecto se genero la respectiva matriz de ajustes donde se justifica la corrección de campos, la cual se incluye en la matriz de cementerios.
5. Se elaboró el documento del avance en el desarrollo e implementación del RNFCIS, el cual indica los resultados de la implementación de la metodología para la elaboración, desarrollo e implementación de avances. Se indica para cada una de las etapas las actividades ejecutadas, los resultados obtenidos, los riesgos identificados en el desarrollo, la línea de acción para el 2021, responsabilidades para su continuo desarrollo y las lecciones aprendidas tanto en su conceptualización, análisis, diseño, desarrollo e implementación.
6. Se ejecutó la propuesta para el diseño e implementación de una solución tecnológica para la actualización, consulta y visualización de cementerios y sitios de exhumaciones, la cual fue realizada con el proveedor de ESRI. Al respecto, se realizaron las observaciones a las herramientas propuestas con base en los requerimientos y necesidades de la UBPD. Esto se encuentra en reformulación por parte de la SGI, para lo cual se avanza en el diseño de la herramienta de registro de información para cementerios.</t>
  </si>
  <si>
    <t>En los primeros trimestres este indicador se mantuvo en crítico a pesar de haber desarrollado gran parte de las actividades proyectadas, sin embargo atendiendo a los trámites internos de revisión, ajustes y aprobación de documentos y la articulación con otras áreas, no se logró materializar en los tiempos establecidos. Durante el 4to trimestre se logró contar con la validación de la Metodología para elaboración del RNFCIS y el Documento del avance en el desarrollo e implementación del RNFCIS.</t>
  </si>
  <si>
    <t>La dependencia responsable logró superar el rezago en el logro del hito proyectada para segundo trimestre y alcanzar la meta proyectada en el año, por lo cual el resultado final es óptimo. Los soportes dan cuenta de lo reportado, en consonancia con el análisis cualitativo.</t>
  </si>
  <si>
    <t>0 nuevos planes regionales de búsqueda</t>
  </si>
  <si>
    <t>2 nuevo plan regional de búsqueda</t>
  </si>
  <si>
    <t>Para este trimestre se formularon los siguientes planes de búsqueda:
1. Plan de Búsqueda Magdalena Medio Caldense (Samaná).
2. Plan de Intervención Predio El Pedregal, Corregimiento Pijiguay, Ovejas - Sucre
Adicionalmente durante el periodo reportado, se trabajó en la formulacion de los siguientes Planes: 
- Plan de intervención Corregimiento Macayepo - El Carmen de Bolívar, Bolívar
- Plan de Búsqueda de FAGP (Arauca)
- Plan de búsqueda de Oriente Antioqueño*
- Plan de Búsqueda de LMZG y ACOR (Medellín) 
- Plan de Búsqueda Sarare*</t>
  </si>
  <si>
    <t>600 personas con estado establecido</t>
  </si>
  <si>
    <t>1280 personas con estado establecido</t>
  </si>
  <si>
    <t>Durante este trimestre, diferentes equipos territoriales avanzaron en la consulta en bases de datos para poder profundizar en las investigaciones. Adicionalmente, con las tareas adelantadas en el municipio de Samaná en el marco del Plan Regional del Magdalena Caldense y el trabajo conjunto con las organizaciones de la sociedad civil, permitieron complementar la información disponible en diferentes sistemas de información, particularmente aquellos relacionados con el SIRDEC al tiempo que se alimentaba el EEPB en más de 200 de las solicitudes recibidas por la UBPD. Finalmente el cruce masivo de algunos de los datos analizados permitió agilizar este proceso de verificación de información en bases de datos, y en consecuencia se produjo un incremento en el número de establecimientos realizados. Durante este trimestre se implementó una estrategía de cruce masivo de información con respecto a varias de las bases de datos que deben ser consultadas para este procedimiento, esto generó como consecuencia se elaboraron EPBs con mayor facilidad y en un tiempo menor, adicionalmente las acciones adelantadas en Samaná en el ultimo trimestre permitieron, incrementar el número de establecimientos realizados en esa sola región llegando a un total de más de 200 en la zona del Magdalena Caldense.</t>
  </si>
  <si>
    <t>Este indicador mantuvo su cumplimiento gracias a factores tales como el ingreso de nuevos servidores con perfil de Información a algunos equipos territoriales y también, gracias al complemento de los ciclos de capacitaciones para la elaboración del EEPB adelantados con todos los ET con los que cuenta la UBPD actualmente.</t>
  </si>
  <si>
    <t>* A lo largo del año, el comportamiento de este indicador fue muy fluctuante y se cierra con subestimación frente a lo programado. Como se ha dicho, la subestimación no es automática o necesariamente un resultado negativo, pero muestra desajustes en la planeación de las acciones y en la proyección de las metas. En particular, durante la vigencia 2020 las dependencias responsables de este indicador consideraron que la meta era muy alta y, pese a las recomendaciones de mantener la estimación en 35% (considerando que había condiciones que podían favorecer el logro), como estaba hasta octubre, se solicitó al Comité de gestión la disminución a un 29%. Esto quiere decir que la información disponible no se usó de manera efectiva para la proyección de las metas, lo que se constituye en un llamado para mejorar la planeación en vigencias futuras.
* Así mismo, es importante analizar, en términos de aprendizaje, las implicaciones que tuvo el desempeño del indicador 05 sobre el presente resultado, pues durante 2020 varias dependencias insistieron en que tener indicadores interrelacionados era una condición negativa para el logro de las metas y que la correlación presionaría siempre en detrimento de los indicadores que lo tuvieran como denominador. Sin embargo, como se fue mostrando trimestre a trimestre, esta correlación no solo no fue negativa sino que en varios casos evitó que los indicadores tuvieran logros subestimados o disminuyó el porcentaje de esta lectura. Es el caso del presente indicador, pues el logro mayor del número 05 hace que el logro final del 28, pese a la subestimación, sea del 35,1% y no del 36%.</t>
  </si>
  <si>
    <t>600 personas con estado de búsqueda establecido, incluidas en los Planes regionales de búsqueda.</t>
  </si>
  <si>
    <t>270 personas con estado de búsqueda establecido, incluidas en los Planes regionales de búsqueda.</t>
  </si>
  <si>
    <t>1. Durante el cuarto trimestre el Plan Regional de Caquetá se subdividió (no se debe tener en cuenta como nuevo plan el de Caquetá Norte en el entendido que éste se toma como reportado desde el 2019) e incrementó 16 personas incluidas en cada uno de los planes divididos así: 
Adicionalmente a los cuatro planes producto de la subdivisión de Caquetá, se formularon 7 nuevos planes de búsqueda, para un total de 11, (que incluyen planes para la localización de personas halladas con vida y Planes de Intervención) los cuales estan distribuidos de la siguiente manera respecto del número de personas incluidas en cada uno :
2. Plan de Búsqueda Magdalena Medio Caldense (Samaná, Norcacia y la Dorada): 226
3. Plan de intervención Corregimiento Macayepo - El Carmen de Bolívar, Bolívar: 1
4. Plan de Intervención Pijiguay, Ovejas - Sucre: 1
5. Plan de localización, contacto, identificación y reencuentro de FAGP (Arauca): 1
6. Plan de búsqueda de Oriente Antioqueño*: 13
7. Plan de localización, contacto, identificación y reencuentro de LMZG y ACOR (Medellín): 2
8. Plan de Búsqueda Sarare*: 10
El asterisco al lado del nombre de algunos Planes Regionales indica que solo se han incluido dentro del Plan Regional aquellas solicitudes de búsqueda que ya cuentan con un establecimiento del Estado del Proceso de Búsqueda, no obstante esta cifra incrementa si se tiene en cuenta todas las solicitudes de búsqueda que están en las áreas que cobija el Plan regional. 
Por otro lado, en relación con el análisis cualitativo del indicador, el mismo se encuentra subestimado, en una buena parte porque el trabajo adelantado en algunas regiones como Samaná hizo que más personas presentaran sus solicitudes de búsqueda, y el trabajo articulado entre las distintas direcciones técnicas y equipos territoriales permitió maximizar los esfuerzos. Así las cosas, se esperaba incluir en los planes un total de 100 personas, pero solo el trabajo en Samaná permitió el incremento a 226. Previamente no se habian reportado esa cantidad porque no se habían realizado todos los EEPB que son requisito previo para el reporte de este indicador.</t>
  </si>
  <si>
    <t>Durante la presente vigencia este indicador se ha venido cumpliendo satisfactoriamente como respuesta a la atención dada en el marco del desarrollo y formulación de los PRB y otras acciones investigativas.</t>
  </si>
  <si>
    <t>* La lectura final de este indicador no es subestimada, como menciona la dependencia responsable en el análisis cualitativo, sino adecuada. Lo anterior ocurre porque se realiza la actualización del denominador, que corresponde al logro del indicador 28, el cual se incrementó sustancialmente. Este es el tipo de relacionamiento que ha indicado la OAP entre los indicadores, que no fue negativa, como algunas dependencias temieron a lo largo de la vigencia 2020.</t>
  </si>
  <si>
    <t>45 personas cuentan con hipótesis de localización.</t>
  </si>
  <si>
    <t>Durante el cuarto trimestre se elaboraron las siguientes hipótesis de localización, distribuidas por planes de la siguiente manera 
1. Plan de Búsqueda Caquetá Sur: 3 personas con hipótesis de localización adicionales a las ya reportadas en trimestres anteriores 
2. Plan de Búsqueda Viotá (San Gabriel): 4 Personas con hipótesis de localización 
3.Plan Regional del Magdalena Caldense: 26 personas con posible hipótesis de localización, 3 de ellas con hipótesis de identidad
4. Plan de intervención en el corregimiento de Macayepo: 1 persona con hipótesis de localización e identidad- Cuerpo en riesgo de pérdida
5. Plan de Intervención Pijiguay: 1 persona con hipótesis de localización 
6. Plan de localización, contacto, identificación y reencuentro de FAGP (Arauca)- Persona con hipótesis de localización corroborada- hallada con vida
7. Plan de búsqueda de Oriente Antioqueño: 3 personas con hipótesis de localización (al menos) y 3 con hipótesis de identidad
8. Plan de localización, contacto, identificación y reencuentro de LMZG y ACOR (Medellín): Dos personas con hipótesis de localización e identidad corroboradas - halladas con vida
9. Plan de Búsqueda Sarare: Cuatro personas (al menos) con hipótesis de localización y de identidad.</t>
  </si>
  <si>
    <t>Durante la presente vigencia se pudo avanzar en la formulación de hipótesis de localización en el marco de los PRB y se dio continuidad respecto de los formulados en el 2019; así mismo se realizaron gestiones orientadas a contrastar en campo algunas acciones y a gestionar los permisos necesarios para el ingreso a lugares. Estas acciones dieron lugar al cumplimiento de las metas establecidas en el indicador.</t>
  </si>
  <si>
    <t>* El indicador registra un nivel de cumplimiento adecuado como resultado final de la vigencia, pues tiene un avance del 9,2% sobre el 10% proyectado, lo que representa un 91,8% en total.
* Solicitamos fortalecer el análisis cualitativo, pues más allá de enumerar los Planes en los que se formularon hipótesis, sería pertinente más información para entender de qué manera consiguieron la meta, qué dificultades enfrentaron en cumplimiento del indicador y cómo las sortearon, de qué manera se articularon con la DTPRI para consolidar el dato (que generó confusiones en trimestres anteriores), entre otra información que alimente la circulación de información al interior de la entidad, así como el aprendizaje colectivo.</t>
  </si>
  <si>
    <t>454 personas en el universo provisional de personas dadas por desaparecidas, vinculadas a los Planes regionales de búsqueda.</t>
  </si>
  <si>
    <t>371 personas en el universo provisional de personas dadas por desaparecidas, vinculadas a los Planes regionales de búsqueda.</t>
  </si>
  <si>
    <t>Una vez revisado el registro de solicitudes de búsqueda de la UBPD, a 31 de diciembre del 2020 y haciendo el cruce con la base del Centro Nacional de Memoria Histórica, CNMH, se cuenta con un registro de 371 personas incluidas en los Planes Regionales de Búsqueda.
Analizando los datos sobre las Personas Dadas por Desaparecidas, se realizó un análisis que permitió establecer algunas variables tales como:
a) Porcentaje de personas según el sexo: 
*Masculino 89,22%, 
*Femenino 7,28%
*Sin información 3,50%
b) Porcentaje según el rango de edades:
*de 11 a 20 es de 10,51%
*de 21 a 30 es de 18,87%
*de 31 a 40 es de 13,48%
*de 41 a 50 es de 7,01%
*de 51 a 60 es de 3,50%
*Sin información es de 46,63% 
Es de anotar que las bases de datos de CNMH no son excluyentes frente a las víctimas que las componen por lo cual pueden haber datos repetidos.
En cuanto a los 1.062 PDD reportadas durante la vigencia en el presente indicador, se encuenran vinculadas a los siguientes PRB:
   •    Personas dadas por desaparecidas posiblemente inhumadas como no identificadas en el cementerio de Curumaní, Cesar.
   •    Plan Alto Atrato y San Juan (Bagadó)
   •    Plan Caquetá
   •    Plan Regional de Búsqueda Bloque Magdalena Medio (Carrizal)
   •    Plan regional de San Carlos de Guaroa.
   •    Plan Regional Sevilla.
   •    Plan Militantes desaparecidos en Bogota (Cementerio de Facatativá, Cundinamarca).
   •    Plan San Juanito, Meta.
   •    Plan Regional de Búsqueda de Tumaco.
   •    Plan de Búsqueda Viotá.
   •    Plan de Búsqueda Magdalena Medio Caldense (Samaná, Norcacia y la Dorada).
   •    Plan de intervención Corregimiento Macayepo - El Carmen de Bolívar, Bolívar
   •    Plan de localización, contacto, identificación y reencuentro de FAGP (Arauca)
   •    Plan de búsqueda de Oriente Antioqueño
   •    Plan de Búsqueda Sarare
   •    Plan de localización, contacto, identificación y reencuentro de LMZG y ACOR (Medellín)</t>
  </si>
  <si>
    <t>Durante la vigencia se realizaron cruces de información que permitieron validar el Registro de solicitudes de búsqueda de la UBPD junto con la base de Centro Nacional de Memoria Histórica, CNMH, con el fin de establecer en este sentido el número de personas que se encuentran incluidas en los PRB reportados; por lo tanto, estas actividades permitieron contar con la información pertinente para dar cumplimiento a las metas proyectadas en el indicador.</t>
  </si>
  <si>
    <t>* El resultado final del indicador es adecuado, pues se alcanzó un avance del 93,5% frente a lo proyectado, teniendo en cuenta que la meta era un avance del 1% y se alcanzó un 0,9% de personas en el universo provisional de personas dadas por desaparecidas, vinculadas a los Planes regionales de búsqueda. Esto implica que en los planes, en lugar de vincular 1.136 personas del universo provisional a los Planes, se vincularon 1.062.
* Es pertinente ampliar la información cualitativa para explicar qué impidió que se lograra el 100% de la meta prevista para 2020. Así mismo, como balance final, sería importante tener también el listado de los Planes regionales a los que se vincularon estas 1.062 personas del universo provisional.</t>
  </si>
  <si>
    <t>290 acciones pedagógicas realizadas</t>
  </si>
  <si>
    <t>66 acciones pedagógicas realizadas</t>
  </si>
  <si>
    <t>113 acciones pedagógicas realizadas</t>
  </si>
  <si>
    <t>Atendiendo a las indicaciones dadas por la Oficina de Planeación en el reporte anterior, para este trimestre se realizaron espacios de pedagogía y socialización presenciales en los casos donde fue posible y donde se evidenció que era necesario para aportar efectivamente a construir relaciones de confianza con familiares y públicos estratégicos. Llegar a diferentes instituciones, organizaciones, universidades, colegios y mesas de víctimas en territorio, aportó en gran medida a la visibilidad de la UBPD en el territorio nacional y la orientación a personas que buscan a sus seres queridos. En estos espacios también se impactó en }el posicionamiento de mensajes clave, como: la importancia de buscar a todas las personas dadas por desaparecidas en el país para el alivio del sufrimiento de quienes buscan, que la búsqueda no se detuvo por el COVID 19, la presentación de resultados de la institución, la importancia de la preservación, cuidado y custodia de cuerpos de personas dadas por desaparecidas que se encuentran en los cementerios, aportar a reconocer que la búsqueda debe ser una apuesta de país, donde todas las personas, instituciones, colectivos, procesos y demás tienen un rol clave para buscar otras formas de construir país en medio de la diferencia, donde se logre contribuir a la convivencia, las garantías de no repetición y la paz. 
Se continuó con la campaña de resultados en redes sociales y canales de comunicación, pues se observó que las publicaciones y campañas con mejor recepción en el público son aquellas en las que se pueden evidenciar los resultados misionales de la UBPD. A lo anterior, se sumó la ejecución del Plan de Acción Inmediata emitido por la Dirección General, para el cual se requirió el acompañamiento y cubrimiento de varias acciones humanitarias llevadas a cabo en este trimestre.
Se publicaron los podcast que estaban pendientes, acompañados de la estrategia de difusión para dicho contenido.
Así mismo se estableció la Estrategia de Socialización y Pedagogía del Plan Nacional de Búsqueda y la Estrategia de Cementerios, la cual se enfocó en dar las recomendaciones necesarias para preservar los cuerpos en los cementerios en medio de la pandemia por el COVID-19.</t>
  </si>
  <si>
    <t>El indicador finalmente se ubicó en el nivel de cumplimiento adecuado, dando cumplimiento al indicador anual en un 95,2%. Se valora el incremento de acciones de comunicación y pedagogía realizadas frente a las inicialmente proyectadas para este indicador al iniciar la vigencia, mas aún considerando la emergencia sanitaria decretada en el 2020. Los soportes guardan relación directa con el avance cualitativo y con los logros alcanzados</t>
  </si>
  <si>
    <t xml:space="preserve">Reconocemos como logro, la adaptación del componente de pedagogía a un formato virtual, se logró aportar a la construcción de herramientas y espacios de pedagogía más cercanos, participativos e interactivos con los diferentes públicos. Asimismo, este proceso conjunto permitió el fortalecimiento y la apropiación del componente de pedagogía, a partir del relacionamiento cercano y la articulación con los equipos misionales permitió el trabajo conjunto para la búsqueda, aquí se destaca a la SGTT, la Direcciones Misionales del nivel central, los equipos territoriales y la OGC. 
Asimismo, haber realizado jornadas con los 17 equipos territoriales permitió conocer de primera mano sus experiencias pedagógicas desde el territorio, su relación y apropiación con las herramientas construidas desde la OACP y finalmente sus necesidades para el desarrollo de sus acciones con enfoque territorial. Este trabajo fue llevado a un plan de trabajo conjunto que ya se está implementando y se espera continuar desarrollando durante los siguientes cuatro años.
Con el grupo de familiares en el exterior de la Unidad de Búsqueda, se avanzó en el relacionamiento para espacios de pedagogía sobre el mandato y el proceso de búsqueda, aportar a la construcción un plan de trabajo conjunto entre la UBPD y familiares en el exterior de Europa y del cono sur. Desde la OACP se construyó una herramienta pedagógica para el acceso al mecanismo dirigida a familiares que se encuentran en el exterior, la cual fue entregada a las cancillerías y ha sido usada por el equipo de trabajo. Asimismo, se trabajó de manera conjunta en la propuesta de una estructura para el micrositio en la página web que está dirigido especialmente a personas que residen en el exterior y buscan a sus seres queridos. 
Reconocemos el aporte a la construcción de un relato y conocimiento conjunto entre personas que buscan y servidores(as) de la UBPD, sobre el concepto de búsqueda humanitaria y extrajudicial que reconoce los aprendizajes, saberes y experiencias de quienes han buscado y trabajado en estos procesos.  En este sentido visibilizar las herramientas de los Círculos de Saberes a través de diferentes canales como el canal institucional, espacios conmemorativos, de pedagogía y culturales, han aportado al reconocimiento de las vivencias de las personas que buscan, tocando el corazón de quienes reciben estas producciones y el acercamiento al mecanismo de búsqueda humanitaria y extrajudicial para buscar a sus seres queridos desaparecidos. 
Así mismo, destacamos la estrategia de rendición de cuentas “Buscamos contigo” la cual se desarrolló por medio de cuatro diálogos virtuales que tuvieron un alcance de dos mil visualizaciones en vivo y han alcanzado posteriormente nueve mil.  Estas acciones tuvieron un alcance internacional en seis países europeos, tres latinoamericanos y Estados Unidos. Adicionalmente, el alcance de las publicaciones en redes sociales duplicó el impacto frente a 2019.  Esta experiencia fue reconocida por Función Pública, entre 83 entidades,  como la segunda mejor en la categoría “Otras ramas del poder público”.
Como logro también mencionamos la campaña coyuntural de mayor impacto del año realizada en el marco de la fecha conmemorativa del 30 de agosto, la cual reforzó la articulación interinstitucional y el relacionamiento con familiares de personas desaparecidas que contribuyen a legitimar a la UBPD como líder en la búsqueda de personas desaparecidas, particularmente en relación a los mensajes enviados a la opinión pública. Una conversación digital que dejó en una semana el doble de seguidores nuevos que se alcanzan en un mes, y de la cual participaron figuras públicas y políticas, entidades del estado, embajadas, organismos internacionales y columnistas que respondieron al llamado de la carta enviada junto a 294 familiares de víctimas de desapariciones durante el conflicto armado. 
Se realizó un diagnóstico con los Equipos Territoriales para identificar las principales necesidades comunicativas y oportunidades de mejora para la difusión interna. Adicionalmente, como respuesta a estos hallazgos, se implementó el envío de boletines de comunicación internos en los cuales se comunican los principales resultados y retos de la Unidad de Búsqueda. 
La principal dificultad durante el año 2020, fue el aislamiento preventivo por el COVID 19 el cual dificultó la realización de gran parte del trabajo que se tenía proyectada para el año de manera presencial. 
Con los espacios de pedagogía se llegó a un público muy pequeño de familiares y personas que buscan. Esta situación se presentó por varias razones, la primera es que los espacios virtuales no permiten la calidad, claridad y comprensión del mandato de la UBPD, lo que hace que la comunicación no sea fluida, por otro lado en los lugares donde se llegó de manera virtual se encontró una gran dificultad para el acceso a internet, a equipos de cómputo, celulares o tablets que permitieran la conectividad, también las personas que se conectan en su mayoría son adultos mayores los cuales requieren de un proceso de alfabetización digital para la conexión o del acompañamiento de otra persona en los espacios para el uso y participación de las mismas. 
Efectivamente se logró llegar a otros públicos, sin embargo, se percibió que hubo una amplia saturación de espacios virtuales, lo que dificulto la atención, la comprensión y claridad sobre el mandato, lo que reafirma que el grado de comprensión que se logra en una pedagogía virtual no es el mismo al presencial, un ejemplo de esto es que en una de las instituciones en el territorio se comprendió que la UBPD se encarga de buscar a todas las personas desaparecidas del país lo cual se logró aclarar posteriormente en un encuentro presencial con la institución. </t>
  </si>
  <si>
    <t>273 documentos divulgados internamente</t>
  </si>
  <si>
    <t>165 documentos divulgados</t>
  </si>
  <si>
    <t>154 documentos divulgados</t>
  </si>
  <si>
    <t>Durante el cuarto trimestre del año 2020 la Oficina Asesora de Comunicaciones y Pedagogía (OACP) divulgó con el público interno de la UBPD un total de 114 comunicaciones vía correo electrónico, entre las cuales se encuentran solicitudes de difusión de diferentes áreas de la Unidad de Búsqueda y contenido propio de interés general producido por la OACP y se restaron los Boletines de Noticias.
En relación a las solicitudes de divulgación masiva, la OACP recibió un total de 64 solicitudes de áreas como: Secretaría General, Oficina de Control Interno, Oficina Asesora Jurídica, Oficina Asesora de Planeación, Subdirección Administrativa y Financiera, Subdirección de Gestión Humana. De las mencionadas, 47 solicitudes debieron ser rediseñadas por el equipo de diseño antes de ser enviadas de manera masiva, pues los parámetros del material enviado no cumplían con los estándares del manual de imagen institucional. 
Para el cuarto trimestre, la Oficina Asesora de Comunicaciones y Pedagogía encontró que existen otras dependencias (Oficina de Gestión del Conocimiento, Oficina Asesora Jurídica y Subdirección General Técnica y Territorial) desde las que se comparte información muy importante sobre conceptos, lineamientos y aprendizajes de las implicaciones de un proceso de búsqueda. Por lo anterior, en este reporte se relacionaron los documentos compartidos por dichas áreas a todos los servidores de la entidad, los cuales suman un total de 40 documentos. La información compartida por estas áreas, aporta directamente al cumplimiento de la acción estratégica 2.1 Conceptualizar y comprender técnica, jurídica y administrativamente lo que implica el proceso de buscar a una persona dada por desaparecida, adicional a ello, cada una de ellas se encuentra encargada de las responsabilidades misionales y administrativas tal como corresponde. Así, los documentos elaborados por ellos tendrán un mayor impacto al ser difundidos por el área encargada para que así mismo, en caso de que se obtengan respuestas a la información compartida, sea precisamente dicha área quién pueda responder oportunamente a las inquietudes de los servidores.</t>
  </si>
  <si>
    <t>Durante el 2020, la Oficina Asesora de Comunicaciones y Pedagogía (OACP)  ha desarrollado acciones y campañas de comunicación estratégica que responden a las particularidades que enfrenta la UBPD, con las particularidades ocasionadas por la pandemia del COVID-19, en términos de generación de confianza de los públicos de interés de la entidad y, la difusión de los múltiples avances y resultados de la búsqueda humanitaria y extrajudicial. 
En la línea estratégica de comunicación interna, se realizó un diagnóstico con los Equipos Territoriales para identificar las principales necesidades comunicativas y oportunidades de mejora para la difusión interna. Adicionalmente, como respuesta a estos hallazgos, se implementó el envío de boletines de comunicación internos en los cuales se comunican los principales resultados y retos de la Unidad de Búsqueda. Los aportes de servidorxs y contratistxs ante las estrategias de divulgación interna fueron esenciales para la formulación del Plan de comunicación interna.
De la misma manera, como aporte a la acción estratégica de fortalecimiento de una imagen humanitaria y extrajudicial de la entidad, se diseñó la Política de Comunicaciones que se encuentra en proceso de revisión y aprobación, de manera que tanto el plan como la política puedan ser puestos en marcha a partir del 2021.</t>
  </si>
  <si>
    <t>El indicador finalmente se ubicó en el nivel óptimo de cumplimiento, divulgando incluso 22 documentos adicionales a los 273 proyectados. Se valora el trabajo que conlleva para la OACP el diseño y rediseño de piezas de comunicación, llegando a editar y estandarizar el 73% de los documentos que llegaron de las diferentes áreas, así mismo, que la consolidación y divulgación desde la OACP de los diferentes temas recibidos y divulgados permiten dar cumplimiento directo a la estrategia "2.1 Conceptualizar y comprender técnica, jurídica y administrativamente lo que implica el proceso de buscar a una persona dada por desaparecida"</t>
  </si>
  <si>
    <t xml:space="preserve">En este trimestre se concentra la mayor cantidad de noticias de fondo en relación con los demás períodos del año: el 68,7 %, según la información entregada por Competencia Plus. Este aumento significativo -como se indicó en el informe anual de 2020- responde principalmente a las acciones realizadas en el último trimestre del año, entre las que se incluyen: las labores humanitarias en Samaná, Caldas, (recuperaciones de cuerpos y tomas de muestras); la firma del primer pacto regional por la búsqueda en el Meta; el reencuentro entre su familia y  una persona dada por desaparecida hace 35 años en Arauca, entre otras. 
De acuerdo con los registros, noviembre es el mes en que más se produjeron noticias de fondo (161). De ese total,  59 notas periodísticas corresponden a Arauca; 37 en Samaná (Caldas), y 14 en los Llanos orientales. Estas publicaciones están relacionadas con las acciones humanitarias expuestas anteriormente. 
Por su parte, con un total de 132 notas periodísticas, octubre fue el segundo mes de este trimestre con mayor cantidad de registros de fondo sobre la UBPD. De este mes hay que destacar que ha sido el periodo con un mayor número de notas en televisión (12%). Esto corresponde al 53 % de noticias en este formato durante el último trimestre del año. Los resultados en televisión son los más desafiantes, debido a que, como se ha planteado en informes anteriores, este tipo de medios requieren entrevistas en video y reels con tomas de apoyo, además de una información atractiva para que los periodistas propongan en consejos de redacción. En este mes se realizaron las grabaciones, principalmente, de las acciones humanitarias llevadas a cabo en Samaná. Esto permitió tener esta presencia en este tipo de medios de comunicación. 
Por otra parte, pese a que es un mes en el que baja el flujo de información, diciembre cierra con un balance positivo: 94 notas periodísticas de fondo. Es positivo porque en promedio hubo tres notas de fondo al día sobre la Unidad de Búsqueda. El 90 % de noticias tuvieron un tono positivo y el 52 % del total se publicó en medios de comunicación nacionales. 
Los datos del trimestre indican que los medios de comunicación digitales son los que producen mayor información sobre el trabajo de la UBPD (61,2%). En segundo lugar están los impresos (17%). Tercero, radio (14 %), y en último lugar televisión con el 8 %. Si bien la tendencia se mantiene frente a otros análisis previos, ha aumentado en un promedio de 2 puntos porcentuales la presencia de la UBPD en medios de comunicación televisivos. 
Para 2021, el incremento en las noticias de fondo, el aumento de noticias en televisión y mantener la valoración positiva dependerá de las acciones humanitarias que realice la UBPD, la gestión con los medios de comunicación (sobre todo con aquellos con alto impacto a nivel territorial y nacional) y de la oportuna respuesta a los periodistas serán indispensables en la consecución de los objetivos trazados para que el trabajo de este mecanismo tenga un impacto positivo en la opinión pública. </t>
  </si>
  <si>
    <t xml:space="preserve">Durante 2020, entre el 1º de enero y el 17 de diciembre, se registraron 1.952 Noticias relacionadas con la Unidad de Búsqueda de Personas dadas por Desaparecidas (UBPD), de acuerdo con los registros de la empresa de monitoreo y análisis Competencia Plus. De ese total, 519 registros (el 26,5 %) fueron noticias de fondo sobre el mandato, avances y resultados de la UBPD, mientras que el número restante (1.433) corresponde a menciones en los medios de comunicación. El crecimiento en el registro de noticias de fondo obedece a dos factores principales: por un lado, las acciones humanitarias que desarrolla la UBPD en territorio a través de las cuales evidencia avances y resultados en la búsqueda de las personas desaparecidas y, por el otro, las conmemoraciones las que hay conversaciones en torno a la búsqueda de las personas desaparecidas. 
Del primer semestre del 2020, se destacan los meses de abril y mayo cuando hubo 60 noticias de fondo, mientras en el primer trimestre se suman apenas 31. En abril, semanas después de iniciada la cuarentena por la pandemia, la UBPD llamó la atención sobre los riesgos que podría generar en la búsqueda de las personas desaparecidas la inhumación de víctimas del Covid-19. De manera simultánea, a través de diálogos virtuales, la UBPD hizo su Rendición de Cuentas-2020. En mayo, además, lanzó el Plan Nacional de Búsqueda y se conmemoró la semana del detenido-desaparecido. Estas acciones le permitieron a la UBPD tener una mayor presencia en los medios de comunicación.  
En agosto se registraron nuevamente noticias exhaustivas en razón a la conmemoración del 30 de agosto (Día Internacional contra la Desaparición Forzada). En esa fecha, la Oficina de Comunicaciones y Pedagogía impulsó una campaña en la que alertaba sobre hechos recientes de desaparición de personas y le envió una carta pública a columnistas para que hablaran de la desaparición en sus espacios de opinión.  En este mes hubo 144 registros en los que se habló de la UBPD, de las cuales 41 fueron de fondo (el 28,4 %). 
Adicional a eso, en el último trimestre del año, en concordancia con las acciones humanitarias realizadas por la Unidad de Búsqueda, aumentaron de manera significativa las publicaciones de fondo en medio de comunicación. Entre octubre, noviembre y la primera mitad de diciembre se tuvo el 56% de noticias de fondo de todo el año. Las acciones humanitarias en Samaná (Caldas) y el reencuentro de Arauca fueron las noticias más relevantes de la Unidad de Búsqueda en 2020.  
En cuanto a la recuperación de cuerpos y la toma de muestras en el marco del Plan Regional de Samaná tuvo un impacto de 35 notas en medios de comunicación, todas ellas positivas, con una audiencia en radio y en televisión de más de un millón trescientos mil personas.
Lo anterior confirma la premisa según la cual se tiene un mayor impacto en medios de comunicación en la medida en que la Unidad de Búsqueda avanza en acciones humanitarias en el territorio. Por ello, si se toman los meses en los cuales no se desarrollaron estos trabajos en terreno, las noticias de fondo sobre el trabajo de la UBPD disminuyen: se abordan temas fríos o responden a agendas distintas a las que quiere imponer la UBPD. 
Finalmente, el tratamiento de los medios de comunicación a la información de la Unidad de Búsqueda es, en su mayoría, positiva. Entre agosto y diciembre -periodo de vigencia del contrato de Competencia Plus-, el 95 % de notas periodísticas tuvieron tono positivo y el 5 % restante, negativo. En consecuencia, se observa como una oportunidad el hecho de que los medios de comunicación difundan, de manera favorable, las acciones humanitarias de la Unidad de Búsqueda. Para mantener esta tendencia, el próximo año se deberá fortalecer el relacionamiento con periodistas, editores, directores de medios y líderes de opinión; aprovechar las oportunidades en lo que respecta a acciones humanitarias que puedan ser noticia, y seguir proporcionando material audiovisual que no solo servirá los medios televisivos, sino que se convertirán en un archivo periodístico valioso para dar cuenta del trabajo por encontrar a las personas desaparecidas y aliviar el sufrimiento de quienes las buscan.  </t>
  </si>
  <si>
    <t>El indicador se ubicó finalmente en el nivel óptimo de cumplimiento. La información resultante permitirá plantear nuevos objetivos y retos en el plan de acción 2021 en términos de comunicación para con los medios de comunicación internacional, nacional y local.
Se sugiere analizar el comportamiento entre vigencias para guardar la trazabilidad desde el inicio de la UBPD. así mismo, se sugiere actualizar los datos a 31 de diciembre para la consolidación del informe de gestión institucional 2020, Por último, hacen falta los soportes del monitoreo de medios para el mes de diciembre de 2020</t>
  </si>
  <si>
    <t>6,4% de ejecución ponderada de los dos proyectos de TICs</t>
  </si>
  <si>
    <t>5,8% de ejecución ponderada de los dos proyectos de TICs</t>
  </si>
  <si>
    <t>Con los avances de la ejecución de los dos proyectos establecidos para alimentar los resultados del indicador se presentan los siguientes avances:
1. Para este cuarto trimestre, para el proyecto 1 (Generación del Modelo estratégico de Tecnologías de la Información), no se presenta un avance de ejecución ya que este proyecto culminó sus actividades y entrega de productos esperados durante el tercer trimestre.
2. Para este cuarto trimestre, para el proyecto 2 (Gestionar PETI OTIC), se presenta un avance de ejecución del 16% equivalente al 5,8% que el proyecto aporta a la medición del indicador conforme al peso otorgado en la formulación. De acuerdo con lo anterior, este avance se soporta en el desarrollo de los siguientes productos: 
Se realiza la consolidación de las necesidades tecnológicas para la vigencia 2021 reportadas por las áreas de la Entidad. 
Se genera nueva versión del Mapa de ruta del PETI 2021-2024 en atención a los siguientes temas:
1. Para los proyectos que se realizaran en la vigencia 2021 se incluyen los tiempos estimados de  duración de los procesos contractuales, razón por la cual se desplazan en la línea de tiempo  (proyectos 1,3,5,4,6,9,11).
2. Se adelanta en el tiempo el proyecto 10 por solicitud directa de la Directora General (de 2022 a 2021).
3. Se mueve en el tiempo el proyecto 8 de 2021 a 2022 por dependencia con los proyectos a ejecutar en 2021
4. Se mueve en el tiempo el proyecto 16 de 2021 a 2022 por dependencia de recursos financieros (no disponibilidad)
5. Se adelanta en el tiempo el proyecto 12 de 2024 a 2023 por dependencia de los proyectos que se ejecutaran en las vigencias 2021 a 2022.
6 Los demás proyectos mantienen las fechas propuestas inicialmente 
Producto de ejecución de las actividades mencionadas se generaron los siguientes documentos: i) Resumen Identificacion necesidades tecnologicas 2021 y ii) Mapa de Ruta PETI UBPD V2
En virtud de lo anterior, y teniendo en cuenta los avances ponderados de cada uno de los proyectos que aportan al cumplimiento del indicador para este corte, se reporta un avance del 6,4%.</t>
  </si>
  <si>
    <t>Se logró la definición del PETI 2021-2024, el cual permitió establecer el marco estratégico y táctico de TIC para la UBPD, en armonía con sus necesidades, objetivos misionales y  lineamientos estratégicos institucionales. A través de este plan se busca realizar mejoras, cambios de paradigmas y transformaciones al interior de la Entidad al utilizar la tecnología como un factor de innovación estratégica, al alinear las soluciones tecnológicas con los procesos y al aumentar la capacidad de análisis de información. 
Es así como en la generación de este Plan se identificaron 344 necesidades de carácter tecnológico de todas las áreas de la Entidad y se establecieron 30 proyectos por medio de los cuales se pretende implementar soluciones tecnológicas para dichas necesidades. Los proyectos identificados se plantean desarrollar en un horizonte de 4 años (2021-2024) con un costo total estimado actualmente de $ 28.204.330.416 y estructurados a través de un Mapa de Ruta.</t>
  </si>
  <si>
    <t>El indicador se ubicó finalmente en el nivel de cumplimiento óptimo, no obstante, dentro de los logros y avances finales se esperaba medir el "...cumplimiento del avance proyectado de la fase de implementación del Plan estratégico de Tecnologías de la Información PETI", tal y como lo indicaba la descripción del indicador.
Por otra parte, se valora la información que surge de estos proyectos, permitiendo entre otras cosas, conocer la ruta estratégica de TIC para la UBPD en el marco de gasto de mediano plazo. Finalmente, se sugiere acoplar estas necesidades y sus prioridades en el proyecto de inversión denominado "Fortalecimiento de las capacidades tecnologicas de la Unidad de Busqueda de Personas dadas por Desaparecidas Nacional", de tal forma, que pueda ser actualizado de acuerdo con las necesidades priorizadas por la Dirección General en el marco del PETI.</t>
  </si>
  <si>
    <t>Documento de análisis de la comprensión de las familias sobre la labor humanitaria de la UBPD. (0,4)</t>
  </si>
  <si>
    <t>Documento de análisis de la comprensión de las familias sobre la labor humanitaria de la UBPD. (0,8)</t>
  </si>
  <si>
    <t xml:space="preserve">Durante el cuarto trimestre del año se construyó el "Documento de análisis de la comprensión de las familias sobre la labor humanitaria y extrajudicial de la UBPD". Para cumplir con dicha tarea se contemplaron tres grandes fuentes de información: 
- Se indagó de manera directa a las familias y personas que buscan. Esta información fue diligenciada en el "Instrumento de necesidades, expectativas y comprensiones sobre la labor humanitaria y extrajudicial de la UBPD", allí se recoge información primaria de personas que buscan dentro de las zonas de cobertura de los 17 equipos territoriales de la entidad.
- Se realizaron dos grupos focales con servidores/as de los equipos territoriales y con servidores/as del nivel central. En dichos espacios se buscó comprender cómo cambian las comprensiones de lo humanitario y lo extrajudicial a lo largo del proceso de búsqueda. 
- Por último, teniendo presente que otras dependencias de la entidad han recopilado información valiosa sobre las comprensiones de lo humanitario y extrajudicial, la SGTT incluyó un apartado que analiza dichos insumos. De manera concreta se analizan los insumos brindados por el equipo de Cooperación y Alianzas y la Oficina Asesora de Comunicaciones y Pedagogía. </t>
  </si>
  <si>
    <t>Se destaca el trabajo articulado entre diferentes equipos y dependencias de la entidad: Direcciones Técnicas, Equipos Territoriales, Oficina Asesora de Comunicaciones y Pedagogía, Oficina de Gestión del Conocimiento y Equipo de Servicio al ciudadano. El trabajo articulado permitió un abordaje integral no solo del Indicador 12 del Plan de Acción, sino de otros indicadores y actividades a cargo de las dependencias mencioadas. - La metodología propuesta permitió recoger insumos interesantes para establecer un diagnóstico y proponer acciones que fortalezcan las comprensiones de la labor humanitaria y extrajudicial de la UBPD. Dificultades: - Ajustar el cumplimiento del indicador a la virtualidad, considerando que implicaba contacto con personas que buscan. - En principio, el alcance del indicador planteaba analizar las comprensiones de todos los grupos de interés, lo cual era muy difícil de lograr dada la capacidad operativa de la Entidad. - Los dos elementos mencionados condujeron a la necesidad de ajustar el cronograma de actividades previstas para dar cumplimiento al indicador.</t>
  </si>
  <si>
    <t>El indicador se ubicó finalmente en el nivel óptimo de cumplimiento, no obstante, en el documento de relatorias no se evidencia lo siguiente:
1). Conclusiones o un análisis interno por parte de los relatores en territorio, incluso, la casilla de "Observaciones del/la relator/a" se encuentra sin diligenciar. 
2). Conclusiones o un análisis interno por parte de los relatores con los servidores de la UBPD, incluso existía un numeral para determinar ¿De qué manera los cambios en las expectativas y necesidades son incorporados en el proceso de búsqueda? y no fue diligenciado como culminación a la relatoría efectuada. 
Las conclusiones y análisis son necesarias para establecer la linea base de que trata la descripción de este indicador. Por otra parte, es importante indicar que la metodología nunca especificó lo materializado en las relatorías, incluso no se incluyó el tipo de muestreo y la cantidad de familias incluidas dentro del estudio con respecto del universo existente en la UBPD. 
Finalmente, es pertinente indicar que dentro del estudio acerca de la labor humanitaria y extrajudicial de la UBPD faltaron varios grupos de interes</t>
  </si>
  <si>
    <t>Documento sobre el enfoque territorial de la UBPD. (0,6)</t>
  </si>
  <si>
    <t>Durante el cuarto trimestre de 2020 se avanzó en la culminacion del documento de enfoque territorial, para el cual se disenó la metodologia y cronograma para la implementacion de cuatro talleres participativos en los que participaron representantes de los equipos territoriales, nivel central SGTT y las direcciones técnicas, logrando definir la comprensiòn de los cuatro componentes que conforman el enfoque territorial para la busqueda en la UBPD. Como resultado se logró obtener el documento.
Para su elaboración se desarrollaron cuatro talleres virtules uno por cada componente: El papel de los actores en el proceso de busqueda, sentidos de la desapariciòn, incorporacion de las experiencias de las personas que buscan y dinamicas pasadas y actuales del conflicto, lo cual contribuyò a profundizar en la descripcion de cada componente a fin de definir las compensiones desde las cuales se entiende el enfoque territorial para la bùsqueda en la UBPD.
El documento da cuenta de aproximaciones conceptuales del enfoque territorial desde las aproximaciones teóricas encontradas en la revision bibliográfica, como las construidas desde los equipos territoriales en el ejercicio participativo de 2019, de otro lado, toma como base los componentes del enfoque identificados y se adentra en la profundización en cuanto a su comprension, por ultimo brinda algunas conclusiones y recomendaciones.</t>
  </si>
  <si>
    <t>Se logró durante el 2020 desarrollar el ejercicio participativo que permitió finalizar la elaboración de un documento técnico que permitiera definir el enfoque territorial para la busqueda desde la UBPD lo cual servira de base para la construccion de lineamientos y orientaciones tecnicas de cara al cumplimiento del mandato de la UBPD y su misionalidad.
A pesar de ello, la realización de un ejercicio de construccion participativa desde la virtualidad por causa de la situacion de salud publica del COVID 19, fue el mas grande desafio a enfrentar para este indicador.</t>
  </si>
  <si>
    <t>El indicador se ubicó finalmente en el nivel óptimo de cumplimiento. Frente a esto, se resalta el documento de enfoque generado, el cual sienta las bases para la incorporación del enfoque territorial en la UBPD, y de acuerdo con las recomendaciones del precitado documento, se sugiere incluir en el plan de acción 2021 actividades relacionadas con la elaboración de "...metodologías de abordaje a tono con los territorios, es decir, metodologías flexibles para cada contexto que permitan la propia lectura, el análisis de la realidad y las acciones para transformarla".  Por último, se sugiere socializar este documento al interior de la UBPD</t>
  </si>
  <si>
    <t>5 personas encontradas vivas</t>
  </si>
  <si>
    <t>2 persona encontrada viva</t>
  </si>
  <si>
    <t>Durante el IV trimestre  la UBPD realizó las siguientes actividades que contribuyen al  cumpliento del indicador 31:
- Verificación de identidad de una persona encontrada con vida, en la ciudad de Medellín. LMZG (menor de edad) - ET Medellín
- Verificación de identidad de una persona encontrada con vida, en el Municipio de Tumaco, asociado al Plan Regional de Búsqueda de Tumaco. FAMJ.</t>
  </si>
  <si>
    <t>Mediante Decreto 417 de 2020 del 17 de marzo, "Por el cual se declara un Estado de Emergencia Económica, Social y Ecológica en todo el territorio Nacional" y a partir del cual se emiten los diferentes decretos destinados a afrontar la crisis e impedir la extensión los efectos de la pandemia del Coronavirus COVID-19, se adoptaron medidas de Aislamiento Preventivo Obligatorio o cuarentena y se limitó totalmente la libre circulación de personas y vehículos en el territorio nacional lo que impidió el avance en los procesos de identificación de las personas encontradas con vida. Sin embargo, vale la pena mencionar que se logró una comunicación continúa con familiares y organizaciones que buscan mediante diálogos virtuales como presenciales que propiciaron escenarios de participación activa en los procesos de Búsqueda de personas dadas por desaparecidas en razón y en contexto del conflicto armado.
Del mismo modo, vale la pena mencionar que hay diferentes factores que dificultan encontrar a personas con vida y plantear hipótesis sobre su localización:
1. Temor: En los casos que hemos identificado, algunas personas plantean que dejaron de tener contacto con su familia por amenazas u otras situaciones de riesgo que no quieren volver a vivir. Algunas personas prefieren no dar datos de su ubicación para evitar represalias o amenazas a la familia. Esto lleva a cambios de identidad u otros aspectos que deben aclararse para poder producir la hipótesis.  
2. Movimiento: A diferencia de las personas que se pueden encontrar muertas, quienes están vivos permanecen en constante tránsito y movimiento, por lo que en ocasiones resulta difícil encontrar una hipótesis sólida acerca de la ubicación 
3. Condiciones de salud y personales: Algunas condiciones propias de la persona desaparecida pueden dificultar su localización, por ejemplo el consumo de sustancias, pertenencia a un grupo armado, etc.</t>
  </si>
  <si>
    <t>El indicador se ubicó finalmente en el nivel de cumplimiento crítico, no obstante, se valora el esfuerzo de establecer diálogos virtuales con las personas que buscan, especialmente, considerando el estado de emergencia económica y social decretado en el primer trimestre del 2020. Se sugiere realizar los proyecciones del 2021 con base en toda la información recopilada de personas desaparecidas presuntamente vivas. Por último, se sugiere iniciar acciones de seguimiento a las entidades que correspondan, para tratamiento psicosocial y eventos posteriores de seguridad, lo anterior, considerando las dificultades que perciben las familias y personas buscadas encontradas con vida.</t>
  </si>
  <si>
    <t>Documento de evaluación de las respuestas. (0,2)</t>
  </si>
  <si>
    <t>Documento de evaluación de las respuestas.(0,4)</t>
  </si>
  <si>
    <t>Durante el cuarto trimestre del año se construyó el Documento de evaluación de las respuestas brindadas por la UBPD. En dicho documento se evalúan las respuestas proporcionadas a través de los canales de servicio al ciudadano; las respuestas brindadas en el marco del proceso de participación de las personas que buscan y las que tienen lugar en los espacios de rendición de cuentas. El documento identifica algunos desafíos asociados al monitoreo de las respuestas y propone algunas alternativas para superarlos.</t>
  </si>
  <si>
    <t>Logros: 
- Se destaca el trabajo articulado con diferentes dependencias de la entidad para el desarrollo del presente indicador. 
- Por otro lado, se destaca la consolidación de una conceptualización sobre las múltiples respuestas que brinda la entidad y la evaluación identificando los avances y los retos que afronta la entidad
Dificultades:
- Como principal dificultad para la evaluación se identificó la ausencia de evidencias o soportes de las respuestas brindadas en el marco del proceso de participación. Lo anterior obedece a que el proceso de participación se basa en diálogos y en una comunicación constante entre la UBPD y las personas que buscan. Si bien esta metodología de trabajo propicia una relación cercana con las personas que buscan, se identificó un importante reto a la hora de evaluar la integralidad, oportunidad, coherencia, consistencia y pertinencia de las respuestas brindadas en estos espacios.</t>
  </si>
  <si>
    <t>El indicador se ubicó finalmente en el nivel óptimo de cumplimiento. Frente al documento se sugieren las siguientes acciones:
1. Poner en consideración la revisión de todas las respuestas brindadas a la fecha para el 2021, ya que con solo la muestra tomada se idenficó que el 20% "no tienen soporte de respuesta, no se dió la respuesta cumpliendo con las nociones de integral, oportuno, consistente, coherente y pertinente o no hay respuesta a la solicitud elevada a la UBPD", siendo este un porcentaje mas que significativo para el muestreo y extrapolado seguramente para el universo de solicitudes. 
2. Implementar acciones de mejora de acuerdo con las recomendaciones y conclusiones que el documento incluye en el numeral 4
3. Socializar el resultado obtenido en el documento con los servidores(as) de las áreas que aplique.</t>
  </si>
  <si>
    <t>Durante el cuarto trimestre, se logró realizar dos acciones institucionales para la busqueda de las personas dadas por desaparecidas, coordinadas por la UBPD con otras entidades, estas son:  
Trabajo articulado con la JEP para la diligencia judicial de localización, caracterización y georreferenciación llevada a cabo en el territorio ancestral de San Lorenzo, en razón de los ordenado por el auto AT 185 de 2020.
Articulación con la JEP para el abordaje tecnico forense para en el cementerio central Universal de Medellin.</t>
  </si>
  <si>
    <t>Como logro de esta primera inspección judicial, el GATEF realizó la fijación topográfica empleando medios fotogramétricos especializados a través de Sistema de Aeronaves Pilotadas a DistaPAS), adelantando 430 tomas fotográficas aéreas con líneas de vuelo definidas en sentido longitudinal. se definieron 4 puntos de fotocontrol en terreno empleando receptores GNSS Doble Frecuencia con postprocesamiento diferencial con doble determinación; luego de la fase de procesamiento se obtienen más de 22 millones de puntos de fotogrametría; adicionalmente, el equipo obtuvo 1164 puntos de georreferenciación en 6 zonas del camposanto, además de 1695 registros fotográficos.
Paralelamente, el grupo técnico realizó la caracterización forense parcial del Jardín Cementerio Universal, detallando su estado general, identificando sus sistemas de numeración y proyección de estas en las zonas intervenidas, tipificación de factores de riesgo a los cuales los cadáveres no identificados y cadáveres identificados no reclamados se encuentran expuestos al interior del cementerio.</t>
  </si>
  <si>
    <r>
      <t xml:space="preserve">El indicador se ubicó finalmente en el nivel óptimo de cumplimiento, no obstante, sugiere lo siguiente:
1. Incluir estas labores de localización en los planes regionales de búsqueda
2. Evaluar si los informes remitidos con formatos de la JEP no excluyen la documentación de los resultados de las localizaciones bajo procedimientos internos de la UBPD.
3. Incluir dentro del avance cualitativo la participación activa del MOVICE y EQUITAS
</t>
    </r>
    <r>
      <rPr>
        <b/>
        <sz val="11"/>
        <color theme="1"/>
        <rFont val="Arial Narrow"/>
        <family val="2"/>
      </rPr>
      <t xml:space="preserve">NOTA ACLARATORIA. </t>
    </r>
    <r>
      <rPr>
        <sz val="11"/>
        <color theme="1"/>
        <rFont val="Arial Narrow"/>
        <family val="2"/>
      </rPr>
      <t>Una vez evaluado el indicador en su completitud, se determinó no considerar el avance cuantitativo del primer trimestre de 2020. Lo anterior, considerando que la articulación se basó en el trabajo realizado con el Consejo Comunitario Mayor de la Organización Popular Campesina del Alto Atrato, COCOMOPOCA, siendo esta, una organización y no una entidad como allí se contempló. De esta forma, es pertinente corregir la lectura del indicador de acuerdo con la descripción y metodología de cálculo propuesta para la vigencia.</t>
    </r>
  </si>
  <si>
    <t>Documento con la estrategia de relacionamiento. (0,4)</t>
  </si>
  <si>
    <t>Se concluyó con la elaboración del documento de estrategia de relacionamiento institucional, el cual fue elaborado a partir de orientación técnicas de la Directora General, el mismo parte de un propósito común, por lo que lo que el relacionamiento institucional deberá regirse en general por los principios para la búsqueda humanitaria como la corresponsabilidad, coordinación, concurrencia y demás definiciones dadas por naciones unidadas.
El documento brinda algunas orientaciones claves para el sobre que se entiende por relacionamiento incluido los niveles de relacionamiento para la búsqueda, haciendo énfasis en el relacionamiento con la SIVJRNR y  el SNARIV, finalmente brinda algunas directrices internas para el relacionamiento institucional y una guía metodológica para el mismo.</t>
  </si>
  <si>
    <t>El principal logro en la elaboración de este documento, fue comprender que la búsqueda de las personas dadas por desaparecidas debe ser parte de un propósito común en donde lo humanitario sea el factor transversal para que todos los actores involucrados actúen bajo los principios de corresponsabilidad, coordinación y concurrencia para aliviar el dolor de las víctimas. 
El desafío en 2020 fue lograr definir quienes conforman el sistema de búsqueda, toda vez que si bien se nombra en diferentes documentos, Colombia todavía no tiene un sistema ni una estrategia nacional de búsqueda definida o establecida formalmente, por lo que la UBPD en aras de cumplir con su mandato de liderar la búsqueda en colombia, ha debido y deberá seguir enfrentando el desafío de lograr la participación de todos los actores identificados y posicionar el tema en la agenda pública a  fin de contar con un sistema de búsqueda, una estrategia nacional o una política pública que posicione la búsqueda como una prioridad en el país.</t>
  </si>
  <si>
    <t>El indicador se ubicó finalmente en el nivel óptimo de cumplimiento, no obstante, se realizan los siguientes comentarios de retroalimentación:
Frente al documento que soporta el cumplimiento del hito, al interior del mismo, se presenta como "...las 5 etapas que metodológicamente se pueden considerar para formular una estrategia de relacionamiento Institucional", mas no permite visualizar las ..."orientaciones técnicas que las dependencias misionales y los equipos territoriales requieren, para posicionar el valor agregado de lo humanitario en la búsqueda", inclusive, dentro de la descripción del indicador se esperaba "...un documento analítico en el que se establecerán orientaciones para el relacionamiento entre la UBPD y otras entidades". Lo anterior, no permite dar cumplimiento del todo al desafio que planteaba el indicador.</t>
  </si>
  <si>
    <t>49 cuerpos entregados al INMLCF con seguimiento al proceso de identificación.</t>
  </si>
  <si>
    <t>Durante el cuarto trimestre la Unidad recuperó y entregó al INMLCF 37 cuerpos para su respectivo análisis forense y seguimiento al proceso. Adicionalmente se realizó seguimiento al proceso de identificación de 12 cuerpos recuperados por otras entidades.
De los 37 cuerpos recuperados por la UBPD, vale la pena mencionar:
- Cuatro (04) cuerpos fueron recuperados en el Jardín Cementerio Universal de Medellín, en el marco del Auto AT-110 de 2020 emanado de la SAR.
- Veinticuatro (24) cuerpos fueron recuperados en el Cementerio San Agustín (Samaná) asociado al PRB Magdalena Medio Caldense (Samaná).
- Un (01) cuerpo fue recuperado en el corregimiento de Pijiguay, municipio de Ovejas, Sucre en el contexto del Plan de Intervención asociado al PRB Montes de María.
- Tres (03) cuerpos fueron recuperados en el  Cementerio de Facatativá, Cundinamarca - PRB Militantes desaparecidos en Bogotá.
- Cinco (05) cuerpos fueron recuperados PRB Personas dadas por desaparecidas en Caquetá.
Con relación a los doce (12) cuerpos recuperados por otras entidades se destaca:
- Seis (06) cuerpos fueron recuperados resultado de las labores de la verificación de contenedores procedentes del Cementerio de Orobajo que se encuentran en el Laboratorio de Osteología Antropológica y Forense de la Universidad de Antioquía, según lo indicado en el AUTO AT 034 de 2020 del 10 de marzo de 2020; en la ciudad de Medellín - Antioquía, en el marco de las Medidas Cautelares solicitadas por el MOVICE a la JEP.
- Tres (03) cuerpos se relacionan a las solicitudes de búsqueda individuales realizadas por familiar a la UBPD, a la AT Suroccidente.
- Un (01) cuerpo corresponde a la solicitud de búsqueda individual realizada por familiar a la UBPD, en Casanare.
- Un (01) cuerpo se vincula a la solicitud de búsqueda PDD 6067. ET Arauca.
- Un (01) cuerpo se asocia al Caso recuperado por FGN, en diciembre de 2019, en Regional Oriente.
Es importante señalar que cada caso es diferente y responde a las particularidades que le otorga el contexto, los análisis forenses previos y la calidad y cantidad de información disponible al interior de la UBPD. Como parte de este seguimiento se tuvieron mesas de trabajo con el grupo nacional de apoyo GNAUBPD-SSF del INMLCF los días 02 de octubre y 27 de noviembre de 2020.
Dentro de las principales actividades que se realizan en el seguimiento a la identificación se destaca:
Recepción de la información:
- Información referente a la solicitud de búsqueda del cuerpo, al que se le va a realizar el seguimiento.
- Información disponible para la identificación del cadáver.
- Si es un cuerpo recuperado por la UBPD se recibe el informe técnico forense de recuperación, para los casos en lo que la UBPD realizó la recuperación del cadáver.
- Información de la persona dada por desaparecida.
Análisis de la información:
- Selección de la información útil y necesaria para la identificación (Cadáver y de la Persona Dada por Desaparecida).
-  Determinar Probable identidad o identidad orientada.
-  Manejar la Información bajo el carácter confidencial de la Unidad.
- Analizar los Informes técnicos forenses de prospección y recuperación, para los casos en lo que la UBPD realizó la recuperación del cadáver.
Envío de información básica para la identificación y envío de solicitudes de información (Cadáver y Persona Dada por Desaparecida); al Instituto Nacional de Medicina Legal y Ciencias Forenses (entidad encargada del proceso de identificación), el seguimiento al proceso de identificación será retroalimentado con las respuestas dadas a las solicitudes remitidas por la Unidad.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Por otra parte, se desarrollaron acciones encaminadas al impulso del proceso de identificación de cuerpos no identificados en los municipios de :
- Samaná -Caldas: 358 muestras biológicas a 179 familiares.
- Saravena- Arauca: 36 muestras biológicas a 18 familiares.
- Tumaco – Nariño: 28 muestras biológicas a 14 familiares.
- Viotá- Cundinamarca: 10 muestras biológicas a 5 familiares.
- En la ciudad de Bogotá – Fontibón: 4 muestras biológicas a 2 familiares. 
- En el Departamento de Caquetá: 4 muestras biológicas a 2 familiares
Finalmente, se realizaron solicitudes de modificación de los contratos 160 y 161-2020 para la adquisición de insumos y reactivos exclusivos para el proceso de extracción y secuenciación de ADN en muestras forenses y modificación de los contratos 184, 185 y 187 - 2020 para la adquisición de insumos y reactivos no exclusivos para los procesos de extracción, purificación, cuantificación y amplificación de ADN en muestras forenses, teniendo en cuenta que se viene realizando en forma conjunta con el INMLCF la toma de muestra a familiares de desaparecidos en el marco del conflicto armado y poder así reponder efectivamente al fortalecimiento del proceso de búsqueda, identificación y entrega digna de los desaparecidos.
Se realizaron labores administrativas para la recepción de insumos y reactivos exclusivos de los contratos 160, 161, 162 y  221-2020 y recepción de insumos y reactivos no exclusivos de los  contratos 184, 186, 187, 188, 189 y 190-2020.</t>
  </si>
  <si>
    <t>Principales logros:
- Durante la vigencia 2020 se logró realizar seguimiento al proceso de identificación de 163 cuerpos.
- Comunicación continua con familiares y organizaciones que buscan, mediante diálogos, tanto virtuales como presenciales.
- Seguimiento interdisciplinario al proceso de identificación de los cadáveres recuperados por la UBPD y otras entidades del estado, que se encuentran en análisis forense por parte del INMLCF a través de Mesa Técnica interinstitucional (Grupo de Identificación de la UBPD y GNAUBPD-SSF del INMLCF) y Comité Interinstitucional UBPD-INMLCF.
- Reactivación de la Mesa Técnica tripartita UBPD-INMLCF-FGN, a partir del mes de septiembre de 2020.
Dificultades:
Se presentaron dificultades con el INMLCF relacionadas con: i) Retraso en la asignación de casos a peritos, ii) Tiempos prolongados para dar respuesta a las solicitudes realizadas por la UBPD relacionadas con entrega de información sobre análisis médico legal de cadáveres no recuperados por la UBPD y iii) Restricción en la entrega de información útil y necesaria para el procedimiento de seguimiento al proceso de identificación y al procedimiento de entrega digna (No se entregaron informes periciales de identificación ni sus anexos).
Se presentaron algunas dificultades para la realización de diálogos presenciales con familiares y organizaciones civiles debido a las medidas de prevención, autocuidado y cuidado colectivo adoptadas para mitigar el riesgo de contagio del virus COVID 19. Del mismo modo, atraso en el análisis en los casos llevados por el Cuerpo Técnico de Investigación de FGN y por el GRUBE, ya que las actividades de la  mesa técnica  con la Fiscalía General de la Nación estuvieron detenidas.</t>
  </si>
  <si>
    <t>El indicador se ubicó finalmente en el nivel de cumplimiento óptimo. Pese al estado de emergencia decretado, se valora el esfuerzo realizado durante la vigencia frente al seguimiento de los cuerpos sin identificar. 
Frente a las dificultades, se sugiere lo siguiente: 
1. Evaluar posibles acciones de mejora enmarcadas en el convenio suscrito con el INMLCF
2. Establecer tiempos de respuesta  interinstitucional entre los actores involucrados.
3. Realizar seguimiento a las muestras biológicas tomadas, incluyendo el registro y cruce en el banco de perfiles genéticos.
Se sugiere que estas y las demas acciones de mejora que se identifiquen, sean comunicadas específicamente a la SGTT, de tal forma, que puedan ser útiles para la planeación y desarrollo de actividades relacionadas con los indicadores del plan de acción 2021, en particular con la transformación 3 (Liderazgo)</t>
  </si>
  <si>
    <t>Informe final de diagnóstico del proceso de identificación de los cuerpos no identificados sometidos a necropsia médico legal por parte del INMLCF.(0,4)</t>
  </si>
  <si>
    <t>Durante el cuarto trimestre se dio continuidad a la fase de diagnóstico del proyecto "Impulso al proceso de Identificación de cadáveres en condición de no identificados en Colombia", en lo relacionado con el registro de datos en SIRDEC y revisión de la información recolectada en el instrumento de diagnóstico de la UBPD (cadáveres que continúan sin identificar en las ciudades de Bogotá, Neiva, Cali, Medellín, Barraquilla, Villavicencio y Bucaramanga), alcanzando el 100% de la meta establecida para cada uno de los equipos de impulso a la identificación en las sedes de Medicina Legal.
Los resultados obtenidos desde el 01 de octubre de 2020 al 17 de noviembre de 2020, en las ciudades donde se desarrolla el proyecto son los siguientes:
- En total se ingresaron 3.741 casos en el instrumento de diagnóstico,
- Se ingresaron 2.338 casos en el SIRDEC – Proyecto Retrospectivo
- Revisión de la información ingresada al Sistema de información de Red de desaparecidos y Cadáveres SIRDEC y análisis integral de 740 casos de la regional Norte.
Pese a la situación de emergencia sanitaria por el COVID 19, se adoptaron todas las medidas de bioseguridad y autocuidado para continuar con las actividades presenciales en el INMLCF.
Dentro del desarrollo de esta acción de impulso, durante la vigencia 2020 se ingresaron a la herramienta de diagnóstico de 17.362  cuerpos  en condición de no identificados en las ciudades de Medellín, B/quilla, Bogotá, Villavicencio, Pereira, Neiva, Cali y Bucaramanga, y se analizaron 5.114 de estos casos. Así mismo, se logró el ingreso de 8.156 casos en el Sistema de información SIRDEC - Proyecto Retrospectivo.</t>
  </si>
  <si>
    <t xml:space="preserve">En general, se presentaron dificultades debido a medidas adoptadas para afrontar emergencia sanitaria, entre las cuales detacamos: i) Retrasos en el alistamiento de espacios de trabajo y expedientes de necropsia por parte del INMLCF, específicamente en Cali ii) Demora en el reintegro de contratistas a las instalaciones físicas de esta entidad. 
En lo que respecta al desarrollo del proyecto en la ciudad de Pereira (Regional Occidente), a la fecha la UBPD no ha recibido información de los casos de Cadáveres no identificados (entre 1960 a 1989) cuyos expedientes reposan en al INMLCF. En algunas regionales como Norte, Noroccidente, Suroccidente, no se conoce con exactitud el número de casos pendientes por ingresar, lo cual dificulta la planificación del proyecto con miras al 2021
Dentro de los logros tenemos:
- Se cuenta con personal capacitado y eficiente para la continuación del proyecto en cada una de las ciudades.
- El desarrollo del proyecto permitió confirmar que las trescientas un (301) variables que conforman el instrumento de recolección, efectivamente permiten visibilizar el estado del proceso de identificación, incluso para generar una propuesta de impulso enfocada en el procesamiento, a futuro, de muestras biológicas.
- Se cumplió con el desarrollo del proyecto en la Regional Nororiente del INMLCF en un 99%, con el apoyo de CHEMONICS – USAID.
- Pese a la situación de emergencia por el COVID-19, se adoptaron todas las medidas de bioseguridad y autocuidado para la realización de actividades presenciales en las instalaciones del INMLCF en las ciudades en las que se desarrolla el proyecto. </t>
  </si>
  <si>
    <t>El indicador se ubicó finalmente en el nivel de cumplimiento óptimo. No obstante, es necesario precisar lo siguiente:
1. Se indica en el informe suminstrado que la meta de registro de datos en SIRDEC y revisión de la información recolectada en el instrumento de diagnóstico de la UBPD corresponde al 100%, sin embargo, mas adelante se informa que en la ciudad de Pereira no fue posible recibir información de los casos de Cadáveres no identificados (entre 1960 a 1989) cuyos expedientes reposan en al INMLCF, es así, que en informe anual se denotan cero (0) casos registrados en el SIRDEC y cero (0) en el instrumento de diagnóstico de la UBPD para la ciudad de Pereira. 
2. Se sugiere incluir los resultados obtenidos desde el 01 de enero al 31 de diciembre de 2020, en las ciudades donde se desarrolló el proyecto en los principales logros del indicador
3. Tal y como lo requería la descripción del indicador, no se encuentran las oportunidades y recomendaciones para poder avanzar en la identificación de los cuerpos no identificados de acuerdo con toda la información recolectada y procesada en SIRDEC y el instrumento de diagnóstico de la UBPD.</t>
  </si>
  <si>
    <t>6 prospecciones realizadas</t>
  </si>
  <si>
    <t>36 prospecciones realizadas</t>
  </si>
  <si>
    <t>Durante el cuarto trimestre se realizaron 36 procedimientos de prospección con fines de recuperación de cuerpos, los cuales tenían como objetivo comprobar las hipótesis de localización de personas dadas por desaparecidas asociadas a Planes Regionales de búsqueda y así determinar actividades de prospección geofísica y arqueológica para realizar la recuperación de los cuerpos:
- Veintiséis (26) procedimientos de prospección en el Cementerio municipal de Samaná, correspondientes a sitios de disposición tipo fosa en tierra y tipo bóveda,  para la recuperación de cuerpos de víctimas del conflicto armado colombiano en el Cementerio San Agustín asociados al Plan Magdalena Caldense (Samaná).
- Tres (3) procedimientos de prospección en el municipio de Viotá- Cundinamarca, correspondientes a predios ubicados en La Loma -Vereda Argelia, El cafetal Corregimiento de San Gabriel y El solar Corregimiento de San Gabriel, para la recuperación de cuerpos esqueletizados de personas dadas por desaparecidas entre los años 2000 y 2002 asociados al Plan regional de búsqueda Viotá, descartando en las áreas prospectadas la presencia de cuerpos.
- Un (1) procedimiento de prospección en el municipio de Ovejas en el departamento de Sucre, correspondiente a un sitio ubicado en zona rural, predio El Pedregal, vereda El Palmar, corregimiento Pijiguay, para la recuperación de estructuras óseas adscirtas al Plan Regional Montes de María.
- Un (1) procedimiento de prospección en el municipio de Facatativá – Cundinamarca, en el Cementerio Municipal Sagrado Corazón de Jesús, para la recuperación de cuerpos dentro del plan regional de búsqueda “Militantes y ex presos políticos desaparecidos en Bogotá en el período 1983 – 2008”.
- Cinco (5) procedimientos de prospección en los municipios San José del Fragua y la Montañita -  Caquetá, correspondiente a sitios ubicados en la vereda El Cedro y en un predio baldío de la vereda El Cristal, a campo abierto y una fosa inalterada primaria colectiva, para la recuperación de cuerpos de PDD en fosas clandestinas, asociados al  Plan regional de búsqueda Caquetá.
Adicionalmente, a partir de las indicaciones formuladas en el AUTO AT 110 de 2020 del 29 de julio de 2020 para el abordaje técnico forense de “El Jardín Cementerio Universal de Medellín”, en cuyo desarrollo se surtieron diligencias lideradas por la UBPD en coordinación con la JEP, se realizaron siete (7) prospecciones arqueológicas en las zonas 20 y 21 del Jardín Cementerio Universal, para la recuperación de cuerpos víctimas de desaparición forzada de la Comuna 13 de Medellín.
La Dirección Técnica de prospección, recuperación e identificación, también desarrolló diligencias de localización en el Cementerio de Mutatá – Apartadó Antioquia, asociado al Plan Regional de Búsqueda Puerta de Urabá (en construcción).
Dando cumplimiento al Auto AT 033 de 2020 de la JEP, que ordena la realización del levantamiento de información en terreno donde pudieran estar ubicados sitios de disposición de cadáveres al interior del resguardo indígena San Lorenzo y posibles víctimas de desaparición forzada, se realizaron diligencias de localización en nueve puntos.
Así mismo,  se ha trabajado al interior de la entidad en la construcción de protocolos y manuales que contribuyen a los procesos de búsqueda y recuperación de cuerpos, tales como:
- Protocolo de acceso a lugares en el marco del desarrollo de acciones humanitarias y extrajudiciales de búsqueda de personas dadas por desaparecidas en el contexto y en razón del conflicto armado.
- Protocolo para el manejo de daños y medidas de prevención o mitigación en caso de afectaciones generadas con ocasión de las labores de localización, prospección y recuperación en la búsqueda humanitaria de personas dadas por desaparecidas.
- Manuales de Operación y Mantenimiento drones Matrice 210 v2 y Mavic 2 Pro
Se adelantaron labores administrativas para la adquisición de los equipos de geofísica (Tomógrafo _ Terrameter LS2 Eléctrico, Conductivimetro Perfilador Electromágnetico y un Estereoscopio de espejo) requeridos para la localización, prospección  y recuperación de cuerpos de personas dadas por desaparecidas en el marco de la misionalidad de la UBPD.</t>
  </si>
  <si>
    <t>Se logró el cumplimiento de la meta de este indicador a pesar de las  instrucciones de aislamiento impartidas en virtud de la emergencia sanitaria generada por la pandemia del Coronavirus COVID-19 (Decreto 749 del 2020) desde el mes de Marzo hasta mediados de Agosto, lo que impidió desarrollar las actividades en campo de manera regular.
Se adoptaron los procedimientos aprobados de localización,  prospección, recuperación y elaborar formatos y anexos que contribuyeron a dirigir las acciones de localización, prospección y recuperación en los diferentes lugares de interés forense donde pudieran estar dispuestos los cuerpos de personas dadas por desaparecidas.
Adicionalmente, durante la vigencia 2020 se logró llevar a cabo la  adquisición de los equipos de Geofísica necesarios para la implementación de acciones humanitarias, asegurando el cumplimiento de los procesos administrativos internos.
Todas estas actividades desarrolladas contribuyeron al alivio del dolor de las familias y de las personas que buscan mediante su participación en las actividades antes mencionadas.</t>
  </si>
  <si>
    <t>El indicador se ubicó finalmente en el nivel de cumplimiento subestimado, lo anterior, considerando que realizaron 25 prospecciones adicionales a las 12 proyectadas para el 2020. Frente al resultado esperado, se resalta el desarrollo efectivo de las acciones humanitarias realizadas en el último trimestre del 2020, lo que permite entregar resultados a la ciudadanía y visibilizar la gestión de la entidad.
De otra parte, se sugiere incluir en el informe de gestión y en el seguimiento del proyecto de invesión misional las siete (7) prospecciones arqueológicas en las zonas 20 y 21 del Jardín Cementerio Universal
Finalmente, se sugiere considerar los lugares a los cuales se les realizó diligencias de localización en los Planes Regionales de Búsqueda del 2021.</t>
  </si>
  <si>
    <t>4 diligencias de recuperación realizadas</t>
  </si>
  <si>
    <t>33 diligencias de recuperación realizadas</t>
  </si>
  <si>
    <t>Durante el cuarto trimestre se realizaron 33 diligencias de recuperación de cuerpos, a partir de las prospecciones realizadas,  las cuales tenían como objetivo comprobar las hipótesis de localización de personas dadas por desaparecidas asociados a los Planes Regionales de búsqueda:
- Veinticuatro (24) diligencias de recuperación en el Cementerio municipal de Samaná, correspondientes a sitios de disposición tipo fosa en tierra y tipo bóveda,  para la recuperación de cuerpos de víctimas del conflicto armado colombiano en el Cementerio San Agustín asociado al Plan Magdalena Caldense (Samaná).
- Una (1) diligencias de recuperación en el municipio de Ovejas en el departamento de Sucre, correspondiente a un sitio ubicado en zona rural, predio El Pedregal, vereda El Palmar, corregimiento Pijiguay asociado al Plan Regional Montes de María. para la recuperación de estructuras óseas allí enterradas.
- Tres (3) diligencias de recuperación en el municipio de Facatativá – Cundinamarca, en el Cementerio Municipal Sagrado Corazón de Jesús, para la recuperación de cuerpos dentro del plan regional de búsqueda “Militantes y ex presos políticos desaparecidos en Bogotá en el período 1983 – 2008”.
- Cinco (5) diligencias de recuperación en los municipios San José del Fragua y la Montañita -  Caquetá, correspondiente a sitios ubicados en la vereda El Cedro y en un predio baldío de la vereda El Cristal, a campo abierto y una fosa inalterada primaria colectiva, para la recuperación de cuerpos de PDD en fosas clandestinas, asociados al  Plan regional de búsqueda Caquetá.
Adicionalmente, a partir de las indicaciones formuladas en el AUTO AT 110 de 2020 del 29 de julio de 2020 para el abordaje técnico forense de “El Jardín Cementerio Universal de Medellín”, en cuyo desarrollo se surtieron diligencias lideradas por la UBPD en coordinación con la JEP, se realizaron cuatro (4) diligencias de recuperación arqueológicas en las zonas 20 y 21 del Jardín Cementerio Universal, para la recuperación de cuerpos víctimas de desaparición forzada de la Comuna 13 de Medellín.
Así mismo,  se ha trabajado al interior de la entidad en la construcción de protocolos y manuales que contribuyen a los procesos de búsqueda y recuperación de cuerpos, tales como:
- Protocolo de acceso a lugares en el marco del desarrollo de acciones humanitarias y extrajudiciales de búsqueda de personas dadas por desaparecidas en el contexto y en razón del conflicto armado.
- Protocolo para el manejo de daños y medidas de prevención o mitigación en caso de afectaciones generadas con ocasión de las labores de localización, prospección y recuperación en la búsqueda humanitaria de personas dadas por desaparecidas.
- Manuales de Operación y Mantenimiento drones Matrice 210 v2 y Mavic 2 Pro
Se adelantaron labores administrativas para la adquisición de los equipos de geofísica (Tomógrafo _ Terrameter LS2 Eléctrico, Conductivímetro Perfilador Electromagnético y un Estereoscopio de espejo) requeridos para la localización, prospección  y recuperación de cuerpos de personas dadas por desaparecidas en el marco de la misionalidad de la UBPD.</t>
  </si>
  <si>
    <t>El indicador se ubicó finalmente en el nivel de cumplimiento subestimado, lo anterior, considerando que realizaron 22 diligencias de recuperación adicionales de las 12 proyectadas para el 2020, lo que hace que el indicador se subestime aún mas. Frente al resultado esperado, se resalta el desarrollo efectivo de las acciones humanitarias realizadas en el último trimestre del 2020, lo que permite entregar resultados a la ciudadanía y visibilizar la gestión de la entidad.
Se sugiere incluir dentro del informe de gestión y dentro del seguimiento del proyecto de inversión misional las cuatro (4) diligencias de recuperación arqueológicas en las zonas 20 y 21 del Jardín Cementerio Universal</t>
  </si>
  <si>
    <t>33 cuerpos recuperados</t>
  </si>
  <si>
    <t>No Aplica</t>
  </si>
  <si>
    <t>Durante el cuarto trimestre se recuperaron 33 cuerpos, a partir de las prospecciones y diligencias de recuperación realizadas asociados a los diferentes Planes regionales de Búsqueda:
- Veinticuatro (24) cuerpos recuperados en el Cementerio municipal de Samaná, víctimas del conflicto armado colombiano en el Cementerio San Agustín, asociados al Plan Magdalena Caldense (Samaná)
- Un (1) cuerpo recuperado en el municipio de Ovejas en el departamento de Sucre, asociado al Plan Regional Montes de María.
- Tres (3) cuerpos recuperados en el municipio de Facatativá – Cundinamarca, en el Cementerio Municipal Sagrado Corazón de Jesús (plan regional de búsqueda “Militantes y ex presos políticos desaparecidos en Bogotá en el período 1983 – 2008”).
- Cinco (5) cuerpos recuperados en los municipios San José del Fragua y la Montañita -  Caquetá, todos en fosas clandestinas, los cuales fueron entregados al INMLCF de la ciudad de Florencia asociados al  Plan regional de búsqueda Caquetá.
Adicionalmente, a partir de las indicaciones formuladas en el AUTO AT 110 de 2020 del 29 de julio de 2020, para el abordaje técnico forense de “El Jardín Cementerio Universal de Medellín”, en cuyo desarrollo se surtieron diligencias lideradas por la UBPD en coordinación con la JEP, logrando la recuperación de cuatro (4) cuerpos, los cuales fueron fijados fotografíca, topográfica y documentalmente, entregados al Instituto Nacional de Medicina Legal y Ciencias Forenses (INMLCF) por parte de la UBPD.
Así mismo, se ha trabajado al interior de la entidad en la construcción de protocolos y manuales que contribuyen a los procesos de búsqueda y recuperación de cuerpos, tales como:
- Protocolo de acceso a lugares en el marco del desarrollo de acciones humanitarias y extrajudiciales de búsqueda de personas dadas por desaparecidas en el contexto y en razón del conflicto armado.
- Protocolo para el manejo de daños y medidas de prevención o mitigación en caso de afectaciones generadas con ocasión de las labores de localización, prospección y recuperación en la búsqueda humanitaria de personas dadas por desaparecidas.
- Manuales de Operación y Mantenimiento drones Matrice 210 v2 y Mavic 2 Pro
Se adelantaron labores administrativas para la adquisición de los equipos de geofísica (Tomógrafo _ Terrameter LS2 Eléctrico, Conductivímetro Perfilador Electromagnético y un Estereoscopio de espejo) requeridos para la localización, prospección  y recuperación de cuerpos de personas dadas por desaparecidas en el marco de la misionalidad de la UBPD.</t>
  </si>
  <si>
    <t>El indicador se ubicó finalmente en el nivel de cumplimiento subestimado, lo anterior, considerando que recuperaron 19 cuerpos adicionales de los 14 proyectados para el 2020. Frente al resultado esperado, se resalta la implementación de acciones humanitarias en el último trimestre del 2020, lo que permite entregar resultados a la ciudadanía y visibilizar la gestión de la entidad.
Se sugiere incluir dentro del informe de gestión y en el seguimiento del proyecto de inversión misional la recuperación de los cuatro (4) cuerpos en “El Jardín Cementerio Universal de Medellín”.
Frente a los documentos relacionados dentro de los soportes (manuales, protocolos entre otros), es necesario establecer si deben ser codificados e incluidos en el Sistema de Gestión de la entidad, lo anterior, considerando que son herramientas de consulta permanente y dan linea para la implementación de acciones humanitarias.</t>
  </si>
  <si>
    <t>Se ajustó el documento que contiene la propuesta de la estrategia de Agrupaciones Territoriales con corte a 28 de diciembre de 2020. Esta propuesta estará bajo la revisión de la Dirección Técnica de Información a la luz de las definiciones que se han venido estableciendo respecto a Planes Regionales de Búsqueda. Posteriormente la propuesta deberá ser puesta en consideración de las demás Direcciones Técnicas así como de las áreas que la SGTT identifique para la revisión, ajuste, consolidación y socialización.</t>
  </si>
  <si>
    <t>Dificultades: La culminación del documento con los ajustes incorporados, supuso retos en términos de socialización, esta actividad está prevista para el 2021 
Logros:
Se consolidó un documento con los ajustes derivados de la evaluación de la implementación de la estrategia de agrupaciones territoriales, en perspectiva de su fortalecimiento para el año 2021</t>
  </si>
  <si>
    <t>De acuerdo con el avance generado y al documento enviado, se evidencia que no se dio cumplimiento a la actividad, lo anterior, considerando que los criterios de relacionamiento y comunicación debían ser construidos e implementados y solo llevaron a ser documentados. Se sugiere para 2021 tener presente su aprobación en los diferentes niveles comentados y a su vez socializar e implementar con quienes corresponda.</t>
  </si>
  <si>
    <t>Se realizaron las siguientes jornadas de trabajo para coordinar las actividades a desarrollarse en el territorio:
 1. El 27 de noviembre se realizó la jornada de "Socialización formulario registro sitios de disposición" en la cuál la Dirección de Información brindó orientaciones a los equipos territoriales sobre el manejo de dicha herramienta. (Se adjunta invitación)
 2. El 11 de diciembre se realizó una jornada entre la SGTT y coordinadores de los ET para tratar los siguientes temas: 
 i) Precisiones frente a bienestar, permisos y licencias, 
 ii) Comisiones 
 iii) Lineamientos frente a Protección y Prevención (Memorando)
 iv) Panorama actual de las AOF para reportes de información con miras a 2021
 v) Plan Nacional de Búsqueda
 vi) Temas de interés para encuentro de coordinadores 2021.
 3. Además de lo antes señalado, el equipo administrativo de la SGTT, convocó a los Equipos Territoriales a diferentes espacios con el fin de acompañar la gestión en los territorios relacionadas con: Gestión administrativa, lineamientos frente a comisiones, gestión documental, retorno gradual a las oficinas, coordinación de eventos en el territorio, articulación para la realización de entregas dinas, entre otros. (Se adjunta agenda)
 4. El 27 de noviembre desde la SGTT se envió a los ET el memorando de Instrucciones para el registro de información de solicitudes de búsqueda y diálogos iniciales para su lectura e implementación. Documento generado por la Dirección Técnica de Participación, Contacto con las Víctimas y Enfoques Diferenciales y la Subdirección de Gestión de Información para la Búsqueda.</t>
  </si>
  <si>
    <t>Para el último reporte se evidencia comunicación constante y permanente con los equipos territoriales, no obstante, no se relacionan temas fundamentales operativos durante el último trimestre como: por ejemplo el acompañamiento de los equipos territoriales a las acciones humanitarias implementadas en varias regionales del país.</t>
  </si>
  <si>
    <t>Logros:
 Durante este último trimestre se realizaron varios espacios en los que concurrieron las Direcciones técnicas y los equipos territoriales para brindar algunas orientaciones respecto al trabajo a desarrollar en territorio.</t>
  </si>
  <si>
    <t>El principal canal de doble vía con el que cuenta la OACP, son las redes sociales, en términos de público externo. Como evidencia de lo anterior, se reporta el link al reporte del Indicador 11 del Plan de Acción en donde se pueden encontrar todas las evidencias de las publicaciones en redes relacionadas con todas las campañas digitales desarrolladas al interior de la OACP: https://drive.google.com/drive/u/0/folders/1U2RNDiZ3VfkWO0CPwpTgTLB9eymxHeSQ En segundo lugar podemos situar los espacios de pedagogía para acceso al mecanismo que se desarrollan con diversos públicos objetivo y del cuál se han obtenido muy buenos resultados en términos de obtención de información, incremento en el aumento de solicitudes de búsqueda y comentarios positivos por parte de los participantes. Como evidencia de lo anterior, se reporta link a los espacios de pedagogía realizados junto con sus relatorías: https://drive.google.com/drive/u/0/folders/1N3vIrXIuwi35RlRlBjzGp8slTvir276M</t>
  </si>
  <si>
    <t>Como aporte a la transformación relacionada a la construcción de confianza, la OACP mantiene actualizados canales de doble vía con actores que se interesan en la labor de la entidad y desarrolla campañas desde la línea estratégica de sensibilización desde los saberes y experiencias de búsqueda, y la línea de difusión de actividades de búsqueda. Se destacan, como principales resultados, el crecimiento frente a 2019 en la comunidad digital de un 123 %, en alcance de un 139 % superando los 5 millones de vistas a las publicaciones, en visitas al sitio web del 195 % y en las solicitudes de búsqueda del 928 %.</t>
  </si>
  <si>
    <t>Los soportes remitidos y las mediciones realizadas permiten evidenciar el esfuerzo realizado para construir y actualizar los canales de comunicación con los actores involucrados en los procesos de búsqueda. Esto contribuye, no solo al desarrollo de la actividad, sino a la materialización de la acción estratégica.</t>
  </si>
  <si>
    <t>Logro: A partir de la campaña de facilitación de acceso al mecanismo liderada por la Oficina Asesora de Comunicaciones y Pedagogía, se transmitieron mensajes institucionales en diferentes medios de comunicación masivos de orden nacional que permitieron a la Unidad de Búsqueda de Personas dadas por Desaparecidas, acercarse a la población interesada en aportar información y contribuir en la realización de los procesos de búsqueda. 
Se avanzó en la consolidación de información sobre la posible ubicación de 38 personas.
Dificultades: el aislamiento derivado d e la pandemia dificultó la reuniones especialmente con las personas que se encuentran privadas de la libertad o en zonas muy alejadas del país debido a que su capacidad económica o el poco uso o la desconfianza en las herramientas tecnológicas impedia una comunicación fluida sobre datos que puedan ser sensibles. Por otro lado la necesidad de establecer mecanismos a través de los cuales la entidad acredite la contribución de información para la búsqueda generó en algunos de los aportantes de información un efecto desisentivador debido a que el Decreto-Ley 589 de 2017, establece que esta acreditación se hará unicamente a la JEP y no directamente a quien da la información y en consecuencia varios aportantes argumentaron que no recibirian ningún beneficio a cambio de la información aportada.</t>
  </si>
  <si>
    <t>La SGTT logró consolidar y aprobar el documento con los Criterios de Acción que reflejan el caracter humanitario y extrajudicial en el proceso de búsqueda incorporando las observaciones realizadas desde la Oficina Asesora de Planeación.</t>
  </si>
  <si>
    <t>Se resalta la elaboración y aprobación del documento que contiene los ocho criterios de acción. Estos criterios se entienden como una serie de guías y orientaciones estratégicas en constante construcción, los cuales permitirán adelantar el proceso de búsqueda salvaguardando el carácter humanitario, extrajudicial y confidencial de la UBPD. 
 Se sugiere iniciar procesos de socialización con los equipos de trabajo que corresponda durante el primer trimestre de 2021</t>
  </si>
  <si>
    <t>La Subdirección General Técnica y Territorial (SGTT), en la definición de estrategias que permitan dar cumplimieto al seguimiento a la implementación de los criterios de acción que reflejan el carácter humanitario y extrajudicial en el proceso de búsqueda, realizó una revisión de las distintas herramientas o iniciativas asociadas al monitoreo de las acciones humanitarias de búsqueda. Una vez realizado este ejercicio identificó que varias de ellas compartían intereses comunes y evaluó la pertinencia de vincular la actividad 1.3.2 del Plan de Acción a la construcción de la herramienta de seguimiento al proceso de búsqueda desarrollada en el marco de la actividad 2.4.10, en tanto se concluyó que dicha herramienta podría incluir los criterios de acción como una de las variables a tener en cuenta en su construcción, consolidación e implementación. Lo anterior permitirá que la SGTT cuente con una herramienta de seguimiento que unifique esfuerzos y garantice que la implementación de los criterios de acción se apliquen por parte de los/as servidores/as de la UBPD y cuenten con un correspondiente seguimiento y monitoreo. 
 Conforme se señaló, la SGTT consideró pertinente incluir en el proceso de construcción de la herramienta de seguimiento al proceso de búsqueda los ocho (8) Criterios de Acción que reflejan el carácter humanitario y extrajudicial de la UBPD, toda vez que éstos criterios se concibieron como una serie de guías u orientaciones estratégicas en constante construcción que permiten adelantar el proceso de búsqueda salvaguardando el carácter humanitario, extrajudicial y confidencial. 
 En tal sentido, se compartieron con el equipo de trabajo de la SGTT y la Subdirección de Gestión de Información los Criterios de Acción que reflejan el carácter humanitario y extrajudicial de la UBPD para que se contemplaran como parte constitutiva de las variables a considerar en la Herramienta de Seguimiento al Proceso de Búsqueda. 
 En razón a lo anterior, y respondiendo a un trabajo articulado, la Subdirección General Técnica y Territorial en coordinación con la SGI de la Dirección Técnica de Información, Planeación y Localización (DTIPLOC), avanza en la construcción de la herramienta denominada “Seguimiento al proceso de búsqueda de la UBPD” cuya propuesta preliminar se puede visualizar en el siguiente enlace: 
 https://script.google.com/a/macros/ubpdbusquedadesaparecidos.co/s/AKfycbytqtBwko1dWLBY5VGspVBU7q-CaToLvcgl087pwUFwEr_ChVnYD8m8/exec
 Es pertinente señalar que la incorporación de las variables identificadas en el diseño de la herramienta aún se encuentra en proceso tal como se relaciona en el cronograma de trabajo definido para ello.</t>
  </si>
  <si>
    <t>Como premisa del desarrollo de la actividad cabe señalar las orientaciones emitidas por la Dirección General el 30 de junio de 2020 en las que se señala que “el proceso de búsqueda humanitario y extrajudicial cuya dirección y coordinación se le asignó a la UBPD, es uno aunque diferenciado en distintas fases. Esto significa que aunque distintas áreas, disciplinas y saberes concurren para apoyar el desarrollo de cada una de sus fases, el proceso como tal no se fragmenta ni en etapas ni en disciplinas” 
 En consecuencia con el principio de abordaje integral del proceso de búsqueda la SGTT logró avanzar, por un lado, en la construcción de los Criterios de Acción que reflejan el carácter humanitario y extrajudicial en el proceso de búsqueda, y de otro, en integrar el seguimiento a la implementación de dichos criterios al diseño de una única herramienta que se viene construyendo con la Subdirección de Gestión de Información con el propósito de hacer seguimiento integral a proceso de búsqueda. 
 Teniendo en cuenta que la UBPD se encuentra en el proceso de cualificación de sus herramientas de registro y seguimiento del proceso de búsqueda, la principal dificultad identificada para el desarrollo de una estrategia para el seguimiento a la implementación de los criterios de acción tuvo que ver con los tiempos que demandó la construcción de rutas de trabajo coordinadas entre las áreas para sentar las bases y orientaciones del diseño de herramientas e instrumentos pertinentes a la labor de coordinación y seguimiento del proceso de búsqueda que lidera la SGTT. 
 Cabe señalar que en la perspectiva integral que debe tener el proceso de búsqueda, la SGTT dio lugar a las discusiones y apoyos requeridos para avanzar en el pilotaje de una herramienta de registro de solicitudes de búsqueda, en el diseño del sistema de información misional y en la estructuración de una apuesta tecnológica que tendrá como propósito la cualificación de las actuales herramientas centralizadas de información. 
 En medio de dicho proceso, lo que representa una dificultad para el cumplimiento de esta actividad, es una fortaleza en el cumplimiento del principio de abordaje integral de la búsqueda, que vincula también las herramientas, instrumentos y estrategias de seguimiento del proceso de búsqueda y por tanto también de los criterios de acción que reflejen su carácter humanitario y extrajudicial en el proceso de búsqueda.</t>
  </si>
  <si>
    <t>De acuerdo con los soportes remitidos, se evidencia que ya se encuentra construida una estrategia para desarrollar la estrategia para el seguimiento de los criterios de acción, en este orden de ideas, se sugiere realizar la respectiva implementación y seguimientto durante el primer trimestre de 2021. 
 Se rescata el trabajo articulado entre las diferentes dependencias que intervienen en el proceso de diseño de la estrategia. Esto permite unificar criterios y mitiga el riesgo de multiplicar herramientas y realizar reprocesos entre diferentes dependencias misionales.
 Finalmente, es pertinente que evaluen si la construcción de la herramienta denominada “Seguimiento al proceso de búsqueda de la UBPD” se encuentra vinculada al plan de acción 2021.</t>
  </si>
  <si>
    <t>El 28 de septiembre se remitió el documento final de la Política de Comunicaciones y Pedagogía a la Dirección General para su revisión y aprobación. https://docs.google.com/document/d/1CVvFJOY2aU7EJQCJfiGS4zPQQumgx5Ez/edit#heading=h.dzwokb9vm1f0</t>
  </si>
  <si>
    <t>Sin reporte enviado por la OACP</t>
  </si>
  <si>
    <t>De acuerdo con los soportes remitidos, no se da cumplimiento a la actividad. En este mismo orden, la OACP no remite logros o dificultades para conocer las razones de la aprobación o no de la precitada política. De no haber sido aprobada, se sugiere incluir en el plan de acción 2021 y se tomen los planes de mejora correspondientes</t>
  </si>
  <si>
    <t>Atendiendo a las indicaciones dadas por la Oficina de Planeación en el reporte anterior, para este trimestre se realizaron espacios de pedagogía y socialización presenciales en los casos donde fue posible y donde se evidenció que era necesario para aportar efectivamente a construir relaciones de confianza con familiares y públicos estratégicos. Llegar a diferentes instituciones, organizaciones, universidades, colegios y mesas de víctimas en territorio, aportó en gran medida a la visibilidad de la UBPD en el territorio nacional y la orientación a personas que buscan a sus seres queridos. En estos espacios también se impactó en el posicionamiento de mensajes clave, como: la importancia de buscar a todas las personas dadas por desaparecidas en el país para el alivio del sufrimiento de quienes buscan, que la búsqueda no se detuvo por el COVID 19, la presentación de resultados de la institución, la importancia de la preservación, cuidado y custodia de cuerpos de personas dadas por desaparecidas que se encuentran en los cementerios, aportar a reconocer que la búsqueda debe ser una apuesta de país, donde todas las personas, instituciones, colectivos, procesos y demás tienen un rol clave para buscar otras formas de construir país en medio de la diferencia, donde se logre contribuir a la convivencia, las garantías de no repetición y la paz. 
 Se continuó con la campaña de resultados en redes sociales y canales de comunicación, pues se observó que las publicaciones y campañas con mejor recepción en el público son aquellas en las que se pueden evidenciar los resultados misionales de la UBPD. A lo anterior, se sumó la ejecución del Plan de Acción Inmediata emitido por la Dirección General, para el cual se requirió el acompañamiento y cubrimiento de varias acciones humanitarias llevadas a cabo en este trimestre.
 Se publicaron los podcast que estaban pendientes, acompañados de la estrategia de difusión para dicho contenido.
 Así mismo se estableció la Estrategia de Socialización y Pedagogía del Plan Nacional de Búsqueda y la Estrategia de Cementerios, la cual se enfocó en dar las recomendaciones necesarias para preservar los cuerpos en los cementerios en medio de la pandemia por el COVID-19.
 Se reporta el link al drive con las evidencias: https://drive.google.com/drive/u/0/folders/1U2RNDiZ3VfkWO0CPwpTgTLB9eymxHeSQ</t>
  </si>
  <si>
    <t>Reconocemos como logro, la adaptación del componente de pedagogía a un formato virtual, se logró aportar a la construcción de herramientas y espacios de pedagogía más cercanos, participativos e interactivos con los diferentes públicos. Asimismo, este proceso conjunto permitió el fortalecimiento y la apropiación del componente de pedagogía, a partir del relacionamiento cercano y la articulación con los equipos misionales permitió el trabajo conjunto para la búsqueda, aquí se destaca a la SGTT, la Direcciones Misionales del nivel central, los equipos territoriales y la OGC. 
 Asimismo, haber realizado jornadas con los 17 equipos territoriales permitió conocer de primera mano sus experiencias pedagógicas desde el territorio, su relación y apropiación con las herramientas construidas desde la OACP y finalmente sus necesidades para el desarrollo de sus acciones con enfoque territorial. Este trabajo fue llevado a un plan de trabajo conjunto que ya se está implementando y se espera continuar desarrollando durante los siguientes cuatro años.
 Con el grupo de familiares en el exterior de la Unidad de Búsqueda, se avanzó en el relacionamiento para espacios de pedagogía sobre el mandato y el proceso de búsqueda, aportar a la construcción un plan de trabajo conjunto entre la UBPD y familiares en el exterior de Europa y del cono sur. Desde la OACP se construyó una herramienta pedagógica para el acceso al mecanismo dirigida a familiares que se encuentran en el exterior, la cual fue entregada a las cancillerías y ha sido usada por el equipo de trabajo. Asimismo, se trabajó de manera conjunta en la propuesta de una estructura para el micrositio en la página web que está dirigido especialmente a personas que residen en el exterior y buscan a sus seres queridos. 
 Reconocemos el aporte a la construcción de un relato y conocimiento conjunto entre personas que buscan y servidores(as) de la UBPD, sobre el concepto de búsqueda humanitaria y extrajudicial que reconoce los aprendizajes, saberes y experiencias de quienes han buscado y trabajado en estos procesos. En este sentido visibilizar las herramientas de los Círculos de Saberes a través de diferentes canales como el canal institucional, espacios conmemorativos, de pedagogía y culturales, han aportado al reconocimiento de las vivencias de las personas que buscan, tocando el corazón de quienes reciben estas producciones y el acercamiento al mecanismo de búsqueda humanitaria y extrajudicial para buscar a sus seres queridos desaparecidos. 
 Así mismo, destacamos la estrategia de rendición de cuentas “Buscamos contigo” la cual se desarrolló por medio de cuatro diálogos virtuales que tuvieron un alcance de dos mil visualizaciones en vivo y han alcanzado posteriormente nueve mil. Estas acciones tuvieron un alcance internacional en seis países europeos, tres latinoamericanos y Estados Unidos. Adicionalmente, el alcance de las publicaciones en redes sociales duplicó el impacto frente a 2019. Esta experiencia fue reconocida por Función Pública, entre 83 entidades, como la segunda mejor en la categoría “Otras ramas del poder público”.
 Como logro también mencionamos la campaña coyuntural de mayor impacto del año realizada en el marco de la fecha conmemorativa del 30 de agosto, la cual reforzó la articulación interinstitucional y el relacionamiento con familiares de personas desaparecidas que contribuyen a legitimar a la UBPD como líder en la búsqueda de personas desaparecidas, particularmente en relación a los mensajes enviados a la opinión pública. Una conversación digital que dejó en una semana el doble de seguidores nuevos que se alcanzan en un mes, y de la cual participaron figuras públicas y políticas, entidades del estado, embajadas, organismos internacionales y columnistas que respondieron al llamado de la carta enviada junto a 294 familiares de víctimas de desapariciones durante el conflicto armado. 
 Se realizó un diagnóstico con los Equipos Territoriales para identificar las principales necesidades comunicativas y oportunidades de mejora para la difusión interna. Adicionalmente, como respuesta a estos hallazgos, se implementó el envío de boletines de comunicación internos en los cuales se comunican los principales resultados y retos de la Unidad de Búsqueda. 
 La principal dificultad durante el año 2020, fue el aislamiento preventivo por el COVID 19 el cual dificultó la realización de gran parte del trabajo que se tenía proyectada para el año de manera presencial. 
 Con los espacios de pedagogía se llegó a un público muy pequeño de familiares y personas que buscan. Esta situación se presentó por varias razones, la primera es que los espacios virtuales no permiten la calidad, claridad y comprensión del mandato de la UBPD, lo que hace que la comunicación no sea fluida, por otro lado en los lugares donde se llegó de manera virtual se encontró una gran dificultad para el acceso a internet, a equipos de cómputo, celulares o tablets que permitieran la conectividad, también las personas que se conectan en su mayoría son adultos mayores los cuales requieren de un proceso de alfabetización digital para la conexión o del acompañamiento de otra persona en los espacios para el uso y participación de las mismas. 
 Efectivamente se logró llegar a otros públicos, sin embargo, se percibió que hubo una amplia saturación de espacios virtuales, lo que dificulto la atención, la comprensión y claridad sobre el mandato, lo que reafirma que el grado de comprensión que se logra en una pedagogía virtual no es el mismo al presencial, un ejemplo de esto es que en una de las instituciones en el territorio se comprendió que la UBPD se encarga de buscar a todas las personas desaparecidas del país lo cual se logró aclarar posteriormente en un encuentro presencial con la institución.</t>
  </si>
  <si>
    <t>Se valora el incremento de acciones de comunicación y pedagogía realizadas frente a las inicialmente proyectadas al iniciar la vigencia, mas aún considerando la emergencia sanitaria decretada en el 2020. Los soportes guardan relación directa con el avance cualitativo y con los logros alcanzados
 Por último, se sugiere concatenar las estrategias instauradas en el 2020 con el nuevo plan de acción 2021, de tal forma, que los temas ya posicionados continuen ademas de las nuevas propuestas que esten por venir.</t>
  </si>
  <si>
    <t>1. 5, 6 y 8 de Octubre de 2020:
La Oficina Asesora Jurídica en acompañamiento con la Oficina de Gestión de Conocimiento realizó tres jornadas de capacitación vituales. Este ejercicio contó con la participación 50 personas de los equipos de SAF (Logistica e Inventarios, Gestión Financiera y Contable, Gestión Administrativa, Gestión Documental y Servicio al Ciudadano), OTIC y OCI sobre la "Naturaleza Jurídica de la UBPD y la aplicación de MIPG". En estas jornadas se explicaron algunas de las particularidades de la Entidad, se desarrolló un ejercicio práctico con un caso real y actual y finalmente se respondieron preguntas de los asistentes.
2. 14 de Octubre de 2020:
Continuando con el objetivo principal de la actividad, la OAJ remite por correo electrónico a la OACP el guión para la producción del video institucional de presentación de la UBPD,  que está dirigido a los operadores judiciales.
3. 4 de Noviembre de 2020:
La OAJ reitera comunicación a la OACP sobre el estado del video y presentando su dispocisión para aclarar cualquier duda relacionada.
4. 4 de Diciembre de 2020:
Siguiendo con las capacitaciones al interior de la UBPD, se capacitaron 14 funcionarios tanto de nivel central como territorial sobre el consejo asesor y los fundamentos jurídicos.
5. 15 de diciembre de 2020:
Se solicita nuevamente por correo electrónico a la OACP el estado de avance en la producción del video.
Soportes:
1. Presentación Naturaleza Jurídica de la UBPD y Aplicación de MIPG
1.1 Lista de Asistencia Grupo 1 - 5 de Noviembre de 2020 (SAF - Logistica e Inventarios, Gestión Financiera y Contable y Gestión Administrativa)
1.2 Lista de Asistencia Grupo 2 - 6 de Noviembre de 2020 (OTIC y OCI)
1.3 Lista de Asistencia Grupo 3 - 8 de Noviembre de 2020 (SAF - Servicio al Ciudadano y Gestión Documental)
2. Correo electrónico enviado a OACP con guión del video del 14 de Octubre
2.1 Guíón del Video para Operadores Jurídicos
3. Correo electrónico enviado a OACP con solicitud información del 4 de noviembre
4. Presentación sobre Consejo Asesor
4.1 Lista de Asistencia - Consejo Asesor
5. Correo electrónico a la OACP con reiteración de solicitud del 15 de diciembre</t>
  </si>
  <si>
    <t>La actividad se cumplió de acuerdo a lo planteado. Desde principio de año se remitió comunicación al Consejo Superior de la Judicatura que contenía la misión de la entidad, las etapas de la búsqueda, lo que significa el proceso de búsqueda entre otros para que se comprendiera, que las ordenes contenidas en las decisiones judiciales se ajustarán al mandato de la UBPD. Lo anterior permitió que se pudiera socializar con todos los jueces del país, la naturaleza jurídica de la entidad, de tal manera que se redujo y no se incrementó ordenes judiciales de difícil o imposible cumplimiento. Sin embargo, con la declaratoria de pandemia, los encuentros que se plantearon inicialmente debieron ser modificados. Las limitaciones para realizar actividades presenciales hizo que se buscarán alternativas que complementaran lo ya socializado con los jueces de la reupublica y que se buscará complementar el mensaje a los operardores judiciales y ampliar el público objetivo ya que se incluía a los servidores de la Unidad. Finalmente, la construcción de la compresión de la entidad no sólo fue un ejercicio externo, sino también con la UBPD y el material que se desarrolló  (video) será socializado el próximo año a otras entidades y funcionarios de la UBPD con el fin de extender y complementar el mensaje ya dado.</t>
  </si>
  <si>
    <t>El reporte fue consistente a lo largo del año y da cuenta de avances en la dirección esperada. Para 2021 se sugiere considerar un diálogo con la OACP para encontrar no solo formas de difusión, sino sobre todo de pedagogización con los jueces y con otros actores o grupos de valor importantes para la entidad, a quienes es importante hacer llegar la información construida.</t>
  </si>
  <si>
    <t>Para el reporte del último trimestre, la Subdirección General Técnica y Territorial emitió el documento "Las fases del proceso de búsqueda de personas dadas por desaparecidas", en función de una ruta articulada para el abordaje humanitario de las solicitudes de búsqueda. Surtido lo anterior, se adelantará loi necesario para avanzar en la divulgación y socialización al interior de la UBPD del mismo, lo cual permitirá fortalecer el mandato institucional y seguir avanzando en el proceso de búsqueda de personas dadas por desaparecidas.</t>
  </si>
  <si>
    <t>La SGTT durante la vigencia 2020 estableció una ruta de trabajo que le permitió consolidar los diferentes documentos construidos por la UBPD donde se relacionanban las fases del procesos de búsqueda e identificó la ruta ariculada para el abordaje humanitario de las solicitudes de búsqueda.</t>
  </si>
  <si>
    <t>Al interior del documento soporte se evidencian las fases internas del proceso de búsqueda, junto con la ruta interna de trabajo para los procesos de búsqueda, no obstante, se sugiere ampliar las fases y rutas a las entidades con las cuales se han suscrito convenios (5 según el documento). Esto permitirá a la UBPD conocer el detalle de su actuar, en que momento intervendrán las demás entidades y como lo harían</t>
  </si>
  <si>
    <t>Los avances de ejecución de las actividades del Plan de Acción de la OTIC para el trimestre octubre- diciembre de 2020 son los siguientes:
 Proyecto Gestión Adquisición de Bienes y Servicios TICS
 1. Para el proceso de Adquisición de Impresoras de etiquetas se realizó la adquisición de 26 impresoras para las sedes territoriales, las satélites y la sede central
 Evidencias: https://drive.google.com/drive/folders/1p3GmX7I0BDYUzdt2ciu36wQMB0Qa0B0x
 2. Para la adquisición de los equipos IMAC se realizó la adquisición de 9 equipos para la Oficina Asesora de Comunicaciones (4) y la Dirección Técnica de Prospección, Identificación y recuperación (5)
 Evidencias: https://drive.google.com/drive/folders/1xgltb4lAf5SAvP0slR3LPRQeqma1xKTe
 3. En el caso de la suscripción del software jurídico se gestionó la adquisición de 10 suscripciones para vLexGlobal y 30 suscripciones de vLexColombia, por un año, las cuales permiten acceder a fuentes electrónicas de información de manera actualizada y periódica en materia jurídica, administrativa, constitucional, civil, penal, internacional, humanitario, laboral, tributaria, procesal, contratación pública, entre otros, con el fin de mantener informados a sus funcionarios para la elaboración y revisión de documentos que requieran el cumplimiento de las actividades de las siguientes dependencias: Secretaría General, Subdirección de Gestión Humana, Control Interno, Cooperación Internacional, Subdirección de Análisis, Planeación y Localización para la Búsqueda y especialmente la Oficina Asesora Jurídica, quien asesora, representa judicial y extrajudicialmente a la UBPD
 Evidencias: https://drive.google.com/drive/folders/1r5n3rk4qRPBqopMrDQHDywResWBizF1_?usp=sharing
 Proyecto Fortalecimiento servicios integrados TIC de la UBPD
 Para la licitación de servicios integrados se dio Inicio de estudio de mercado de servicios 
 Integrados con la generación de los correspondientes documentos (Ficha técnica para cotizar bienes-servicios 10-12-2020, Aprobación Vigencias futuras,etc)
 Evidencias: https://drive.google.com/drive/folders/10oROT_s_UsJ0fZw-Z08pX7Nd_e0ylZwZ
 Adicionalmente, se realizó verificación y seguimiento a los servicios tecnológicos (Conectividad, seguridad centralizada, wifi, telefonía, arrendamiento de equipos). 
 Evidencias: https://drive.google.com/drive/folders/1w06DIfdDfZdRmDB35xE5BH1qHCknGSHZ?usp=sharing
 Se realizó la liquidación de contrato 067 gestionado a través del proceso en SECOP No. UBPD-CD-155-2020 para contrato anexo derivado 5.
 Proyecto "Uso y apropiación herramientas de TI", El proyecto se finalizó de acuerdo a lo planificado, el 14/10/2020
 Evidencias: https://drive.google.com/drive/folders/1fja7RnfSdlFDImWs5Qo-X7HY00fZL1Oq
 Proyecto Implementar Software Compresión y Descompresión: Se realizó la Instalación de la Herramienta en 346 equipos de las cuales se generaron las actas de instalación, el Informe final de Instalación, Informe final de entrenamiento y Informe Selección y puesta en funcionamiento (Informes de sw de compresión y descompresión.pdf)
 Evidencias: https://drive.google.com/drive/folders/1FE5XnvS9OIAYB_S_BJ0GzBP50EMeGAbw
 Proyecto Implementar Componente Información Geográfica: Se realizaron las siguientes actividades:
 Los cursos virtuales de entrenamiento fueron habilitados y se invitaron a los usuarios a participar.Los cursos de la bolsa de horas fueron programados y confirmados tanto por los usuarios como por el proveedor.se realizó la inscripción y asistencia del ingeniero Salomón Ramírez al curso de Configuración ArcGIS Server del 23Nov al 27Nov. Igualmente, el 24 de noviembre se adelantó Taller de configuración de Web App Builder y Dashboard, como acuerdo para el cierre de las horas EAPP.
 Proyecto Implementar Sistema de Video Conferencia
 Se realizaron los acompañamientos de verificación, instalación y pruebas de los 30 kits de solución de videoconferencia y se realizaron las 8 capacitaciones correspondientes al alcance del contrato 196-2020
 Evidencias: https://drive.google.com/drive/folders/1IakYbE7H6HyR4C1dYJz_xQG5f7r4LxY2
 Proyecto Gestionar PETI OTIC
 En el marco de la ejecución del proyecto en el cual la OTIC realizará la articulación del PETI 2019-2020 con el PETI 2021-2024 que entregará la Consultoría se realizaron las siguientes actividades:
 Se han desarrollado las siguientes actividades relacionadas con la actualización del mapa de ruta 2021- 2024 las cuales incluyen: Identificar necesidades de TIC, Consolidar necesidades de servicios o elementos tecnológicos, Generar mapa de ruta 2021- 2024 y Validar mapa ruta 2021- 2024. El detalle de las actividades es el siguiente:
 Se realiza la actividad de solicitud a los jefes de área en relación con la identificación de necesidades tecnológicas para la vigencia 2021 y se realiza la consolidación de las necesidades tecnológicas reportadas por las áreas de la Entidad.
 De acuerdo con el análisis de las necesidades tecnológicas reportadas no se identifica la necesidad del establecimiento de nuevos proyectos para el PETI. Sin embargo, se genera nueva versión del Mapa de ruta del PETI 2021-2024 en atención a los siguientes puntos:
 1. Para los proyectos que se realizaran en la vigencia 2021 se incluyen los tiempos estimados de duración de los procesos contractuales, razón por la cual se desplazan en la línea de tiempo (proyectos 1,3,5,4,6,9,11).
 2. Se adelanta en el tiempo el proyecto 10 por solicitud directa de la Directora General (de 2022 a 2021).
 3. Se mueve en el tiempo el proyecto 8 de 2021 a 2022 por dependencia con los proyectos a ejecutar en 2021
 4. Se mueve Se mueve en el tiempo el proyecto 16 de 2021 a 2022 por dependencia de recursos financieros (no disponibilidad)
 5. Se adelanta en el tiempo el proyecto 12 de 2024 a 2023 por dependencia de los proyectos que se ejecutaran en las vigencias 2021 a 2022
 6 Los demás proyectos mantienen las fechas propuestas inicialmente
 Evidencia en:
 https://drive.google.com/drive/folders/1ArFWXTUbDHZnpDvZDTFoPIdxEJAMKsPc en el archivo "Mapa de Ruta PETI UBPD V2.4" y en el archivo "Resumen Identificacion necesidades tecnologicas 2021"
 Proyecto Caracterización Procedimientos TIC. Se desarrollan todas las actividades planificadas para la caracterización de los siguientes procedimientos: i) procedimiento “Solicitudes de Servicios de SD” con Evidencias: https://drive.google.com/drive/folders/1S2zHgotpB16XpRCGAbw9fCQdScy7Q5vh
 y ii). Procedimiento “Gestión de Cambios” con Evidencias: https://drive.google.com/drive/folders/1qsMi0eO5EhP5Xwm3uzDXPxOZUmCeSUfy
 Proyecto Implementación de formularios captura información
 Se finaliza la implementación de un conjunto de herramientas, para apoyar las tareas de registro, consolidación y consulta de información, realizadas por los equipos territoriales y la subdirección de gestión de información. Estas incluyen los formularios de captura, que reemplazarían los formularios que actualmente se tienen en Google Forms. La información que se registra por estos formularios es la siguiente: - Solicitud de búsqueda inicial - Diálogos de ampliación, y acciones de asesoría, orientación y fortalecimiento - Mesas técnicas de coordinación La información de personas dadas por desaparecidas y personas que buscan, se consolida en una base de datos, y puede ser consultada por una aplicación que funciona como un buscador, bajo distintos criterios.. También se desarrolló una aplicación que facilita a los analistas identificar datos provenientes de diferentes fuentes, acerca de una misma persona dada por desaparecida, para aprobar o descartar cambios y así mantener la información consolidada en un único registro. 
 Para la generación de reportes se instaló y configuró una herramienta llamada “metabase” con la que se pueden obtener a partir de la información registrada por formularios y consolidada en la base de datos. Adicionalmente, se prepararon algunas fuentes de datos para presentar indicadores de la información registrada hasta el momento, a partir de un cargue inicial del registro de solicitudes de búsqueda, y un piloto que se realizó con los equipos territoriales de Bogotá y Villavicencio. 
 Evidencias: Las herramientas se encuentran instaladas en la infraestructura de la UBPD, y para tener acceso a ellas se requiere conexión a la red directamente en las oficinas, o por medio de una red privada virtual. La dirección de acceso al portal desde donde se puede acceder a la nueva plataforma de formularios (kobo), y a las aplicaciones y nuevos visualizadores, es: http://aplicaciones.tst.ubpdbusquedadesaparecidos.co:8001/inicio/
 Nota: Los informes finales de ejecución de los proyectos se encuentra en la ruta: https://drive.google.com/drive/folders/1fja7RnfSdlFDImWs5Qo-X7HY00fZL1Oq</t>
  </si>
  <si>
    <t>Se logró la definición del PETI 2021-2024, el cual permitió establecer el marco estratégico y táctico de TIC para la UBPD, en armonía con sus necesidades, objetivos misionales y lineamientos estratégicos institucionales. A través de este plan se busca realizar mejoras, cambios de paradigmas y transformaciones al interior de la Entidad al utilizar la tecnología como un factor de innovación estratégica, al alinear las soluciones tecnológicas con los procesos y al aumentar la capacidad de análisis de información. 
 Es así como en la generación de este Plan se identificaron 344 necesidades de carácter tecnológico de todas las áreas de la Entidad y se establecieron 30 proyectos por medio de los cuales se pretende implementar soluciones tecnológicas para dichas necesidades. Los proyectos identificados se plantean desarrollar en un horizonte de 4 años (2021-2024) con un costo total estimado actualmente de $ 28.204.330.416 y estructurados a través de un Mapa de Ruta.
 Se presento dificultad en los tiempos de desarrollo de la consultoría, los cuales implicaron cambios en las fechas inicialmente planteadas para la entrega del producto final (dociumento PETI 2021- 2024)</t>
  </si>
  <si>
    <t>Las herramientas, equipos y licencias adquiridas permiten Identificar e implementar TIC's como herramientas para apoyar el desarrollo de la misión de la UBPD, así mismo, se valora el logro alcanzado tras la consultoria que genera el PETI, permitiendo entre otras cosas, conocer la ruta estratégica de TIC para la UBPD en el marco de gasto de mediano plazo. 
 En virtud de las multiples necesidades que enfrenta la OTIC, se sugiere iniciar un analisis para determinar la capacidad instalada y disponible en la planta de personal de esta oficina, lo anterior, considerando los proyectos que vienen en camino en terminos de tecnología para la UBPD. Esto permitirá tomar decisiones al respecto y en todo caso, garantizar la operación.</t>
  </si>
  <si>
    <t>1. 7 de Octubre de 2020:
La SGTT presentó al Comité de Conciliación informe sobre las actividades adelantadas para dar cumplimiento a las medidas y mecanismos formulados en el marco de la PPDA para evitar la configuración de los riesgos relacionados con la Seguridad de la Información e Ingreso a Lugares.
2. 21 de Octubre de 2020:
La Secretaria Técnica del Comité de Conciliación presentó informe a los integrantes del comité sobre las actividades adelantadas por las áreas resposables de formular medidas en la PPDA para dar cumplimiento al Plan de Acción de la PPDA
3. 18 de Noviembre de 2020:
La SGTT presentó al Comité de Conciliación informe sobre las actividades adelantadas para dar cumplimiento a las medidas y mecanismos formulados en el marco de la PPDA para evitar la configuración de los riesgos relacionados con la Seguridad de la Información (cronograma de actividades relacionados con S.I. y compilación de instrumentos de S.I. 2019) e Ingreso a Lugares (Protocolo de Ingreso a Lugares).
4. 2 de Diciembre de 2020:
Socialización en el Comité de Conciliación de la aprobación por la ANDJE de la modificación de la PPDA 2020-2021 y de la resolución que adopta e implementa la PPDA.
* El Comité de Conciliación decidió desarrollar una campaña de sensibilización en prevención de riesgos con los servidores de la entidad. (Gestión, Corrupción, Seguridad Digital y Daño Antijurídico) cuyo objetivo es: "Concientizar a las y los servidores y contratistas de la UBPD sobre las implicaciones de las políticas de prevención de riesgo en una entidad de naturaleza estatal, el deber del cumplimiento adecuado, eficiente y oportuno de las acciones de prevención de riesgo en la UBPD, las consecuencias que tiene el incumplimiento de tales políticas en las responsabilidades individuales de cada servidor, así como las potencialidades de poder afectar la misión de la Entidad."
5. 16 de diciembre de 2020:
Seguimiento a la formulación del Protocolo de Seguridad para los funcionarios, contratistas y personal delegado de la UBPD por parte de la Dirección General  a través del equipo de Prevención y Protección.
Soportes: 
1. Acta No. 13 del 7 de Octubre de 2020 (pendiende de firma Dra. Luz Marina)
2. Acta No. 14 del 21 de Octubre de 2020 (pendiende de firma Dra. Luz Marina)
3. Acta No. 15 del 28 de Noviembre de 2020 (pendiende de firma Dra. Luz Marina)
4. Acta No. 16 del 2 de Diciembre de 2020 (pendiende de firma Dra. Luz Marina)
5. Carta de Aprobación ANDJE del 20 de noviembre No. de Radicado: 20203000113401-DPE
6. Resolución 1184 de 27 de noviembre de 2020
* Correos de Campaña de Sensibilización</t>
  </si>
  <si>
    <t>La actividad se cumplió de acuerdo a lo planteado. En ese sentido, se logró establecer los cronogramas de trabajo de tal manera que se pudiera realizar el seguimiento que le corresponde al Comité, así mismo, se logró la realización de algunos de los instrumentos previstos en la política antes del término establecido. Sin embargo, con la declaratoria de Pandemia los cronogramas inicialmente planteados por las dependencias debieron ser modificados. Algunos productos que se encontraban en desarrollo tuvieron que ser varias veces ajustados por lo que la entrega de los documentos entre ellos la expedición de los protocolos no se dieron en los tiempos inicialmente planeados. A pesar delo anterior, dada la importancia de cumplir la actividad, se desarrollaron actividades que permitieronn el cumplimiento de lo propuesto al principio de año. Para finalizar el año, se aprobación de la PPDA que adoptó la UBPD para el 2020-2021.</t>
  </si>
  <si>
    <t>La información a lo largo del año fue consistente y completa, dando cuenta de que las labores para el desarrollo de las actividades se realizaron adecuadamente. Además, la dependencia explicó de qué maneras realizó ajustes para enfrentar los retos generados por la emergencia sanitaria por covid-19. En ese marco, el desarrollo de la campaña de sensibilización interna resulta particularmente destacable, para concretar el desarrollo de la actividad con relación a la acción estratégica a la que está asociada.</t>
  </si>
  <si>
    <t>Dificultades:
 * En principio no se tuvo total claridad sobre alcance de la actividad y ruta para su desarrollo y cumplimiento.
 Logros:
 * Se consolido un documento de trabajo como insumo para la identificación de los múltiples resultados del proceso de búsqueda, el cual retomo los avances que con los que cuenta la entidad y que se derivan de los avances que logro materializar este año</t>
  </si>
  <si>
    <t>Se valora la construcción y aprobación del documento denominado "identificación y conceptualización de los resultados del proceso de búsqueda de personas dadas por desaparecidas", el cual permitirá orientar y denotar las respuestas que se brindan dependiendo de la fase del proceso de búsqueda en el que se encuentre. 
 Se sugiere iniciar la socialización del documento con las dependencias y territorios que corresponda.</t>
  </si>
  <si>
    <t xml:space="preserve">Se cuenta con el diseño del modelo para la protección, seguridad y confidencialidad de la información. </t>
  </si>
  <si>
    <t>Dificultades: en el proceso de revisión y aprobación de la Política de Seguridad de la Información tomo más tiempo de los esperado y teniendo en cuenta la codependencia entre la política y la política de gestión de información causo demoras en su estructuración por lo que hasta el momento solo se cuenta con el borrador de propuesta el cual será revisado en la vigencia 2021.
Logro: Aprobación de las Políticas de Seguridad de la Información, Seguridad, Protección y Confidencialidad de la Información, Gestión Documental, el Programa de Gestión Documental - PGD y el Plan Institucional de Archivos de la UBPD.</t>
  </si>
  <si>
    <t>Se valoran las diferentes acciones que se han realizado entorno a la protección, preservación y dignificación de los cuerpos no identificados e identificados no reclamados en el país.
 Se sugiere iniciar a mapear los lugares que ya han sido visitados y orientados, de tal forma, que se guarde una traza y linea base para las próximas vigencias. Esto permitirá que no se repliquen posiblemente las mismas acciones en diferentes momentos en que la UBPD aplique su mandato.</t>
  </si>
  <si>
    <t>Logro: 1. Se concluyó la elaboración de los documentos que viabilizan técnicamente el Censo de Personas Indígenas dadas por Desaparecidas, subconjunto del Universo de Personas dadas por Desaparecidas.
2. Se logró realizar la contratación para la adquisición de infraestructura hiperconvergente para fortalecer la infraestructura tecnológica del INML que soporta el Registro Nacional de Desaparecidos a través del contrato 232 de 2020 con la empresa UT HIPER G-S 2020.
Dificultad: La coordinación interinstitucional para la precisión de los requerimientos técnicos que viabilizarán la compra de las herramientas y equipos para fortalecer el Registro Nacional de Desaparecidos.</t>
  </si>
  <si>
    <t>Se inició la implementación del modelo de seguridad de la información y se realizó la evaluación en el manejo de la información del proceso de búsqueda tomando como base el diagnóstico que se hizo a principio de año en el marco de la consultoría y todos los avances que tuvimos este año en materia del diseño del modelo de seguridad de la información, constitución del sistema de seguridad de la información y aprobación de la política general de seguridad, protección y confidencialidad de la información. Así mismo en la séptima sesión del comité de seguridad de la información fue aprobada la política de seguridad digital y se construyó el manual para el manejo de información cofidencial.</t>
  </si>
  <si>
    <t>Logro: Se inició la implementación del modelo de seguridad de la información y se realizó la evaluación en el manejo de la información del proceso de búsqueda.</t>
  </si>
  <si>
    <t>La UBPD ha venido trabajando en el intercambio de información, entre otras, con las siguientes entidades:
El convenio con la Registraduría Nacional del Estado Civil se suscribió el pasado 27 de octubre del 2020 el convenio interadministrativo de cooperación  011-2020 cuyo objeto es: La REGISTRADURÍA permitirá a LA UBPD, el acceso a la información contenida en la base de datos del Archivo Nacional de Identificación (ANI) y del Sistema de Información de Registro Civil (SIRC), para la búsqueda de las personas dadas por desaparecidas en el contexto y en razón del conflicto armado.
Con la Superintendencia de Notariado y Registro se suscribió el acuerdo de servicio 057 el pasado 14 de julio cuyo objeto es: Permitir a LA UNIDAD DE BUSQUEDA DE PERSONAS DESAPARECIDAS – UBPD, la consulta vía Web de la información disponible en el sistema de información registral, de acuerdo con la tecnología e infraestructura con que cuenta la Superintendencia de Notariado y Registro, a través de los sistemas de información disponibles para tal fin; de conformidad con los niveles de servicio y confidencialidad que se concerte en desarrollo de este Acuerdo. De tal forma que dicha información puede ser consultada por: Número de folio de matrícula, número de documento de identidad, referencia catastral, cédula catastral y datos del propietario natural o jurídico. Los accesos estarán supeditados a la disponibilidad de los recursos con que cuente la Superintendencia de Notariado y Registro.
Porúltimo se suscribio el contrato 232-2020 que tiene por objeto: Adquisición, instalación, configuración de infraestructura de hiperconvergencia tecnológica de hardware y software para el intercambio de información y fortalecimiento del Registro Nacional de Desaparecidos, lo cual tiene como fin fortalecer la infraestructura del INMLCF que soporta el Registro Nacional de Desaparecidos, lo cual servirá de insumo para el avance en la construcción del capitulo del registro nacional de desaparecidos.
Este proceso ha sido facilitado por la consultoria contratada por la Unidad para el Diseño del Sistema de información misional que pretende incorporar todas las herramientas necesarias para garatizar el intercambio de información.</t>
  </si>
  <si>
    <t>La entidad ejecutó el contrato 186-19 el cual diseñará el Modelo de Seguridad de la Información para la UBPD, con base en este modelo de seguridad de la información la OTIC establecerá el Modelo de Seguridad Digital el cual se encuentra contemplado en el proyecto de gestión de la OTIC denominado “Fortalecimiento de seguridad digital”, una vez finalizado el diseño del modelo de seguridad de la información la OTIC definirá en el último trimestre el modelo de seguridad digital el cual se encontrará alineado con el modelo de seguridad de la información y hará parte del respectivo plan de implementación. 
 1. En el trimestre octubre - diciembre se han realizado las siguientes actividades en conjunto con la UT: Dentro del marco del contrato se han realizado aportes y retroalimentación sobre los siguientes documentos que se están construyendo en conjunto con la consultoría: 
 - Arquitectura de seguridad (Confidencialidad externa) 
 Evidencias: https://drive.google.com/file/d/1WMZ9YN7-w9B0nwUWyTHe-aA79l9coxEK/view?usp=sharing
  - Planes de tratamiento de riesgos (Confidencialidad externa) 
 Evidencias: https://docs.google.com/spreadsheets/d/16BMDCGoRl9-2VnrnfJVl9oGhIRx0imFP/edit?usp=drive_web&amp;ouid=109776645263425298223&amp;rtpof=true 
 - Manual para la adecuada gestión de amenazas y vulnerabilidades (Confidencialidad total) 
 - Diseño y definición el IRP - Plan de Respuesta a Incidentes (Confidencialidad externa) 
 Evidencias: https://drive.google.com/file/d/19xG_tkqS11FVGy1uLP-F9A9R_hVobrcN/view?usp=sharing 
 - Plan de Implementación del SSI - (Confidencialidad externa) 
 Evidencias:https://docs.google.com/spreadsheets/d/1gwogc8Hp3-oSt_qHoOMZ4Hjspr8plSCh/edit#gid=2085493438 
 - Proyectos registrados en la herramienta PLANVIEW
 Evidencias:https://drive.google.com/file/d/1fiHNB3Kg68rwq5ZI-Z29mitGw0GgHARX/view?usp=sharing 
 - Requerimientos de seguridad de activos de información (Confidencialidad externa) 
 Evidencias: https://docs.google.com/spreadsheets/d/1ZfaOCb5yckdwCRewu6wNnO8u8vcqLR0-/edit?rtpof=true 
 - Recomendaciones Comité de Seguridad de la Información (Confidencialidad externa)
 Evidencias: https://drive.google.com/file/d/1AZvwbbc7IkbCSmdroPunS5M0LzgPnVY5/view?usp=sharing 
 - Requerimientos Implementación GRIES (Confidencialidad externa)
 Evidencias:https://drive.google.com/file/d/1a37cSmoQcfjk4le4qnDBLKVkid-nM3Gw/view?usp=sharing
  - Manual de operación del equipo GRIES (Confidencialidad externa)
 Evidencias:https://drive.google.com/file/d/1e4V_kR4AzlIRYJ4IkhLtK0R6n0s1Qnvc/view?usp=sharing 
 - Diseño Estrategia Plan Implementación BCP (Confidencialidad externa) 
 Evidencias: https://drive.google.com/file/d/19DO_6-xFl6OeEV4RexI3-fc4nm_vCaxb/view?usp=sharing 
 - Diseño Estrategia y Plan Implementación DRP (Confidencialidad externa)
 Evidencias:https://drive.google.com/file/d/11huOssUmNJbLjcBNQY5do46NbDnZy20l/view?usp=sharing 
 Metodología para Mantener y Actualizar el DRP y BCP (Confidencialidad externa)
 Evidencias: https://drive.google.com/file/d/1vBZ346oU5busdyswHAU0OS_jmy3Hdf3X/view?usp=sharing - P55
  - Plan de Pruebas del BCP y DRP (Confidencialidad externa) 
 Evidencias: https://drive.google.com/file/d/11stWZzvTi__nEIPWHgE0OczvdBTTKyGw/view?usp=sharing 
 - Informe ejecutivo con resultados del análisis de vulnerabilidades (Confidencial total) 
 - P67 - Estrategia y procedimientos para aseguramiento (hardening) y mejoramiento continuo (Confidencialidad externa) 
 Evidencias: https://drive.google.com/file/d/18i-m79qQpGsOSVNJASuWR-oMKktbWRsr/view?usp=sharing 
 - Informe técnico detallado de análisis de vulnerabilidades (Confidencialidad total)
  - P69 - Informe técnico detallado de pruebas de seguridad (Ethical Hacking) (Confidencialidad total) 
 - P73 - Herramienta configurada (Confidencialidad externa) 
 Evidencias: https://drive.google.com/file/d/1xDkoMTFtya-oM1_q-A0YIXy9A9Xl2f5/view?usp=sharing 
 2. En el marco del proyecto de fortalecimiento de seguridad digital se han llevado a cabo las siguientes actividades: - Se inició ejecución de los contratos 193 y 194 de 2020, recibiendo en los tiempos acordados la documentación técnica y las licencias de las 4 herramientas adquiridas por la entidad, así mismo se desarrollaron a cabalidad todas las actividades y obligaciones contractuales (SECOP).
  - Se realizan sesiones virtuales para afianzar la seguridad digital en territorio dadas las condiciones de emergencia sanitaria en el país. – (taller territoriales.pdf y taller territoriales2.pdf) 
 - Se realiza evaluación del proceso para la adquisición de una herramienta de SGDEA. (SECOP) 
 - Se realiza el día de la seguridad digital 2020 contando con la participación de expertos internacionales. (diadelaseguridad1.pdf y diadelaseguridad2.pdf) 
 - Se realiza un concurso en el marco del día de la seguridad digital el cual buscó que de forma interactiva se reforzaran conocimientos de seguridad digital. (concursosegdigital.pdf) 
 - Se realiza revisión interna sobre la red inalámbrica, usuarios, vpn, firewall y se genera el respectivo informe (Confidencialidad total) 
 - Se solicita a las áreas realizar las gestiones correspondientes para remediar vulnerabilidades encontradas en sistemas de información web. (gestionvulnerabilidades.pdf) 
 - Se diseñó la primera versión del modelo de seguridad digital el cual consta de un marco, estrategias y plan de implementación 2021. (MarcoMSD.pdf, estrategiasMSD.pdf y planimplementacionMSD2021.pdf).
  - Se diseñó el procedimiento de servicios de seguridad digital. (Sistema de Gestion de Calidad)
 Evidencias: https://drive.google.com/drive/folders/1qOQDN_mDLVGcARGMnh3MUPC7rBNwxoQr</t>
  </si>
  <si>
    <t>"En relación con la seguridad Digital se reporta que como parte de la implementación de los habilitadores de seguridad digital se adquirió cuatro herramientas de ciberseguridad (Borrado seguro, Prevención de Pérdida de Datos, Cifrado de datos y archivos, Gestión de Dispositivos Móviles), las cuales fortalecen los procesos de protección de información, asimismo se realizaron transferencias de conocimiento sobre el uso de estas herramientas. Adicionalmente la OTIC gestionó la adquisición de 64 dispositivos de seguridad y un certificado Wildcard que permiten preservar la integridad y confidencialidad de la información que se almacene en estos y se transmita vía web.
 Dentro de los logros alcanzados por la OTIC se encuentran actividades de evaluación a la infraestructura y sistemas de información de la entidad a través de la realización de pruebas de Ethical Hacking, las cuales identifican debilidades y fortalezas sobre lo evaluado.
 En el marco del plan de sensibilización y concientización se realizaron actividades de fortalecimiento de la cultura de seguridad digital en la entidad, actividades desarrolladas para servidores y servidoras del nivel central y territorial, entre las cuales se encuentran charlas enfocadas en el uso adecuado de los sistemas de información y sus riesgos de no aplicarlas, asimismo se llevó a cabo el día de la seguridad digital en el cual se contó con expertos internacionales en temas de almacenamiento en Nube y Borrado seguro de la información, de manera didáctica se realizó un concurso interactivo el cual buscaba a través de preguntas y juegos dar a conocer aspectos claves de seguridad digital.
 La OTIC diseñó y puso en marcha planes de implementación de controles apoyados en las herramientas de gestión de dispositivos móviles y prevención de pérdida de datos teniendo en cuenta el contexto actual de la entidad, los requerimientos y capacidad tecnológicas.
 Siendo la seguridad digital una necesidad transversal a la entidad, desde la OTIC se brindó apoyo en la definición de características técnicas de seguridad en adquisiciones lideradas por áreas como la Subdirección Administrativa y Financiera, La Oficina Asesora de Comunicaciones y Pedagogía, entre otras.
 Dentro del comité de seguridad de la información fue incluida la jefa de la OTIC con voz y voto, lo cual permite que desde la alta dirección se establezcan lineamientos teniendo en cuenta el contexto tecnológico actual y su dinámica de madurez, asimismo otorga la posibilidad de presentar ante esta instancia políticas, lineamientos, directrices entre otros, para fortalecer la protección de información en la entidad.
 Con el fin de identificar oportunidades de mejora, la OTIC, realizó durante el último trimestre del año 2020, revisiones internas con enfoque de seguridad digital a: GSUITE, Directorio Activo, rango de señal de redes inalámbricas, navegación, entre otros. De igual manera se realizó un plan de remediación que permite superar las vulnerabilidades identificadas y generar un curso de acción para el 2021.
 Con base en los productos generados en el marco de la Consultoría que diseñó el modelo de seguridad de la información, la OTIC generó el Modelo de seguridad digital el cual comprende todos los aspectos a nivel de servicios, infraestructura y demás componentes tecnológicos encaminados a la protección de la información en especial la que gira en torno a la búsqueda de las personas dadas por desaparecidas, buscando garantizar la confidencialidad, integridad y disponibilidad de los activos de información de los procesos en los niveles estratégicos, misionales, apoyo, y evaluación, de la Entidad. El modelo considera el establecimiento de una serie de estrategias o líneas de control que permiten mejorar el nivel de seguridad digital en la entidad teniendo en cuenta los objetivos misionales y los lineamientos estratégicos institucionales, asimismo, se encuentra asociado un plan de implementación de protección y seguridad digital el cual detalla las actividades a realizar para la vigencia 2021 apuntando a estrategias específicas que la entidad desarrollará durante la vigencia."</t>
  </si>
  <si>
    <t>Se valora el avance relacionado con la implementación de acciones enmarcadas en seguridad digital. No obstante, surge la inquietud de: Si este modelo ya se viene implementando en el 2020, porqué se denomina en el plan de acción 2021 como "Implementar el modelo de seguridad digital para la UBPD (primera fase)". En este caso, se sugiere concatenar estas acciones con la nueva actividad del plan de acción 2021 y generar una linea base para determinar en que fase o % se dejó en la vigencia 2020. y continuar desde este punto de partida la implementación del respectivo modelo.</t>
  </si>
  <si>
    <t>Para dar cumplimiento al diseño e inicio del desarrollo e implementación del Sistema de información misional de la UBPD, era indispensable que los documentos por parte de la consultoria estuvieran finalizados, lo cual ocurrió el 29 de diciembre de 2020, por tal motivo el diseño de los estudios previos para la implementación del Sistema de Información Misional se va a iniciar con la estructuración en la vigencia 2021.</t>
  </si>
  <si>
    <t xml:space="preserve">Dificultad: Para dar cumplimiento al diseño e inicio del desarrollo e implementación del Sistema de información misional de la UBPD, era indispensable que los documentos por parte de la consultoria estuvieran finalizados, lo cual ocurrió el 29 de diciembre de 2020, por tal motivo el diseño de los estudios previos para la implementación del Sistema de Información Misional se iniciará en la vigencia 2021.
Logro: Con el fin de minimizar los tiempos de revisión de los entregables por parte de la Consultoria se tomaron las siguientes acciones por parte de la UBPD y de la consultoria: 
* Los documentos fueron revisados por parte de la UBPD en un primer ciclo dejando los comentarios pertinentes para que fueran revisados por la Consultoria.
* La consultoria ajustaba los comentarios sugeridos por la UBPD en cada documentos y citaba a la UBDP a una mesa técnica.
* El segundo ciclo de revisión de los documentos fue reemplazado por la mesa técnica en donde la Consultoria y la UBPD ajustaban el documento y llegaban a un acuerdo con respecto al entregable.
* Por último la consultoria entregaba el documento con los ajustes de la mesa técnica y listo para la aprobación de la UBPD. 
Estas acciones permitieron agilizar el procedimiento de revisión de una manera acertada, pudiendo tener aprobados los documentos pactados para cada entrega. </t>
  </si>
  <si>
    <t>En comparación con las acciones y campañas desarrolladas a lo largo del año, se observa que las publicaciones y campañas que han tenido mejor recepción con el público son aquellas en las que se evidencian los resultados misionales de la UBPD, de los que tuvo conocimiento la OACP, como “La búsqueda no se detiene”, en la cual se divulgaron los resultados de las acciones humanitarias, y la estrategia de rendición de cuentas. 
 La estrategia de rendición de cuentas “Buscamos contigo” se desarrolló por medio de cuatro diálogos virtuales que tuvieron un alcance de dos mil visualizaciones en vivo y han alcanzado posteriormente nueve mil. Estas acciones tuvieron un alcance internacional en seis países europeos, tres latinoamericanos y Estados Unidos. Adicionalmente, el alcance de las publicaciones en redes sociales duplicó el impacto frente a 2019. Esta experiencia fue reconocida por Función Pública, entre 83 entidades, como la segunda mejor en la categoría “Otras ramas del poder público”. Se reporta el link con las actividades del Indicador 11 que corresponden con estas campañas: https://drive.google.com/drive/u/0/folders/14cPlW5LtXA2co61ZggM2R03EAJAxwMFu</t>
  </si>
  <si>
    <t>Durante el 2020, la Oficina Asesora de Comunicaciones y Pedagogía (OACP) ha desarrollado acciones y campañas de comunicación estratégica que responden a las particularidades que enfrenta la UBPD, con las particularidades ocasionadas por la pandemia del COVID-19, en términos de generación de confianza de los públicos de interés de la entidad y, la difusión de los múltiples avances y resultados de la búsqueda humanitaria y extrajudicial. 
 El aporte a esta última transformación de la entidad se realizó desde la línea estratégica de reconocimiento de avances y resultados. En comparación con las acciones y campañas desarrolladas a lo largo del año, se observa que las publicaciones y campañas que han tenido mejor recepción con el público son aquellas en las que se evidencian los resultados misionales de la UBPD, de los que tuvo conocimiento la OACP, como “La búsqueda no se detiene”, en la cual se divulgaron los resultados de las acciones humanitarias, y la estrategia de rendición de cuentas. 
 Durante siete meses, la publicación mensual con mayor impacto estuvo relacionada con resultados en la búsqueda. Adicionalmente, noviembre fue el mes con mayor impacto del año y en el cual se publicaron constantemente avances de la Unidad de Búsqueda que significó un aumento en el alcance (vistas a las publicaciones) del 66 % frente al promedio mensual y un aumento en la cantidad de nuevos seguidores mensuales del 55 %. La constante publicación de resultados también redundó en el fortalecimiento de la imagen favorable de la entidad reflejada en el aumento de comentarios positivos y la no continuidad de comentarios negativos repetitivos de algunas cuentas. 
 Por otro lado, la estrategia de rendición de cuentas “Buscamos contigo” se desarrolló por medio de cuatro diálogos virtuales que tuvieron un alcance de dos mil visualizaciones en vivo y han alcanzado posteriormente nueve mil. Estas acciones tuvieron un alcance internacional en seis países europeos, tres latinoamericanos y Estados Unidos. Adicionalmente, el alcance de las publicaciones en redes sociales duplicó el impacto frente a 2019. Esta experiencia fue reconocida por Función Pública, entre 83 entidades, como la segunda mejor en la categoría “Otras ramas del poder público”. 
 Como aporte a la transformación relacionada a la construcción de confianza, la OACP mantiene actualizados canales de doble vía con actores que se interesan en la labor de la entidad y desarrolla campañas desde la línea estratégica de sensibilización desde los saberes y experiencias de búsqueda, y la línea de difusión de actividades de búsqueda. Se destacan, como principales resultados, el crecimiento frente a 2019 en la comunidad digital de un 123 %, en alcance de un 139 % superando los 5 millones de vistas a las publicaciones, en visitas al sitio web del 195 % y en las solicitudes de búsqueda del 928 %.
 Para promover el carácter humanitario, extrajudicial y confidencial se realizaron diferentes acciones desde la la línea estratégica de difusión de actividades de búsqueda. Entre ellas, se destacan los resultados de la campaña Pasa la Voz, que fue usada por equipos territoriales y difundida en redes sociales donde tuvo un alcance de más de 120 mil personas. Esta campaña fue acogida por públicos generales gracias al uso de un lenguaje sencillo y cercano, así como una gráfica de ilustraciones con textos concretos.
 Desde la línea estratégica de sensibilización desde los saberes y experiencias de búsqueda, se destaca la campaña coyuntural de mayor impacto del año realizada en el marco de la fecha conmemorativa del 30 de agosto, la cual reforzó la articulación interinstitucional y el relacionamiento con familiares de personas desaparecidas que contribuyen a legitimar a la UBPD como líder en la búsqueda de personas desaparecidas, particularmente en relación a los mensajes enviados a la opinión pública. Lo anterior se reflejó en el posicionamiento del hashtag propuesto por la Unidad de Búsqueda usado de manera masiva por públicos ajenos a la comunidad digital de la entidad: fue tendencia en Twitter durante ocho horas y llegó al cuarto lugar en el top de tendencias en Colombia, así como en las 142 publicaciones en medios de comunicación registradas. Una conversación digital que dejó en una semana el doble de seguidores nuevos que se alcanzan en un mes, y de la cual participaron figuras públicas y políticas, entidades del estado, embajadas, organismos internacionales y columnistas que respondieron al llamado de la carta enviada junto a 294 familiares de víctimas de desapariciones durante el conflicto armado. 
 En esta misma línea estratégica, la campaña de largo plazo con mayor interacción fue “Mi búsqueda” que logró un alcance de alrededor de un millón de personas con la publicación de siete historias. Éstas tuvieron gran acogida entre influenciadores y la comunidad digital, lo que facilitó la amplia visibilización de avances y resultados de la búsqueda desde la voz de las personas que buscan y el afianzamiento de la confianza con los públicos interesados en la labor de la entidad en el marco de un lenguaje humanitario, extrajudicial que no pone en riesgo la seguridad quienes contaron sus experiencias, un reto frente a la divulgación amplia de las labores de búsqueda de la entidad. 
 En la línea estratégica de comunicación interna, se realizó un diagnóstico con los Equipos Territoriales para identificar las principales necesidades comunicativas y oportunidades de mejora para la difusión interna. Adicionalmente, como respuesta a estos hallazgos, se implementó el envío de boletines de comunicación internos en los cuales se comunican los principales resultados y retos de la Unidad de Búsqueda. Los aportes de servidorxs y contratistxs ante las estrategias de divulgación interna fueron esenciales para la formulación del Plan de comunicación interna.
 De la misma manera, como aporte a la acción estratégica de fortalecimiento de una imagen humanitaria y extrajudicial de la entidad, se diseñó la Política de Comunicaciones que se encuentra en proceso de revisión y aprobación, de manera que tanto el plan como la política puedan ser puestos en marcha a partir del 2021.</t>
  </si>
  <si>
    <t>Se valora el esfuerzo realizado para poner en práctica la estrategia de comunicación. Esto permite evidenciar los resultados positivos con relación a las personas que buscan a sus personas desaparecidas. En sí, la comunicación se persibe como un fuerte escenario para posibilitar acciones humanitarias en Colombia. Se sugiere establecer acciones que permitan mejorar lo obtenido, siempre pensando en la mejora continua.</t>
  </si>
  <si>
    <t>EVALUACIÓN DE LAS PREGUNTAS RECIBIDAS
 se recibieron 182 preguntas relacionadas con la misionalidad de este mecanismo
 y con su articulación con otras entidades involucradas en la búsqueda. Adicionalmente, se recibieron 121 comentarios, sugerencias o solicitudes, de las cuales 74 estuvieron orientadas a calificar la gestión de la UBPD o del espacio de la rendición de cuentas. En el análisis de estas se identificó que el 74% mostraba su satisfacción y el 26% su insatisfacción.
 DESCRIPCIÓN PARA LA POSTULACIÓN DE RENDICIÓN DE CUENTAS
 Teniendo en cuenta la situación de emergencia provocada por el COVID-19, se estableció para la estrategia de rendición de cuentas “Buscamos contigo 2020” la realización de 4 diálogos virtuales con diferentes temáticas que permitieran dar cuenta los avances y múltiples resultados de la Unidad de Búsqueda. 
 Cada diálogo tuvo una duración promedio de dos horas y se realizaron durante cuatro viernes a la misma hora. Además, cada espacio contó con la participación de la directora general, los directores misionales y coordinadores de equipos territoriales. 
 Como parte de las acciones para establecer los grupos de interés y de valor, la entidad realizó sesiones internas de trabajo para identificar los actores más relevantes en el relacionamiento. De ese modo, se construyó una base de datos que actualmente cuenta con 3.454 contactos. 
 Previamente, para definir la estructura temática y con el fin de incentivar la participación de los grupos de valor, se desarrolló un formulario virtual (compartido por redes sociales y correo electrónico), una herramienta que facilitó conocer sus intereses. Dentro de este primer momento también fue compartido el informe de rendición de cuentas a través de la página web y las redes sociales de la entidad. 
 Como acción para incentivar la participación de servidores/ras y contratistas se realizó una campaña interna para el envío de contactos involucrados e interesados en la labor de la UBPD, especialmente con quienes se quisiera fortalecer el relacionamiento. 
 Durante el desarrollo de la estrategia, la participación en los diálogos virtuales fue incentivada semanalmente a través de correos electrónicos (invitación a inicio de semana y recordatorio el día del evento), publicaciones de piezas gráficas y audiovisuales en redes sociales, actualización del banner principal de la web, mensajes de Whatsapp y de texto. Adicionalmente, para cada uno de los diálogos se realizó gestión de prensa para ampliar la difusión a los grupos de valor que no tienen fácil accesibilidad a los medios digitales. 
 En la transmisión en vivo se recopilaron las 182 preguntas y se dio respuesta a la mayoría de ellas en el livestream o en el chat de Youtube; se solicitó el registro de correos electrónicos para el envío posterior de respuestas a las preguntas restantes. Adicionalmente, para incentivar la participación, se realizaron publicaciones en las redes sociales sobre los temas abordados. 
 La Unidad de Búsqueda publicó la totalidad de las respuestas en la página web para que muchas otras personas, que pueden tener las mismas dudas, accedan a esta información. Estas respuestas también fueron compartidas por correo electrónico en un envío final que compilaba el acceso a todos los diálogos y materiales disponibles online. 
 Finalmente, clasificamos las preguntas en las categorías “satisfecho”, “insatisfecho”, “ni satisfecho ni insatisfecho”, para evaluar y medir la percepción de las personas participantes en cada uno de los diálogos. Asimismo, identificamos aquellas observaciones que podrían constituirse en sugerencias, comentarios y solicitudes, para establecer oportunidades de mejora en la gestión de la entidad. A estas observaciones ciudadanas la UBPD les realiza monitoreo para garantizar su trámite y atención interna.
 OTROS DATOS RELEVANTES
 Los diálogos de la estrategia “Buscamos contigo” fueron transmitidos a través del canal de youtube de la Unidad de Búsqueda. Cada espacio contó con aproximadamente 2.000 visualizaciones que posteriormente han ido aumentando hasta superar las 9.000. Esto evidencia que haber pasado de un escenario presencial a uno virtual incrementó en gran medida la participación de la ciudadanía con relación a la audiencia pública realizada en 2019 a la que asistieron 153 personas y la transmisión virtual tuvo 446 reproducciones. 
 Pero la experiencia de los diálogos virtuales para la rendición de cuentas no solo permitió un alcance nacional, sino que además facilitó la participación activa y en tiempo real de personas que se conectaron desde diferentes partes del mundo:
 Bosnia y Herzegovina
 Suecia
 Noruega
 Bélgica
 Suiza
 México
 Perú
 Argentina
 España
 Estados Unidos
 Colombia
 Esta experiencia también generó un aumento en la confianza de los participantes reflejada en su interés por vincularse a los procesos de búsqueda. Es así como del total de las personas que registraron su asistencia a los diálogos, el 33% solicitó la búsqueda de una persona desaparecida y el 29% expresó su voluntad de aportar información. 
 La información presentada en los cuatro diálogos ha sido replicada a través de espacios virtuales que vienen llevando a cabo los equipos de las 17 sedes territoriales y 6 satélites de la Unidad de Búsqueda, que favorecen el acceso de la ciudadanía a la rendición de cuentas.</t>
  </si>
  <si>
    <t>Se resalta que la UBPD encontró una amenaza frente a la emergencia sanitaria decretada y la convirtió en oportunidad para llevar a cabo la estrategia de rendición de cuentas de forma virtual, siendo este mecanismo una eficiente opción para dar a conocer el quehacer y resultados de la Unidad en el marco de su mandato.</t>
  </si>
  <si>
    <t>En cumplimiento de esta actividad la Subdirección General Técnica y Territorial elaboró el documento "Fortalecer el abordaje integral de manera que se identifiquen, consoliden y visibilicenpermanentemente los múltiples resultados en el proceso de búsqueda.". Dicho documento contiene tres apartados: el primero presenta algunas acciones que fueron implementadas con el propósito de fortalecer el abordaje integral de la búsqueda, el segundo plantea los resultados del proceso de búsqueda identificados desde dos perspectivas: los hitos de la gestión y las acciones humanitarias y extrajudiciales de búsqueda; el tercero da cuenta de actividades y estrategias que han posibilitado la visibilización de los múltiples resultados del proceso de búsqueda y algunas recomendaciones generales identificadas.</t>
  </si>
  <si>
    <t>Dificultades:
 * Para el equipo de la SGTT resultó complejo comprender el alcance esperado de esta actividad . Así mismo, la asignación de responsables dentro de la SGTT se dio de manera posterior al primer trimestre lo cual retraso su desarrollo
 * Derivado de lo anterior, los productos reportados durante el año implicaron reformulaciones y mejoramientos continuos.
 Logros:
 * Se llevaron a cabo articulaciones relevantes para la definición de temas estratégicos y estructurantes en el funcionamiento de la UBPD.
 * Se identificaron oportunidades de fortalecimiento de la integralidad y la visibilización de resultados.</t>
  </si>
  <si>
    <t>Se sugiere para el 2021 seguir explorando los desafíos generados en el documento "Fortalecer el abordaje integral de manera que se identifiquen, consoliden y visibilicen permanentemente los múltiples resultados en el proceso de búsqueda" los cuales suponen seguir construyendo y fortaleciendo las propuestas para que la UBPD de a conocer de manera interna y externa los avances en la búsqueda de personas dadas por desaparecidas</t>
  </si>
  <si>
    <t>Como se indicó en periodos anteriores, la información de contexto sobre la ejecución presupuestal es pertinente en el reporte, pero el eje debería haber sido la información sobre las acciones concretas que se desarrollaron para gestionar los recursos Nación que se requirieron para el desarrollo de la gestión de la UBPD. Es importante tener en cuenta los focos de las actividades, para que el reporte esté dirigido a ellos y apunte efectivamente al análisis del logro de las acciones estratégicas y de las actividades.
Teniendo en cuenta que la vigencia se cerró con una ejecución del 94% que, si bien es alta y mejora lo conseguido en años anteriores, no es total, por lo que la observación incluida como dificultad durante la vigencia puede no estar suficientemente sustentada, ya que no se muestra que se hubieran dejado de hacer acciones institucionales por la disminución presupuestal señalada.</t>
  </si>
  <si>
    <t xml:space="preserve">Se adelantaron diversas actividades virtuales orientadas a construir la conceptualización y aspectos técnicos relacionados con la construcción participativa del PNB en su Fase II que, finalmente, pretende adelantar la operativización del mismo. En estas actividades participaron, entre otros, la DG de la UBPD, los consultores de OIM y el equipo de apoyo de la UBPD delegado para apoyar este proceso.
A continuación los productos entregados por la consultoría durante octubre y noviembre, recibidos por el equipo de apoyo de la UBPD:
1. Octubre: 
- Entrevistas a profundidad con los actores clave de la UBPD, entre los que se incluyen a la OAP, DTIPLOC y DTPRI.
- Revisión documental (documentos internos de la UBPD y de actores externos). 
- Entrevistas técnicas a profundidad con los actores clave de la UBPD, por ejemplo: OAP, DTPRI, DTIPLOC, entre otros.
- Avance en el inventario de los bienes y servicios elaborados en el PNB e identificación de las cadenas de entrega asociadas y su costo.
- Avance en la revisión y sistematización de las estrategias y metodologías de búsqueda en territorio contenidas en el PNB.
2. Noviembre:
- Cadena de valor
- Cadena de entrega
- Herramienta de participación 
</t>
  </si>
  <si>
    <t xml:space="preserve">Logros:
- A pesar de las limitaciones de la movilidad generadas por la pandemia COVID-19, el cronograma de actividades de construcción participativa del PNB marchó acorde a lo planeado. 
- El proceso de construcción participativa del PNB Fase II de la UBPD, ha permitido adelantar discusiones claves que permitirán identificar la priorización de actividades en el corto mediano y largo plazo, asimismo, este proceso permitirá unificar aspectos conceptuales que den sustento a una política de la búsqueda de personas dadas por desaparecidas como un propósito común de las entidades estatales, familiares y organizaciones, lo que redundará en la efectividad de la misma.
Dificultades:
- Los productos de la consultoría para el mes de noviembre no fueron recibidos a satisfacción por el equipo de apoyo UBPD, ni por el supervisor UBPD del contrato, Adicionalmente, en la penúltima semana de diciembre los consultores presentaron su renuncia ante OIM, sin que hasta ese momento se haya resuelto la entrega a satisfacción de los productos de noviembre y, de hecho, sin haber entregado los productos de diciembre. Temas que a la fecha de redacción del presente documento se encuentran en discusión interna para solucionarlos y establecer la ruta a seguir. 
</t>
  </si>
  <si>
    <t>- Durante el cuarto trimestre de 2020, un equipo de servidor@s de la UBPD designado por la DG y en compañía de consultores de OIM, continúan el desarrollo del proyecto de construcción participativa del PNB Fase II, cuyo objetivo es alcanzar la operativización del PNB [i) establecer el cronograma a corto, mediano y largo plazo, ii) establecer responsables, iv) indicadores y v) costos].
 - La UBPD adelantó la intervención del cementerio de Samaná, Caldas, dónde se recuperaron 28 CNI, así como la recolección de muestras biológicas de familiares de personas dadas por desaparecidas. Los cuerpos recuperados y las muestras tomadas fueron entregadas al Instituto Nacional de Medicina Legal y Ciencias Forenses para que se adelanten las labores técnicas que conduzcan a la identificación de los primeros.
 - La UBPD, por medio de la DTPRI y en coordinación con el Instituto Nacional de Medicina Legal y Ciencias Forenses, continúa desarrollando el proyecto de impulso a la identificación a nivel nacional.
 - La UBPD, por medio de la DTPRI, adelantó la recuperación de un cuerpo en el municipio de Ovejas, Sucre, el cual fue entregado al Instituto Nacional de Medicina Legal y Ciencias Forenses
 - Atendiendo medidas cautelares de la JEP, la UBPD, con el apoyo de la DTPRI, adelantó labores de localización de varios puntos geográficos en el Resguardo indígena San Lorenzo (Riosucio, Caldas), dónde presumiblemente hay cuerpos de personas dadas por desaparecidas, siendo esta la primera de tres visitas. El procedimiento se realizó en compañía de funcionarios de la JEP, pero fue la UBPD quien adelantó las labores técnicas. 
 - La UBPD adelantó labores de prospección en sector rural del municipio de Viotá, Cundinamarca, en lugares en los que por información de diversas fuentes se presume la existencia de sitios de disposición de cuerpos de personas dadas por desaparecidas.
 - Atendiendo medidas cautelares, la UBPD, con el apoyo de la DTPRI, adelantó labores técnicas forenses en el laboratorio de antropología física de la Universidad de Antioquia, allí se realizó examinación preliminar de varios cuerpos, con el fin de confirmar o descartar lesiones en los mismos.
 - La UBPD, con el apoyo de servidor@s de la DTPRI, adelantó labores de prospección en el municipio de Facatativá, Cundinamarca, tendientes a establecer la localización de CNI en esta ciudad.</t>
  </si>
  <si>
    <t>Dificultades: 
- Mediante DECRETO 417 DE 2020 del 17 de marzo, "Por el cual se declara un Estado de Emergencia Económica, Social y Ecológica en todo el territorio Nacional" y a partir del cual se emiten los diferentes decretos destinados a afrontar la crisis e impedir la extensión los efectos de la pandemia del Coronavirus COVID-19, se adoptaron medidas de Aislamiento Preventivo Obligatorio o cuarentena y se limitó totalmente la libre circulación de personas y vehículos en el territorio nacional lo cual alteró el normal progreso del cronograma de trabajo propuesto para la vigencia. 
- El último trimestre se vio afectado por la renuncia de dos de los consultores cuyos recursos provenian de coopración internacional, lo que representó un reproceso en el programa definido inicialmente. 
Logros: 
- Se estructuró el equipo para la construcción participativa del Plan Nacional de Búsqueda y se adelantaron actividades como: cronograma, definición de equipo interno de expertos, contrataciones relacionadas con el apoyo administrativo y técnico por medio de cooperación internacional para la segunda fase del Plan Nacional de Búsqueda. 
- Se logró articular a través de mesas de trabajo internas lo relacionado con la conceptualización y contrucción de la segunda fase del Plan Nacional de Búsqueda.</t>
  </si>
  <si>
    <t>Se sugiere para el 2021 finalizar la construcción participativa del PNB Fase II, cuyo objetivo es alcanzar la operativización del PNB [i). Para esto, es necesario que se articule con la planeación estratégica y el plan de acción 2021.
 De acuerdo con el avance cualitativo reportado y en virtud de que no se culminó la fase II del PNB, se puede interpretar lo siguiente: Las acciones humanitarias realizadas en el útimo trimestre se perciben desarticuladas frente al contenido de las estrategias (en construcción) del Plan Nacional de Búsqueda. En este caso, se están generando acciones humanitarias no encausadas desde la misma concepción del PNB.</t>
  </si>
  <si>
    <t>Durante el cuarto trimestre se elaboraron las siguientes hipótesis de localización, distribuidas por planes de la siguiente manera 1. Plan de Búsqueda Caquetá Sur: 3 personas con hipótesis de localización adicionales a las ya reportadas en trimestres anteriores 2. Plan de Búsqueda Viotá (San Gabriel): 4 Personas con hipótesis de localización 3.Plan Regional del Magdalena Caldense: 26 personas con posible hipótesis de localización, 3 de ellas con hipótesis de identidad 4. Plan de intervención en el corregimiento de Macayepo: 1 persona con hipótesis de localización e identidad- Cuerpo en riesgo de pérdida 5. Plan de Intervención Pijiguay: 1 persona con hipótesis de localización 6. Plan de localización, contacto, identificación y reencuentro de FAGP (Arauca)- Persona con hipótesis de localización corroborada- hallada con vida 7. Plan de búsqueda de Oriente Antioqueño: 3 personas con hipótesis de localización (al menos) y 3 con hipótesis de identidad 8. Plan de localización, contacto, identificación y reencuentro de LMZG y ACOR (Medellín): Dos personas con hipótesis de localización e identidad corroboradas - halladas con vida 9. Plan de Búsqueda Sarare: Cuatro personas (al menos) con hipótesis de localización y de identidad.</t>
  </si>
  <si>
    <t>Durante la presente vigencia  se pudo avanzar en la formulación de hipótesis de localización en el marco de los PRB y se dio continuidad respecto de los formulados en el 2019; así mismo se realizaron gestiones orientadas a contrastar en campo algunas acciones y a gestionar los permisos necesarios para el ingreso a lugares. Estas acciones dieron lugar al cumplimiento de las metas establecidas en el indicador.</t>
  </si>
  <si>
    <t xml:space="preserve">Para este trimestre se formularon los siguientes planes de búsqueda:
1. Plan de Búsqueda Magdalena Medio Caldense (Samaná): Este plan contempla la información suministrada por 3 organizaciones de la sociedad civil (Equitas, CEDAT, Fundecos) y solicitudes de búsqueda adicionales presentadas por personas de la comunidad especialmente de Samaná, adicionalmente este plan involucra la información de la JEP en relación con cementerios que tendrían cuerpos de personas desaparecidas y que estarían en riesgo. 
2. Plan de intervención Corregimiento Macayepo - El Carmen de Bolívar, Bolívar: Corresponde al avance analítico que se inicia a partir de un hallazgo de un cuerpo y que nos lleva a pensar que se trata de las personas que se encuentra en nuestro registro de solicitudes de búsqueda, el lugar puede encontrarse en situación de riesgo.
3. Plan de Intervención Predio El Pedregal, Corregimiento Pijiguay, Ovejas - Sucre: Corresponde a la solicitud para ingresar a un predio donde se encuentran las estructuras oseas de una persona cuya identidad aún no es conocida, no obstante la situación ambiental y humana podría conllevar la destrucción o pérdida de este cuerpo.
4.Plan de Búsqueda de FAGP (Arauca): Se trata de una persona que desapareció como consecuencia de la persecución de grupos armados y debido al análisis de la información se logra establecer no solo su ubicación sino la de su familia.
5. Plan de búsqueda de Oriente Antioqueño*: Este plan de búsqueda se relaciona con hechos de desaparición ocurridos en el Oriente Antioqueño desde el año 1980, este plan se espera que pueda abarcar 54 solicitudes pero en la actualidad estan incluidas solo 13 personas que tendrian EPB. En este plan se cuenta con información sobre 3 posibles sitios de disposición.
6.Plan de Búsqueda de LMZG y ACOR (Medellín): Corresponde a la localización y contacto de 2 personas reportadas como desaparecidas cuya hipotesis era que serian encontradas con vida durante el último mes esta hipotesis se pudo corroborar.
7. Plan de Búsqueda Sarare: Es un plan de búsqueda ubicado en en Sarare en Arauca, Norte de Santander y parte de Boyacá, en el marco de este plan se espera aportar con información de 133 personas pero en la actualidad solamente estan incluidas 13 personas quienes cuenta con EPB.
</t>
  </si>
  <si>
    <t>Logro: La puesta en marcha de más planes de los que se esperaban. Entre los planes formulados se establecio como estrategía los planes de intervención como una medida de intervención rápida frente a situaciones que puedan poner en riesgo los cuerpos o los lugares, adicionalmente se logro incluir dentro de los mismos la información sobre posible ubicación de personas que podrían estar vivas. Con todo lo anterior se formularon más de 90 hipotesis de localización de personas desaparecidas a la prospección de un número importante de cuerpos y al hallazgo con vida de 4 personas.
Dificultad: La pandemia genero un impacto grande en las salidas de campo para la recolección de información, la dificultad para contar con información que aportarán los que participaron en las hostilidades, además de esto la situación de conflicto que se sigue viviendo en algunas zonas del país que impidió adelantar acciones humanitarias en algunas zonas.</t>
  </si>
  <si>
    <t>La SGTT, para el cuarto trimestre del año, dio continuidad a las acciones que evidencian su rol de Dirección del proceso de Búsqueda. Estas acciones son acopiadas y debidamente soportadas en el documento “Dirigir la implementación de las fases del proceso de búsqueda, incluyendo los planes regionales de búsqueda". En articulación con las actividades que la SGTT ha identificado para el cumplimiento de esta labor se pone en evidencia la implementación de las siguientes estrategias: 
 1. El Plan de Acción Inmediato Último Trimestre 2020 centrado en Entregas Dignas; Pacto Nacional por la Búsqueda; Recuperación de Cuerpos; Reencuentros; Participación de las Víctimas; Toma de Muestras para Cotejo Genético; Búsqueda Subacuática; Acciones para el Cumplimiento de Medidas Cautelares de la Jurisdicción Especial para la Paz. 
 2. La implementación de los procesos y procedimientos orientados a la búsqueda humanitaria y extrajudicial de las PDD. 
 3. La segunda fase de implementación del Plan Nacional de Búsqueda y la priorización de Planes Regionales de Búsqueda. 
 4. El ajuste de la propuesta de Agrupaciones Territoriales. 
 5. Definición de Mesas Técnicas Interinstitucionales e intrainstitucionales.</t>
  </si>
  <si>
    <t>Logros
 1. Se avanzó por parte de la SGTT en la identificación de las estrategias que en la actualidad estructuran la labor de Dirección del proceso de búsqueda de la UBPD. 
 Dificultades
 1. El cumplimiento de la actividad estuvo supeditado a la tardía asignación de responsables de la misma dados los cambios y ajustes sufridos en el cargo de la Subdirección General Técnica y Territorial. 
 2. La ausencia de un espacio consolidado de coordinación y toma de decisiones entre la SGTT y las DTs, con su correspondiente periodicidad y seguimiento, dificultaron la tarea de Dirección de la SGTT. 
 3. Se identifica la ausencia de rutas de trazabilidad de acciones de implementación de las acciones humanitarias de búsqueda dirigidas por los profesionales Directivos de de las DIrecciones Técnicas.</t>
  </si>
  <si>
    <t>Se valora la maratonica tarea que realizó la SGTT y las direcciones técnicas para llevar a cabo en tan poco tiempo tantas acciones humanitarias. Esto permitió avanzar en los procesos de búsqueda y visibilizar el mandato de la UBPD 
 Se sugiere establecer planes de mejora que permitan subsanar las difultades administrativas que se generaron en el 2020. Para esto, se sugiere articular las acciones que surjan en el Plan de acción y Plan operativo, de tal forma, que se mitigue el riesgo de que se presente o repita el mismo escenario.</t>
  </si>
  <si>
    <t>Durante el cuarto trimestre la DTPRI realizo 36 procedimientos de prospecciones con fines de recuperación de cuerpos, los cuales tenían como objetivo comprobar las hipótesis de localización o sitios de interés donde se podían encontrar cuerpos de personas dadas por desaparecidas asociados a los Pl:anes Regionales de búsqueda y así determinar actividades de prospección geofísica y arqueológica para realizar la recuperación de los cuerpos. Así las cosas, se relacionan a continuación cada uno de los procedimientos realizados en el trimestre:
 - Veintiséis (26) procedimientos de prospección en el Cementerio municipal de Samaná, asociados al Plan Magdalena Caldense (Samaná).
 - Tres (3) procedimientos de prospección en el municipio de Viotá- Cundinamarca, asociados al Plan regional de búsqueda Viotá.
 - Un (1) procedimiento de prospección en el municipio de Ovejas en el departamento de Sucre, asociado al Plan Regional Montes de Maria.
 - Un (1) procedimiento de prospección en el municipio de Facatativá – Cundinamarca, dentro del plan regional de búsqueda “Militantes y ex presos políticos desaparecidos en Bogotá en el período 1983 – 2008”.
 - Cinco (5) procedimientos de prospección en los municipios San José de fragua y la Montañita - Caquetá, asociados al Plan regional de búsqueda Caquetá.
 Adicionalmente se recuperon 33 cuerpos asociados a los diferentes Planes regionales de Búsqueda:
 - Veinticuatro (24) cuerpos recuperados en el Cementerio municipal de Samaná, víctimas del conflicto armado colombiano en el Cementerio San Agustín (Samaná), asociado al Plan Magdalena Caldense (Samaná)
 - Un (1) cuerpo recuperado en el municipio de Ovejas en el departamento de Sucre, asociado al Plan Regional Montes de María.
 - Tres (3) cuerpos recuperados en el municipio de Facatativá – Cundinamarca, en el Cementerio Municipal Sagrado Corazón de Jesús, los cuales fueron entregados al INMLCF de la ciudad de Bogotá, dentro del plan regional de búsqueda “Militantes y ex presos políticos desaparecidos en Bogotá en el período 1983 – 2008”.
 - Cinco (5) cuerpos recuperados en los municipios San José de fragua y la Montañita - Caquetá, todos en fosas clandestinas, los cuales fueron entregados al INMLCF de la ciudad de Florencia, asociados al Plan regional de búsqueda Caquetá.
 Por otra parte , a partir de las indicaciones formuladas en el AUTO AT 110 de 2020 del 29 de julio de 2020, para el abordaje técnico forense de “El Jardín Cementerio Universal de Medellín”, en cuyo desarrollo se surtieron diligencias lideradas por la UBPD en coordinación con la JEP, en las que se realizaron siete (7) prospecciones y se logró la recuperación de cuatro (4) cadáveres, los cuales fueron fijados fotografía, topográfica y documentalmente, para su posterior entrega al Instituto Nacional de Medicina Legal y Ciencias Forenses (INMLCF) por parte de la UBPD.
 Se realizó el seguimiento al proceso de identificación de 49 cuerpos, el cual estuvo sujeto a la disponibilidad del INMLCF; puesto que el abordaje forense de los cuerpos se ejecuta en dicha entidad; adicionalmente, cada caso es específico dependiendo del contexto, análisis forenses previos y la calidad y cantidad de información disponible al interior de la UBPD. También como parte de este seguimiento se tuvieron mesas de trabajo con el grupo nacional de apoyo GNAUBPD-SSF de la UBPD y el INMLCF los días 02 de octubre y 27 de noviembre de 2020.
 Finalmente, se desarrollaron acciones encaminadas al impulso del proceso de identificación de cuerpos no identificados en:
 - Municipio Samaná -Caldas: 358 muestras biológicas a 179 familiares.
 - Municipio de Saravena- Arauca: 36 muestras biológicas a 18 familiares.
 - Municipio de Tumaco – Nariño: 28 muestras biológicas a 14 familiares.
 - Municipio de Viotá- Cundinamarca: 10 muestras biológicas a 5 familiares.
 - Bogotá – Fontibón: 4 muestras biológicas a 2 familiares. 
 - Caquetá: 4 muestras biológicas a 2 familiares</t>
  </si>
  <si>
    <t>Mediante DECRETO 417 DE 2020 del 17 de marzo, "Por el cual se declara un Estado de Emergencia Económica, Social y Ecológica en todo el territorio Nacional" y a partir del cual se emiten los diferentes decretos destinados a afrontar la crisis e impedir la extensión los efectos de la pandemia del Coronavirus COVID-19, se adoptaron medidas de Aislamiento Preventivo Obligatorio o cuarentena y se limitó totalmente la libre circulación de personas y vehículos en el territorio nacional. Así las cosas, la aplicación de los diferentes procedimientos de localización, prospección, recuperación y sus anexos construidos a lo largo de la vigencia se llevaron a cabo en los últimos meses del año.
 Es importar resaltar el fortalecmiento del trabajo interdisciplinario e interdireccional dentro de la Unidad y el seguimiento articulado al proceso de identificación de los cadáveres recuperados que se encuentran en análisis forense por parte del INMLCF a través de Mesa Técnica interinstitucional (Grupo de Identificación de la UBPD y GNAUBPD-SSF del INMLCF) y del Comité Interinstitucional UBPD-INMLCF.
 A pesar de las medidas de prevención, autocuidado y cuidado colectivo adoptadas para mitigar el riesgo de contagio del virus, se logró una comunicación continúa con familiares y organizaciones que buscan mediante diálogos virtuales como presenciales que propiciaron escenarios de participación activa en los procesos de Búsqueda de personas dadas por desaparecidas en razón y en contexto del conflicto armado
 Es importante mencionar que se presentaron algunas dificultades con el INMLCF relacionadas con: i) Retraso en la asignación de casos a peritos, prolongados tiempos de respuesta a las solicitudes realizadas por la UBPD ii) Entrega de información relacionada con los análisis médico legales de cadáveres no recuperados por la UBPD iii) Restricción en la entrega de información útil y necesaria para el procedimiento de seguimiento al proceso de identificación y al procedimiento de entrega digna (No se entregaron informes periciales de identificación ni de sus anexos). Así como retrasos en los casos analizados por el Cuerpo Técnico de Investigación de FGN y por el GRUBE, ya que las actividades de la mesa técnica con la Fiscalía General de la Nación estuvieron detenidas durante la pandemia hasta su reactivación en el mes de septiembre 2020.</t>
  </si>
  <si>
    <t>Se resalta el desarrollo efectivo de las acciones humanitarias realizadas en el último trimestre del 2020, lo que permite entregar resultados a la ciudadanía y visibilizar la gestión de la entidad.
 Frente a las dificultades, se sugiere lo siguiente: 
 1. Evaluar posibles acciones de mejora enmarcadas en el convenio suscrito con el INMLCF
 2. Establecer tiempos de respuesta interinstitucional entre los actores involucrados.
 3. Realizar seguimiento a las muestras biológicas tomadas, incluyendo el registro y cruce en el banco de perfiles genéticos.
 Estas y las demas acciones de mejora que se identifiquen, sean comunicadas específicamente a la SGTT, de tal forma, que puedan ser útiles para la planeación y desarrollo de actividades relacionadas con los indicadores del plan de acción 2021, en particular con la transformación 3 (Liderazgo)
 Finalmente, se sugiere considerar los lugares a los cuales se les realizó diligencias de localización en los Planes Regionales de Búsqueda del 2021.</t>
  </si>
  <si>
    <t>Para el cuarto trimestre de 2020, la SGTT avanzó en la articulación con la Subdirección de Gestión de la Información para consolidar la herramienta de seguimiento al proceso de búsqueda de la UBPD. Dicha herramienta se estructuró y cualificó a partir de los insumos remitidos por los Equipos Territoriales, los requerimientos, casos de uso y mockups construidos en las jornadas de diseño del Sistema de Información Misional, la revisión y retroalimentación de profesionales de la Subdirección de Análisis de Información y la identificación de variables derivadas de los indicadores y actividades asignadas a la SGTT en su Plan de Acción. Todos estos insumos se estructuraron a partir de una relación entre fases, procesos, procedimientos y acciones humanitarias. La implementación de la herramienta se realizará en el primer trimestre de 2021, teniendo en cuenta la necesaria articulación de la herramienta con el proceso de Salto Tecnológico que en este momento lideran OTICS y SGI. Para lograr dicho objetivo la SGTT y la SGI acordaron un cronograma de trabajo, que además vincula a los equipos territoriales en una fase de socialización y otra fase de pilotaje de la herramienta consolidada.</t>
  </si>
  <si>
    <t>Logros
 1. La construcción conjunta entre la SGTT y la SGI de una propuesta de herramienta para seguir siendo ajustada y retroalimentada por los profesionales de la SAI y los equipos territoriales. 
 2. La integración de tres procesos en la consolidación de la herramienta: 1. Diseño del Sistema de Información Misional; 2. Salto Tecnológico; y 3. Construcción de variables de seguimiento por parte de los Equipos Territoriales. 
 3. La consolidación de un plan de trabajo y cronograma para implementar fase de socialización y pilotaje de la herramienta. 
 4. El interés manifestado por los profesionales de información de los equipos territoriales. 
 Dificultades
 1. El cumplimiento de la actividad estuvo supeditado a la tardía asignación de responsables de la misma dados los cambios y ajustes sufridos en el cargo de la Subdirección General Técnica y Territorial.
 2. Aplazamiento en la implementación de la herramienta dada la exigencia de disposición de tiempo de los profesionales de la SGI en el Proyecto de Diseño del Sistema de Información Misional.</t>
  </si>
  <si>
    <t>Se valora el esfuerzo realizado para encaminar y estandarizar la herramienta desde varias ópticas, no obstante, a pesar de los esfuerzos, en el 2020 no se implementó dicho instrumento. En virtud de lo anterior, se sugiere articular esta herramienta en el Plan de acción y Plan Operativo 2021, así mismo, suministrar los diseños a la empresa que se encargará de poner en marcha el sistema de información misional, esperando que se complementen las necesidadades existentes con los requisitos o restricciones del sottware.</t>
  </si>
  <si>
    <t>Durante el cuarto trimestre, la UBPD Impulsó el trabajo colaborativo con las entidades del SIVJRNR, mediante la participacion en el proyecto "Estrategia de fortalecimiento institucional para el despliegue y funcionamiento territorial articulado del Sistema Integral de Verdad, Justicia, Reparación y No Repetición (SIVJRNR)", impulsado por el Fondo Multidonante de las Naciones Unidas para el Postconflicto, a través de tres componentes:
 1. Despliegue Territorial
 2. Estrategia de comunicación y pedagogía
 4. Medidas de prevención de riesgo y estrategias de cuidado
 Para el primer componente, se avanzó en la formulacion y diseño de tres estrategias: 
 1. Estrategia con enfoque diferencial y de género conjunta, para lo cual se compartieron y pusieron en dialogó los lineamientos de las tres entidades y se contrató una consultoría que apoyar la estrategia durante el 2021
 2. Estrategia de fortalecimiento de capacidades técnicas de los equipos nacionales y territoriales del SIVJRNR, en la que se definieron los contenidos del curso de capacitacion 2021
 3. Estrategia para la interlocución y articulación interinstitucional entre el SIVJRNR, entidades y otros actores del orden municipal y departamental para lo cual se formularon de manera conjunta las acciones para el despliege territorial, esta fue puesta en conocimiento de la OIM operador para este proyecto.</t>
  </si>
  <si>
    <t>Durante el 2020 si bien la sotuacion de salud publica a raiz del COVID 19 dificultó el trabajo presencial para la articulacion de acciones con entidades que conforman el sistema, se logró importantes acciones en cuanto al trabajo colaborativo, logrando a traves de la virtualidad, realizar acciones de acercamiento a nivel territorial con diferentes entidades, firmar acuerdos de colaboracion y cooperacion con otras y avanzar en la formulacion de acciones relevantes para la articlacion con el SIVJRNR a traves del proyecto formulado con el Fondo Multidonante de las naciones unidad MPTF.
 Todo esto permitió impulsar el trabajo colaborativo y trabajar la contruccion de confianza y el liderazgo de la UBPD en la ccordinacion de acciones de busqueda.</t>
  </si>
  <si>
    <t>Dentro de los componentes en los cuales se avanzó con el SIVJRNR quedaron temas relevantes de relacionamiento (interlocusión y articulación, enfoque diferencial y capacidades técnicas), los cuales deberán ser tratados y articulados en el Plan de acción y Plan operativo 2021, en este sentido, se sugiere concatenar estos componentes con la construcción de los precitados planes específicamente en la transformación "La UBPD lidera las respuestas del Estado en materia de búsqueda de personas dadas por desaparecidas."</t>
  </si>
  <si>
    <t>Durante el cuarto trimestre se dio continuidad a la fase de diagnóstico del proyecto "Impulso al proceso de Identificación de cadáveres en condición de no identificados en Colombia", en lo relacionado con el registro de datos en SIRDEC y con la revisión de la información recolectada en el instrumento de diagnóstico de la UBPD de los casos en los cuales el cadáver continúa sin identificar en las ciudades de Bogotá, Neiva, Cali, Medellín, Barraquilla, Villavicencio y Bucaramanga logrando el cumplimiento alcanzando el 100% de la meta establecida para cada uno de los equipos de impulso a la identificación en las sedes de Medicina Legal.
 Los resultados obtenidos desde el 01 de octubre de 2020 al 17 de noviembre de 2020, en las ciudades donde se desarrolla el proyecto son los siguientes:
 - En total se ingresaron 3.741 casos en el instrumento de diagnóstico,
 - Se ingresaron 2.338 casos en el SIRDEC – Proyecto Retrospectivo
 - Revisión de la información ingresada al Sistema de información de Red de desaparecidos y Cadáveres SIRDEC y análisis integral de 740 casos de la regional Norte.
 Pese a la situación de emergencia por el COVID 19, retomando todas las medidas de bioseguridad y autocuidado, en este trimestre se realizaron actividades presenciales en las instalaciones del INMLCF en las ciudades en las que se desarrolla el proyecto. 
 Dentro del desarrollo de esta acción de impulso durante la vigencia 2020 se culminó satisfactoriamente el ingreso a la herramienta de diagnóstico de 17.362 cuerpos en condición de no identificados en las ciudades de Medellín, B/quilla, Bogotá, Villavicencio, Pereira, Neiva, Cali y Bucaramanga, así mismo se logró el ingreso de 8.156 casos en el Sistema de información SIRDEC - Proyecto Retrospectivo y el análisis de la información de 5.114 casos ingresados al instrumento de diagnóstico.
 Como parte de las acciones de articulación interinstitucional para fortalecer los procesos de identificación humana en el país, se llevaron a cabo mesas de trabajo con el grupo nacional de apoyo GNAUBPD-SSF de la UBPD y el INMLCF en las siguientes fechas: 02 de octubre y 27 de noviembre de 2020.</t>
  </si>
  <si>
    <t>En general, se presentaron dificultades con la situación actual de emergencia Nacional por el COVID 19; debido a retrasos en el alistamiento de espacios de trabajo y expedientes de necropsia, por parte del INMLCF en algunas ciudades, específicamente en Cali, y hubo retraso para el reintegro de los contratistas a las instalaciones físicas. 
 Respecto al desarrollo del proyecto en la ciudad de Pereira, a la fecha, aun no se ha recibido por parte de esta Regional (Regional Occidente) la información de los casos de Cadáveres no identificados cuyos expedientes reposan en al INMLCF, pertenecientes al período comprendido entre 1960 a 1989, casos que a la fecha no se han ingresado al instrumento de recolección ni al SIRDEC.
 En algunas regionales, como son: Norte, Noroccidente, Suroccidente, no se conoce con exactitud, el número de casos pendientes por ingresar, lo cual dificulta la planificación del desarrollo del proyecto para el año 2021
 Dentro de los logros tenemos:
 - Se cuenta con personal capacitado y eficiente para la continuación del proyecto en cada una de las ciudades.
 - El desarrollo del proyecto permitió confirmar que las trescientas un (301) variables que conforman el instrumento de recolección, efectivamente permiten visibilizar el estado del proceso de identificación, incluso para generar una propuesta de impulso enfocada en el procesamiento, a futuro, de muestras biológicas.
 - Se cumplió con el desarrollo del proyecto en la Regional Nororiente del INMLCF en un 99%, con el apoyo de CHEMONICS – USAID.
 - Pese a la situación de emergencia por el COVID-19, retomando todas las medidas de bioseguridad y autocuidado, en este trimestre se realizaron actividades presenciales en las instalaciones del INMLCF en las ciudades en las que se desarrolla el proyecto.</t>
  </si>
  <si>
    <t>Se indica en el avance suministrado que la meta de registro de datos en SIRDEC y revisión de la información recolectada en el instrumento de diagnóstico de la UBPD corresponde al 100%, sin embargo, mas adelante se informa que en la ciudad de Pereira no fue posible recibir información de los casos de Cadáveres no identificados (entre 1960 a 1989) cuyos expedientes reposan en al INMLCF, es así, que en informe anual se denotan cero (0) casos registrados en el SIRDEC y cero (0) en el instrumento de diagnóstico de la UBPD para la ciudad de Pereira. 
En tal sentido, se sugiere formular acciones de mejora para el 2021 para esta y las demas dificultades que se hayan presentado en la vigencia.</t>
  </si>
  <si>
    <t>Durante el cuarto trimestre, se logró realizar dos acciones de articulación insititucionales para la busqueda de las personas dadas por desaparecidas coordinadas por la UBPD, i) Trabajo articulado con la JEP para la diligencia judicial de localización, caracterización y georreferenciación llevada a cabo en el territorio ancestral de San Lorenzo, en razón de lo ordenado por el auto AT 185 de 2020 ii) Articulación con la JEP para el abordaje tecnico forence del cementerio central Universal de Medellin.</t>
  </si>
  <si>
    <t>1. Incluir estas labores de localización en los planes regionales de búsqueda
2. Evaluar si los informes remitidos con formatos de la JEP no excluyen la documentación de los resultados de las localizaciones bajo procedimientos internos de la UBPD.
3. Incluir dentro del avance cualitativo la participación activa del MOVICE y EQUITAS. La inclusión de estas organizaciones permite orientar los resultados de la actividad al cumplimiento de la acción estratégica "Proponer y propiciar el trabajo colaborativo y articulado con las entidades y organizaciones implicadas en la búsqueda, alrededor de los diferentes momentos del proceso"</t>
  </si>
  <si>
    <t xml:space="preserve"> El avance del diseño e implementación del sistema integrado de gestión para el tercer corte corresponde al 6,38%, discriminado así: 
Sistema de gestión de calidad (modelo de operación por procesos) 1,81%; en el cual observan avances relacionados con la codificación, versionamiento y publicación de los documentos del sistema de gestión de calidad de los 3 procesos misionales: Planificación de Acciones Humanitarias y Extrajudiciales para la Búsqueda; Implementación de Acciones Humanitarias y Extrajudiciales para la Búsqueda y Participación de Acciones Humanitarias y Extrajudiciales para la Búsqueda, así mismo, fueron diseñados 78 documentos, los cuales fueron socializados a través de correo electrónico a todos los servidores de la entidad. Igualmente, se realizó una mesa de trabajo para socializar conceptos básicos de los sistemas de gestión y los Sistemas Integrados de Gestión, y analizar y definir algunos elementos básicos del Sistema Integrado de Gestión de la UBPD. Finalmente, se realizaron socializaciones del Modelo de Operación por procesos de la Entidad, dirigido a todos los servidores y contratistas de la UBPD y se realizó la consolidación de la matriz de riesgos institucionales que contempla los mapas de riesgos de corrupción y el mapa de riesgos de gestión de la UBPD.
     Por su parte, para el sistema de gestión de seguridad y salud en el trabajo 1,65%, tuvo dentro de sus avances significativos la actualizacion de la matriz de requisitos legales, 3 sesiones ordinarias del COPASST, examenes medicos ocupacionales del trimestre y la divulgación del protocolo de bioseguridad en el nivel central. De otra parte, se llevaron a cabo capacitaciones y campañas de prevención en términos del SGSST y se adquirieron elementos para la prevencion del covid (tapetes desinfectante, termometros, dispensadores). finalmente, se realizó medicion de iluminacion en instalaciones
     Para el sistema de gestión documental 1,12% se aprobó el Programa de Gestión Documental PGD, se publicó la infografía de la política de Gestión Documental. Por otra parte, se radicó en Secretaría General la versión final de la ficha técnica del SGDEA para iniciar proceso contractual y se publicó el proceso contractual en el SECOP. Finalmente, se realizó sensibilización en Tablas de Retención Documental TRD y se realizaron capacitaciones y seguimientos a los archivos de gestión.
     Finalmente, el Sistema de Gestión Ambiental tiene por avance el 1,8%, en el cual se reflejan avances como el 100% de las visitas virtuales programadas a las sedes territoriales para la verificación del estado actual de sus instalaciones, lo cual, incluyó los puntos hidráulicos y usos del agua, así mismo, se realizó el registro y seguimiento del consumo de agua y de luz de las sedes de la entidad, por otra parte, se han compartido las piezas publicitarias que relacionan el tema del recurso hídrico: Día nacional de la Biodiversidad y Día internacional de La Paz, así como las piezas publicitarias que relacionan el tema de consumo sostenible: Día Internacional del Aire Limpio por un Cielo Azul, Día Nacional de la Biodiversidad, Día Internacional de la Protección de la Capa de Ozono, Día Internacional de la Paz, Día Mundial Sin Automóvil, Día Marítimo Mundial, Día Internacional de Concienciación sobre la Pérdida y el Desperdicio de Alimentos..Igualmente, durante las visitas virtuales a las sedes territoriales, se hizo la revisión del uso adecuado de contenedores y existencia de cuartos de almacenamiento de residuos. Finalmente, se terminó la construcción del Plan de gestión Integral de residuos hospitalarios y similares, el cual fue presentado ante las Subdirectoras Administrativa y Financiera y de Gestión Humana. 
     La gestión pormenorizada del avance de cada sistema de gestión se encuentra disponible en el plan de trabajo unificado.</t>
  </si>
  <si>
    <t>El avance del diseño e implementación del sistema integrado de gestión para el tercer corte corresponde al 6,19%, lo anterior, discriminado de la siguiente manera: 
Con relación al Sistema Integrado de Gestión 1,69%, se construyó de forma participativa un documento el cual contiene el diseño del SIG, los Sistema de Gestión a implementar en la UBPD, los aspectos transversales para la implementación y su modelo de implementación, documento remitido a la Dirección General el 26 de noviembre de 2020. De forma paralela, se realizó el diseño de los procedimientos de gestión de cambio, procedimiento de acciones de mejora y revisión por la dirección, documentos transversales a los Sistema de Gestión de la UBPD, su construcción se realizó de manera integrada con los líderes de los Sistemas de Gestión de la UBPD de acuerdo con las características y estrategias de gestión y con el fin de realizar un diseño integral que aplique a los sistemas de gestión, establecer el alcance, responsables y las actividades asociadas en cada uno. 
Frente al modelo de operación por procesos, se observan avances relacionados con la codificación, versionamiento y publicación del protocolo de operaciones en terreno, protocolos de bioseguridad, carta de valores, PETI- Plan Estratégico de Tecnología de la Información y las Comunicaciones, procedimiento trámite de las Peticiones, Quejas, Reclamos, Sugerencias y Denuncias – PQRSD, procedimiento solicitudes de servicios de Seguridad Digital, procedimiento de Gestión del Cambio de Seguridad y Salud en el Trabajo, documentos que pueden ser consultado en la carpeta compartida documentos del Sistema de Gestión de la UBPD
Asimismo, con el fin de fortalecer la cultura organizacional y el compromiso con la mejora continua en la Entidad, se desarrollaron 2 espacios el 17 y 27 de noviembre de 2020 con el fin de socializar y realizar un taller teórico - práctico de temas relacionados con las acciones correctivas y de mejora en la UBPD, estos espacios contaron con la participación de 162 servidores(as) públicos(as) de la sede central, sedes territoriales y satélites.
Teniendo en cuenta el enfoque basada en riesgos del SIG, en el mes de octubre se convocaron a todos los servidores de los equipos territoriales y sedes satelitales a dos sesiones participativas con el objetivo de impulsar la implementación de los controles, de los planes de tratamiento y el monitoreo de los riesgos de gestión; en donde participaron un total 150 Servidores, 110 participaron en el taller; en el cual se propuso el análisis de una situación en donde tuvieron que identificar todos los conceptos necesarios para el monitoreo de los controles, fortaleciendo así la cultura organizacional y el compromiso con la administración de riesgos.
Por su parte, para el Sistema de Gestión de Seguridad y Salud en el Trabajo 1,47%, tuvo dentro de sus avances significativos 2 sesiones ordinarias del COPASST el dia 5 de noviembre y 12 de diciembre, así mismo, se realiza la divulgacion del protocolo de bioseguridad para comisiones, se realiza taller del chef, campaña de reporte de accidentes y a su vez, en noviembre se realiza la induccion a los sevridores, campaña de desmitificacion del cuidado, inspeccion de orden y aseo. Por otra parte, se elabora el procedimiento de Gestion del Cambio junto con todos los lideres de los sistemas de Gestion, este es publicado bajo el codigo DPE-PR-007 V1 Gestión del cambio, así mismo, se realiza la actualizacion de la Matriz de peligros y riesgos, así como la actualizacion de la Matriz sociodemografica. Frente a los examenes médicos ocupacionales, el contratista realiza la entrega del informe de condiciones de salud, este es revisado y aprobado. Finalmente, se diseñó el Programa de Orden y Aseo sin embargo este se encuentra en revision, para su posterior publicacion, la cual se realizara en el 2021 y se realizó la auditoria externa del SG-SST en el mes de Noviembre.
Para el Sistema de Gestión Documental 1,34% .Se realizó ajustes al proyecto de resolución del PGD y PINAR con base en la revisión por parte de la Subidrectora Administrativa y financiera. En 2021 se realizará el proceso para la correspondiente expedición. Por otra parte, se estructuraron las TRD, el CCD y se recopilo la información institucional y se estructuro la memoria descriptiva, no obstante, hace falta consolidar una vez se encuentren aprobadas las TRD por los jefes de las dependencias. Así mismo, el proyecto de resolución de las Tablas de Retención Documental fue remitido a la OAJ para su revisión y por último y mas importante, se adjudicó el contrato No. 236 de 2020 del SGDEA y se encuentra publicado en el SECOP. Finalmente, se realizaron capacitaciones y seguimientos a los archivos de gestión
Finalmente, el Sistema de Gestión Ambiental tiene por avance el 1,69%, en el cual se reflejan avances como el recorrido presencial al Nivel Central de la UBPD para la verificación del estado actual de sus instalaciones, lo cual, incluye los puntos hidráulicos y usos del agua, sistemas lumínicos y usos de la energía. Así mismo, se consolidó la información de las visitas virtuales a las sedes territoriales y el recorrido presencial al Nivel Central, y se construyó la versión 2 de todas las sedes, junto al Nivel Central. Lo anterior, en cumplimiento de la construcción de los informes ambientales correspondientes, los cuales contienen los usos del recurso hídrico, inventario, estado de los sistemas hidrosanitarios, energía, inventario y estado de los sistemas lumínicos. En este mismo orden, se llevó a cabo el cambio de sistemas hidrosanitarios no ahorradores a ahorradores a tres sanitarios, ubicados en el piso 20 del Nivel Central. Por otra parte, se realiza el registro y seguimiento del consumo de agua y energia de las sedes de la Entidad, de conformidad con las facturas reportadas por los diferentes prestadores de servicios a la fecha del 31 de diciembre de 2020. Por otra parte, de acuerdo con el plan de campañas ambientales proyectado y compartido con la OAC, se han compartido las piezas publicitarias que relacionan el tema del recurso hídrico: Día Internacional de las Montañas y Aniversario de la ley 99, que crea el Sistema Nacional Ambiental – SINA, aunado a las piezas de uso eficiente de la energía, punto ecológico, consumo de papel, baños y consumo sostenible a los funcionarios que están involucrados en los procesos de contratación. En cuanto al PIGA, se llevó a cabo el documento en su versión final y se remitió para aprobación. La implementación se ha realizado desde antes de iniciar con la construcción del documento, con base en el cumplimiento de la normatividad ambiental vigente y aplicable. No menos importante, se llevó a cabo el seguimiento a la entrega de los residuos hospitalarios de riesgo biológico generados en los procesos de recuperación en el marco de las comisión al Departamento de Caquetá y a su vez, se llevó a cabo el análisis de los riesgos ambientales de la Entidad, el cual está incluido en el marco del proceso de Gestión Administrativa. Finalmente, se consolidó la información de las visitas virtuales y el recorrido al Nivel Central, y se construyeron los informes ambientales en mención, lo cual incluye la identificación de los posibles impactos y efectos negativos generados al medio ambiente. Así mismo, se hizo el seguimiento a la solicitud de información pertinente a la DTPRI para identificar específicamente los impactos generados a causa de sus procesos misionales
La gestión pormenorizada del avance de cada sistema de gestión se encuentra disponible en el plan de trabajo unificado.</t>
  </si>
  <si>
    <t>Se realizó el diseño del Sistema Intregrado de Gestión de forma colaborativa y contemplando las mejores prácticas de algunas Entidades con una naturaliza especial, así mismo se diseñaron y aprobaron los documentos misionales de la UBPD para la operación en el nivel central y territorial.
Se realizó el diseño y actualización de los mapas de riesgos de gestión del nivel central y territorial, para el cual se establecieron 123 riesgos y 326 controles, y se realizó el monitoreo de los mapas para cada uni procesos misionales y los riesgos de los 17 equipos territoriales
Se realizaron socializaciones a todos los servidores de la UBPD en el Modelo de Operación por Procesos de la UBPD, la administración de riesgos y la mejora continua.
Sistema de Gestión de Seguridad y Salud en el Trabajo, Divulgacion del protocolo de bioseguridad para comisiones, campaña de reporte de accidentes y a su vez, en noviembre se realiza la induccion a los sevridores, campaña de desmitificacion del cuidado, inspeccion de orden y aseo. Procedimiento de Gestion del Cambio junto con todos los lideres de los sistemas de Gestion, así mismo, se realiza la actualizacion de la Matriz de peligros y riesgos y matriz sociodemografica. Finalmente, se diseñó el Programa de Orden y Aseo y se realizó la auditoria externa del SG-SST en el mes de Noviembre.
Sistema de Gestión Documental. Se estructuraron las TRD, el CCD y se recopiló la información institucional y se estructuró la memoria descriptiva, no obstante, hace falta consolidar una vez se encuentren aprobadas las TRD por los jefes de las dependencias. Así mismo, se proyectó la resolución de las Tablas de Retención Documental fue remitido a la OAJ para su revisión y por último y mas importante, se adjudicó el contrato No. 236 de 2020 del SGDEA y se encuentra publicado en el SECOP
Sistema de Gestión Ambiental: Recorrido presencial al Nivel Central de la UBPD para la verificación del estado actual de sus instalaciones, lo cual, incluye los puntos hidráulicos y usos del agua, sistemas lumínicos y usos de la energía. Así mismo, se construyeron los informes ambientales de recursos hídrico, inventario, estado de los sistemas hidrosanitarios, energía, inventario y estado de los sistemas lumínicos. En este mismo orden, se llevó a cabo el cambio de sistemas hidrosanitarios no ahorradores a ahorradores a tres sanitarios, ubicados en el piso 20 del Nivel Central. Por otra parte, se realiza el registro y seguimiento del consumo de agua y energia de las sedes de la Entidad. Por otra parte, se han compartido las piezas publicitarias que relacionan el tema del recurso hídrico: Día Internacional de las Montañas y Aniversario de la ley 99, que crea el Sistema Nacional Ambiental – SINA, aunado a las piezas de uso eficiente de la energía, punto ecológico, consumo de papel, baños y consumo sostenible a los funcionarios que están involucrados en los procesos de contratación. En cuanto al PIGA, se llevó a cabo el documento en su versión final y se remitió para aprobación. La implementación se ha realizado desde antes de iniciar con la construcción del documento, con base en el cumplimiento de la normatividad ambiental vigente y aplicable. No menos importante, se llevó a cabo el seguimiento a la entrega de los residuos hospitalarios de riesgo biológico generados en los procesos de recuperación en el marco de las comisión al Departamento de Caquetá y a su vez, se llevó a cabo el análisis de los riesgos ambientales de la Entidad, el cual está incluido en el marco del proceso de Gestión Administrativa. Finalmente, se identificaron los posibles impactos y efectos negativos generados al medio ambiente. Así mismo, se hizo el seguimiento a la solicitud para identificar específicamente los impactos generados a causa de sus procesos misionales de la DTPRI
Dificultades:
Se presentó desarticulación entre los procesos misionales para lograr un proceso de búsqueda integral e interdiciplinario, para mitigar este aspecto se realizaron mesas de trabajo con la SGTT, los directores técnicos y los servidores que participan en su implementación de las tres direcciones misionales, asimismo, para la articulación de estos documentos entre el nivel central y territorial se recolectaron las observaciones de los procedimientos diseñados, y las respuestas a estas observaciones realizadas por los Directores técnico fueron socializadas en mesas de trabajo.</t>
  </si>
  <si>
    <t>Frente al Sistema de Gestión de Calidad, se encuentra pendiente: 
A pesar de no encontrar tareas pendientes en el plan de trabajo ejecutado 2020, se encuentra pendiente:
1. Aprobar los componentes del sistema Integrado de gestión con la Directora General, 
Sistema de Gestión de Seguridad y Salud en el Trabajo se encuentra pendiente 
1. Actualizar los lineamientos establecidos para los contratistas en materia de Seguridad y Salud en el Trabajo
2. Realizar seguimiento a  los lineamientos básicos de Seguridad y Salud en el Trabajo a los contratistas.
3. Llevar a cabo el diagnostico de desordenes musculo esqueléticos de la UBPD
4. Se diseñó el Programa de Orden y Aseo, sin embargo, este se encuentra en revision, para su posterior publicacion
5. Se diseñó el procedimiento para la entrega, uso, almacenamiento y disposición de Elementos de Protección Personal, sin embargo, este se encuentra en revision, para su posterior publicacion
6. Realizar el simulacro de evacuación y terminar de estructurar los planes de emergencias de las sedes territoriales
7. Realizar la revisión de la gestión del SG-SST por la Dirección General
Sistema de Gestión Documental, se encuentra pendiente
1. Adoptar por acto administrativo el Programa de Gestión Documental y el Plan Institucional de Archivos
2. Se estructuraron las TRD y el CCD, no obstante, hace falta la consolidación una vez se encuentren aprobadas las TRD
3. Memoria descriptiva (documento introductorio TRD)
4. Se recopiló la información institucional y se estructuró la memoria descriptiva, sin embargo, hace falta consolidarla una vez todas las TRD se encuentren aprobadas
5. Adoptar la Tabla de Retención Documental
6. Entregar para revisión y convalidación de la Tabla de Retención Documental al Archivo General de la Nación
7. A pesar de que se culminó el proceso contractual, hace falta implementar el SGDEA
Sistema de Gestión ambiental: No se encuentran tareas pendientes en el plan de trabajo ejecutado 2020</t>
  </si>
  <si>
    <t>Se realizó el diseño del Sistema Intregrado de Gestión de forma colaborativa y contemplando las mejores prácticas de algunas Entidades con una naturaliza especial, así mismo se diseñaron y aprobaron los documentos misionales de la UBPD para la operación en el nivel central y territorial.
Se realizó el diseño y actualización de los mapas de riesgos de gestión del nivel central y territorial, para el cual se establecieron 123 riesgos y 326 controles, y se realizó el monitoreo de los mapas para cada uni procesos misionales y los riesgos de los 17 equipos territoriales
Se realizaron socializaciones a todos los servidores de la UBPD en el Modelo de Operación por Procesos de la UBPD, la administración de riesgos y la mejora continua.
Sistema de Gestión de Seguridad y Salud en el Trabajo, Divulgacion del protocolo de bioseguridad para comisiones, campaña de reporte de accidentes y a su vez, en noviembre se realiza la induccion a los sevridores, campaña de desmitificacion del cuidado, inspeccion de orden y aseo. Procedimiento de Gestion del Cambio junto con todos los lideres de los sistemas de Gestion, así mismo, se realiza la actualizacion de la Matriz de peligros y riesgos y matriz sociodemografica. Finalmente, se diseñó el Programa de Orden y Aseo y se realizó la auditoria externa del SG-SST en el mes de Noviembre.
Sistema de Gestión Documental. Se estructuraron las TRD, el CCD y se recopiló la información institucional y se estructuró la memoria descriptiva, no obstante, hace falta consolidar una vez se encuentren aprobadas las TRD por los jefes de las dependencias. Así mismo, se proyectó la resolución de las Tablas de Retención Documental fue remitido a la OAJ para su revisión y por último y mas importante, se adjudicó el contrato No. 236 de 2020 del SGDEA y se encuentra publicado en el SECOP
Sistema de Gestión Ambiental: Recorrido presencial al Nivel Central de la UBPD para la verificación del estado actual de sus instalaciones, lo cual, incluye los puntos hidráulicos y usos del agua, sistemas lumínicos y usos de la energía. Así mismo, se construyeron los informes ambientales de recursos hídrico, inventario, estado de los sistemas hidrosanitarios, energía, inventario y estado de los sistemas lumínicos. En este mismo orden, se llevó a cabo el cambio de sistemas hidrosanitarios no ahorradores a ahorradores a tres sanitarios, ubicados en el piso 20 del Nivel Central. Por otra parte, se realiza el registro y seguimiento del consumo de agua y energia de las sedes de la Entidad. Por otra parte, se han compartido las piezas publicitarias que relacionan el tema del recurso hídrico: Día Internacional de las Montañas y Aniversario de la ley 99, que crea el Sistema Nacional Ambiental – SINA, aunado a las piezas de uso eficiente de la energía, punto ecológico, consumo de papel, baños y consumo sostenible a los funcionarios que están involucrados en los procesos de contratación. En cuanto al PIGA, se llevó a cabo el documento en su versión final y se remitió para aprobación. La implementación se ha realizado desde antes de iniciar con la construcción del documento, con base en el cumplimiento de la normatividad ambiental vigente y aplicable. No menos importante, se llevó a cabo el seguimiento a la entrega de los residuos hospitalarios de riesgo biológico generados en los procesos de recuperación en el marco de las comisión al Departamento de Caquetá y a su vez, se llevó a cabo el análisis de los riesgos ambientales de la Entidad, el cual está incluido en el marco del proceso de Gestión Administrativa. Finalmente, se identificaron los posibles impactos y efectos negativos generados al medio ambiente. Así mismo, se hizo el seguimiento a la solicitud para identificar específicamente los impactos generados a causa de sus procesos misionales de la DTPRI
Dificultades:
Se presentó desarticulación entre los procesos misionales para lograr un proceso de búsqueda integral e interdiciplinario, para mitigar este aspecto se realizaron mesas de trabajo con la SGTT, los directores técnicos y los servidores que participan en su implementación de las tres direcciones misionales, asimismo, para la articulación de estos documentos entre el nivel central y territorial se recolectaron las observaciones de los procedimientos diseñados, y las respuestas a estas observaciones realizadas por los Directores técnico fueron socializadas en mesas de trabajo.
Debido a la Pandemia no se pudo realizar el simulacro de evacuación toda vez que ponia en riesgo a los servidores y nos encontrabamos de trabajo en casa, por otra parte se estima que en el 2021 se termine de estructurar los planes de emergencias de las sedes territoriales</t>
  </si>
  <si>
    <t>Medición final y análisis de la sensibilidad.</t>
  </si>
  <si>
    <t>En el cuarto trimestre se avanzó en i) Consolidar los resultados de la primera aplicación de la herramienta de medición de la sensibilidad de los servidores y servidoras de la UBPD, frente a los enfoques diferenciales y de género (mujer y LGBTI), ii) Realizar la segunda aplicación de la herramienta y iii) Construir el documento de análisis comparativo de los resultados obtenidos en esta última. 
Con estos resultados se registra un cumplimiento del 100% de la meta del indicador y se logra identificar el nivel de reconocimiento y apropiación que tienen los servidores y servidoras sobre enfoques diferenciales y de género (mujer y LGBTI) en la entidad, en el marco de lograr la sensibilidad de los servidores y servidoras de la UBPD convirtiéndose en un insumo importante que orienta las actividades y estrategias con miras al 2021. Así mismo, se destaca el impacto que la socialización de los lineamientos del proceso de participación tiene en el buen relacionamiento con los diferentes grupos de interés alrededor de la confianza construida con la entidad.
Como se señaló en el reporte del trimestre anterior, se contaba con los insumos necesarios para lograr el cumplimiento de la meta del indicador a pesar de los cambios en el calendario proyectado para la socialización de los lineamientos y el retraso en retrasando todas las actividades que se tenían programadas en el marco de este indicador.</t>
  </si>
  <si>
    <t xml:space="preserve">LOGROS
• Aprobación y divulgación interna de los Lineamientos de EDyG: Enfoque de Género (Mujeres y LGBTI), Enfoque Étnico Afrocolombiano, Enfoque Étnico Indígena, Enfoque de Niños, Niñas, Adolescentes y Jóvenes y Enfoque de Persona Mayor
• Se logró la medición de la sensibilidad de los servidores y servidoras frente a los enfoques diferenciales, aplicando una herramienta en dos momentos y analizando los resultados que permitan definir las acciones para el 2021 en esta materia
• Aportes conceptuales y metodológicos al diseño del Sistema de Información Misional de la UBPD
• Se desarrollaron jornadas de sensibilización para la prevención de la discriminación por género y violencia basada en género, con servidoras y servidores de la UBPD
• La UBPD celebró cinco convenios con organizaciones indígenas, con productos importantes, como : Identificación de las emisoras y canales de televisión comunitarios que tienen alcance y difusión en los pueblos indígenas de Colombia, Diseño e impresión de fichas pedagógicas para la realización de diálogos colectivos, Traducciones de animaciones código cívicas construidas por la UBPD para difusión radial (Cuñas) y del protocolo de relacionamiento y coordinación de acciones entre la UBPD y los pueblos indígenas de Colombia, a las lenguas: "Embera Katío, Achagua, Piapoco, Ikú, Embera Dobidá, Woaunaan, Huitoto, Koreguaje, Inga, Siona, Nasa Yuwe, Awá.".
Dificultades:
• Retrasos en el calendario de aprobación de los lineamientos impactaron el cumplimiento de la meta del tercer trimestre  
</t>
  </si>
  <si>
    <t>El indicador se reporta completo en las actividades proyectadas, por lo cual cierra la vigencia en estado "óptimo", el documento presenta la segunda medición (final) y el respectivo análisis sobre la sensibilidad de servidoras y servidores de la UBPD en torno a los enfoques.
Presenta los soportes acordes al informe y el componente pendiente de periodos anteriores.</t>
  </si>
  <si>
    <t>(0.55)</t>
  </si>
  <si>
    <t>Durante el último trimestre, se avanzó en la fase de recolección de información para el análisis de la incorporación de experiencias y saberes en el proceso de búsqueda, esta se materializó a través de la realización de tres entrevistas semiestructuradas y dos grupos focales con la participación de los Equipos Territoriales y las Direcciones Misionales. A partir de estos insumos, se elaboró el documento titulado “Análisis sobre la incorporación de saberes y experiencias de las personas que buscan en las múltiples respuestas del proceso de búsqueda”, el cual se constituye en un aporte al proceso de conceptualización y comprensión de las múltiples respuestas que brinda la UBPD. En este documento se describe el diseño metodológico para la fase de recolección y análisis de información, así como la definición de categorías centrales como necesidades, expectativas, experiencias y saberes. A renglón seguido, se hace una descripción de las necesidades y expectativas de quienes buscan, en lógica de línea de tiempo 2018 - 2020, y de identificación e incorporación en las acciones que desarrolla la UBPD. Por último, el documento aborda los principales aspectos relacionados con las experiencias y saberes de personas y colectivos que buscan, y las estrategias que vienen adelantando los equipos técnicos para su incorporación en el proceso de búsqueda. 
Asimismo, se trabajó de manera articulada con la Oficina de Gestión del Conocimiento, la Subdirección General Técnica y Territorial, la Oficina Asesora de Comunicaciones y Pedagogía y la Oficina de Servicio al Ciudadano, en el diseño de los instrumentos de recolección de información para: la caracterización de los grupos de interés, el reconocimiento de la percepción del carácter humanitario y extrajudicial de la UBPD, la identificación de necesidades y expectativas, entre otros.
Es importante resaltar que se ha adelantado un ejercicio de reconocimiento de las experiencias y saberes de quienes buscan; sin embargo, esto cobra relevancia en la medida en que se incorporen estos elementos tanto en la investigación humanitaria y extrajudicial como en las acciones que garanticen su participación de acuerdo con sus necesidades y expectativas en el proceso de búsqueda. En este sentido, se ha identificado una multiplicidad de experiencias que tienen familias y organizaciones en sus trayectorias de búsqueda; es decir, las diferencias entre las búsquedas adelantadas de manera individual o colectiva, la configuración de lo organizativo – político en términos de exigibilidad de derechos, donde se destacan los liderazgos creados para la denuncia y visibilización de la desaparición, y las luchas por la no estigmatización y la preservación de la memoria y dignidad de las personas desaparecidas.</t>
  </si>
  <si>
    <t xml:space="preserve">Logros: 
• Revisión documental con el fin de identificar y conceptualizar qué se entiende por necesidades/expectativas y experiencias/saberes de personas y colectivos que buscan a personas dadas por desaparecidas
• A partir de la fase de recolección de información, se identificaron diferentes estrategias para el reconocimiento de las experiencias y saberes de quienes buscan
• Construcción del documento titulado “Análisis sobre la incorporación de saberes y experiencias de las personas que buscan en las múltiples respuestas del proceso de búsqueda”
</t>
  </si>
  <si>
    <t>Frente a la meta proyectada del trimestre, se entrega el documento de análisis de la incorporación de saberes y experiencias, lo cual cierra el compromiso de actividades para el cumplimiento total del indicador, cierra la vigencia en estado "óptimo". 
Los documentos de evidencia dan cuenta del reporte presentado.</t>
  </si>
  <si>
    <t>5 cuerpos identificados entregados dignamente.</t>
  </si>
  <si>
    <t>9 cuerpos identificados entregados dignamente.</t>
  </si>
  <si>
    <t>Respecto a entregas dignas la UBPD ha hecho un esfuerzo significativo en el 2020 por lograr avances en la entrega e inhumación de cuerpos de personas dadas por desaparecidas que sean identificadas. Gracias a dicho esfuerzo se logró la participación de la UBPD en la entrega de diez (10) cuerpos de personas dadas por desaparecidas halladas sin vida, de las cuales nueve (9) se realizaron en el cuarto trimestre.
La UBPD participó en ocho (8) entregas dignas en la ciudad de Villavicencio –Meta- y dos (2) entregas dignas, en las ciudades de Granada –Meta- y San José del Guaviare –Guaviare-.Lo anterior ha sido posible gracias al avance en escenarios de reconocimiento mutuo y la coordinación con entidades clave como el grupo interno de trabajo de búsqueda, identificación y entrega de personas desaparecidas –GRUBE- de la Fiscalía General de la Nación y el Comité Internacional de la Cruz Roja –CICR, que contaron con el liderazgo de la dirección General, la Subdirección General Técnica y Territorial y la coordinación de estos con la DTPCVED y los Equipos Territoriales; en circunstancias donde la pandemia exigió el trabajo de escenarios diferentes a los previstos, por lo que fue necesario el establecimiento de relacionamiento virtual y la incorporación de protocolos de bioseguridad y demás disposiciones sanitarias destinadas a afrontar la crisis e impedir la extensión los efectos de la pandemia del Coronavirus. En este sentido, la entidad sorteó diferentes retos para la entrega digna de los cuerpos de personas dadas por desaparecidas que no impidieron que contribuyera al alivio del sufrimiento de las personas que buscan.</t>
  </si>
  <si>
    <t xml:space="preserve">Logros: 
• Participación en diez (10) entregas dignas
• Articulación con Fiscalía y Comité Internacional de la Cruz Roja (CICR), para la realización de las entregas bajo los roles de coordinación y contribución. 
• Aprobación y socialización de Lineamientos de participación de los familiares de personas dadas por desaparecidas en el marco del conflicto armado interno durante el proceso de entrega e inhumación digna de cuerpos con carácter humanitario y extrajudicial
• Aprobación del procedimiento de entregas dignas
Dificultades: 
• Retrasos en procesos necesarios para llevar a cabo las entregas, teniendo en cuenta las medidas de prevención, autocuidado y cuidado colectivo adoptadas para mitigar el riesgo de contagio y se limitaron totalmente los eventos masivos públicos y privados. 
</t>
  </si>
  <si>
    <t>A pesar del gran esfuerzo realizado en el periodo final, donde se hicieron 9 entregas dignas, el cumplimiento del indicador no se logró, el resultado final es un estado "crítico" respecto a lo proyectado.
la Dependencia explica la insuficiencia en el cumplimiento por los retrasos y la imposibilidad de llevar acabo las actividades por causa de la pandemia y las medidas de distanciamiento social.
Se presentan los soportes de las entregas reportadas. Sin embargo, el cumplimiento se da al 50%.</t>
  </si>
  <si>
    <t>4 reencuentros de personas vivas con voluntad para reencontrarse</t>
  </si>
  <si>
    <t xml:space="preserve">Respecto a los reencuentros se logra para el cuarto y último trimestre de 2020 la realización de cuatro (4) reencuentros de los cinco (5) proyectados para la vigencia 2020:
- El primer reencuentro fue realizado en Arauca el 29 de noviembre de 2020, una vez se consolidó el Reporte de lo acaecido, se adelantó la verificación de identidad de la persona encontrada con vida y se verifico el cumplimiento del procedimiento estipulado por la UBPD para la realización de los reencuentros. 
- A partir del trabajo conjunto de los equipos territoriales Ibagué, Medellín y Sincelejo, se da el reencuentro de dos personas halladas con vida relacionadas con dos solicitudes de búsqueda presentadas a la unidad; la fecha en la que se lleva a cabo el reencuentro es el 10 de diciembre. 
- Por su parte, los referentes del PRB Tumaco, desarrollaron acciones para avanzar en la preparación del reencuentro con la persona que busca y la persona encontrada con vida, lo que permitió consolidar la agenda y realizar el reencuentro el 14 de diciembre en la ciudad de Pereira, como respuesta a la solicitud del colectivo Orlando Fals Borda. 
- En el mes de octubre, como parte del fortalecimiento institucional de la UBPD para llevar a cabo los reencuentros, se presenta el documento de Lineamientos para la participación de las personas que buscan y las personas dadas por desaparecidas encontradas con vida, durante el proceso de reencuentro, desde una perspectiva humanitaria y extrajudicial a las y los servidores de la Unidad. Esta presentación se llevó a cabo de forma virtual y la convocatoria fue realizada por la Oficina de Gestión del Conocimiento quien apoyó las jornadas de socialización de los Lineamientos de la DTPCVED. 
- Por otra parte, se desarrolla propuesta de consentimiento informado para Realización de Reencuentro.  </t>
  </si>
  <si>
    <t xml:space="preserve">Logros: 
• Participación en los primeros cuatro (4) reencuentros realizados
• Aprobación y socialización de los lineamientos de Participación de los Familiares de Personas Desaparecidas en el Marco de Reencuentros desde una Perspectiva Diferencial y de Género (Mujeres y LGBTI)
• Aprobación del procedimiento de reencuentros  
Dificultades: 
• las dificultades que se tuvieron en este indicador están asociadas a los impactos de la pandemia sobre la participación, las decisiones de los participantes sobre el reencuentro y sobre las acciones que se deban adelantar en el marco de la identificación de las personas halladas con vida
</t>
  </si>
  <si>
    <t>Las dificultades o principal desafío para el desarrollo óptimo del indicador estuvieron en la definición de agenda de múltiples y diversas organizaciones de cooperación internacional para poder realizar las reuniones y respectivas evaluaciones aplicadas.   Sin embargo, la convocatoria es también un logro pues se alcanzó el  84% de participación de los representantes de dichas organizaciones</t>
  </si>
  <si>
    <t>Documento con criterios definidos que sustentan la importancia de un objetivo común interinstitucional en la búsqueda. (0.3)</t>
  </si>
  <si>
    <t>El 27 de octubre, vía correo electrónico, la CEV devolvió el borrador del protocolo de intercambio de información UBPD-CEV con modificaciones sustanciales. El análisis de las modificaciones realizadas por la CEV está a cargo de la Asesora de la Dirección General Helka Quevedo. En la sesión 006 del Comité de Seguridad de la Información se aprobó la “Política General de Seguridad, Protección y Confidencialidad de la Información” cuyo texto efectivamente recoge los avances conceptuales sobre "los principios humanitarios de la UBPD". Finalmente, el 30 de noviembre se compartió a la Directora General, sus asesoras y a la jefe de la Oficina de Gestión del Conocimiento,  el documento llamado "El nuevo paradigma de la búsqueda estatal de personas dadas por desaparecidas". Ahí se recogieron las reflexiones en el espacio de conceptualización y se definieron los criterios que sustentan la importancia de un objetivo común interinstitucional en la búsqueda. Se espera que este trabajo colectivo sirva para que la coordinación interinstitucional se fortalezca, no solamente con las otras entidades de la SIVJRNR, sino con las demás entidades del Estado.</t>
  </si>
  <si>
    <t xml:space="preserve">"El mayor logro es la elaboración del documento llamado "El nuevo paradigma de la búsqueda estatal de personas dadas por desaparecidas", en donde se recogieron las reflexiones en el espacio de conceptualización y se definieron los criterios que sustentan la importancia de un objetivo común interinstitucional en la búsqueda. También se resalta la construcción de "los principios humanitarios de la UBPD". Las difucultades siempre estuvieron en la adopción formal de los documentos, pues dependen de un visto bueno de la Directora General, cuya agenda es bastante apretada. Un forma de lograr la formalización de avances fue incluirlos en otros temas relacionados, por ejemplo, los principios humanitarios de la UBPD en la Política General de Seguridad de la Información. El reto ahora es obtener luz verde de la Directora General frente a los documentos del "nuevo paradigma" y "los principios humanitarios" para ponerlos en práctica en la coordinación interinstitucional." </t>
  </si>
  <si>
    <t xml:space="preserve">El indicador cierra la vigencia en nivel de cumplimiento "Óptimo", cumpliendo con los entregables esperados.
* Los soportes dan cuenta del avance presentado.  Reiteramos la observación de lograr documentos definitivos que se puedan socializar a los servidores de manera que puedan ser conocidos, apropiados y utilizados por la entidad de manera efectiva, para su operación y formas de relacionamiento.
 </t>
  </si>
  <si>
    <t>393 personas nuevas con asesoría, orientación y fortalecimiento para la participación en el proceso de búsqueda.</t>
  </si>
  <si>
    <t>1099 personas nuevas con asesoría, orientación y fortalecimiento para la participación en el proceso de búsqueda.</t>
  </si>
  <si>
    <t>Durante el cuarto y último trimestre se logró un acumulado de 3.982 personas nuevas en el proceso de asesoría, orientación y fortalecimiento. De estas, 1230 corresponden al período 2019 y 2.752 en la vigencia 2020, distribuidas por trimestres de la siguiente manera: 566 al primer trimestre de 2020, 311 al segundo trimestre, 776 al tercer trimestre y se reportan 1.099 en el cuarto y último trimestre, de los cuales 833 corresponden a personas que participaron en el cuarto trimestre y 266 a reportes de meses anteriores que se informaron extemporáneamente y no se habían alcanzado a incluir en los reportes anteriores.  Las nuevas personas que participaron lo hicieron en 581 diálogos iniciales, 154 diálogos para ampliar la información, 468 acciones de orientación, asesoría y fortalecimiento, 58 diálogos de devolución y 56 diálogos de la implementación de acciones humanitarias. 
El reporte da cuenta de la recuperación que venía registrando el indicador desde el tercer trimestre, después de las dificultades generadas a partir de la adopción de medidas de aislamiento preventivo obligatorio o cuarentena producto de la pandemia del Coronavirus COVID-19. Acciones como el fortalecimiento cualitativo y cuantitativo de los equipos territoriales y la disposición de elementos tecnológicos que facilitan la conectividad de las personas, comunidades y organizaciones que buscan han permitido mantener un relacionamiento fluido y constante, sin embargo, los efectos de estas medidas sobrepasaron significativamente lo esperado por la entidad. Lo anterior ubica el indicador en un nivel de cumplimiento subestimado, producto de las dificultades para la planeación y programación de diferentes escenarios en un año atípico e impredecible</t>
  </si>
  <si>
    <t xml:space="preserve">Logros: 
• 2.752 personas nuevas en el proceso de participación, lo que representa un incremento del 224% respecto al número de personas nuevas en el 2019
• 3.170 diálogos y acciones de asesoría, orientación y fortalecimiento realizados toda la vigencia
• Aprobación y socialización de los lineamientos para la participación en los procesos de búsqueda de la UBPD 
• Relacionamiento con 65 organizaciones, colectivos, movimientos y plataformas de víctimas y de la sociedad civil para promover la participación
• Recepción de 83 solicitudes de búsqueda de personas en el exterior 
• Implementación de diálogos colectivos 
Dificultades:
• Mediante DECRETO 417 DE 2020 del 17 de marzo, "Por el cual se declara un Estado de Emergencia Económica, Social y Ecológica en todo el territorio Nacional" y a partir del cual se emiten los diferentes decretos destinados a afrontar la crisis e impedir la extensión los efectos de la pandemia del Coronavirus COVID-19, se adoptaron medidas de prevención, autocuidado y cuidado colectivo para mitigar el riesgo de contagio y se limitaron totalmente los eventos masivos públicos y privados.
• Los impactos de la pandemia en los primeros meses del año afectaron las proyecciones realizadas de la meta de este indicador para 2020, lo que requirió un ajuste en la meta en el mes de agosto, como reacción a las cifras bajas de los siete primeros meses y en los meses posteriores aumento de manera significativa, razón por la cual el indicador queda en un estado de subestimado 
</t>
  </si>
  <si>
    <t>355 personas mantienen su participación en el proceso de búsqueda</t>
  </si>
  <si>
    <t>414 personas mantienen su participación en el proceso de búsqueda</t>
  </si>
  <si>
    <t>A corte del cuarto y último trimestre de 2020, hay 873 personas que han mantenido su participación en el proceso de búsqueda, 414 de ellos registrados en el cuarto trimestre, comprendiendo esta medición como: personas que han recibido 1 acción de asesoría, orientación y fortalecimiento adicional a su primer proceso de participación.
Para este indicador, no se logra el cumplimiento de la meta en su totalidad a pesar de los esfuerzos realizados y las coordinaciones que al interior de la entidad se implementaron para este fin, muestra de ello, es el elevado número de acciones de participación que se realizaron en el cuarto trimestre, alcanzando los 1.317 diálogos y acciones de asesoría, orientación y fortalecimiento. Sin embargo, la mayor parte de estas acciones incidieron en el número de personas nuevas que se vincularon a los procesos de participación. 
Así las cosas, para el 2021 es necesario fortalecer estrategias que permitan avanzar con los establecimientos del estado de la búsqueda que den lugar a los diálogos de ampliación de información, así como escenarios de diálogos colectivos o acciones de AOF posteriores al dialogo inicial.
Es importante resaltar que el cuarto trimestre aportó el 47% de la meta, dejando en evidencia los esfuerzos invertidos en consolidar unos resultados positivos que permitieran alcanzar los objetivos trazados al interior de la entidad</t>
  </si>
  <si>
    <t>El reporte del indicador es positivo, de hecho, cierra la vigencia en estado "subestimado", lo que invita a reforzar la planeación de las metas en escenarios futuros y repensar la capacidad de la Unidad.
Reiteramos la sugerencia de socializar y retomar las actividades ganadores que dieron tan buenos resultados en los periodos finales, al interior de la dependencia y compartirlo también con la Unidad.
Los soportes dan cuenta del reporte de información.</t>
  </si>
  <si>
    <t>* El indicador presenta un reporte inferior con respecto a lo prioyectado, quedando en estado "crítico" al cierre de la vigencia.
Reiteramos la importancia de realizar un análisis al interior de la dependencia del porqué las medidas tomadas en el indicador 9 para superar las condiciones de pandemia y distanciamiento social si fueron efectivas en ese caso, pero no en el presente indicador?
El reporte de información cuenta con soportes válidos adjuntos.</t>
  </si>
  <si>
    <t xml:space="preserve">CICR-Colombia. El intercambio con el CICR sobre Herramientas Psicosociales y Habilidades Conversacionales para la Búsqueda requirió bastante tiempo de preparación lo que se vio reflejado en la alta calidad de las intervenciones del CICR y de la DPCVED. Y al mismo tiempo en la participación de quienes asistieron en tanto su realización se concentró en un momento institucional, dada la exigencia de resultados, de alta carga laboral en el ámbito territorial y para direcciones misionales en Bogotá. El principal resultado es que los equipos territoriales identificaron conocimiento muy especializado para el diálogo con personas que buscan y el abordaje de situaciones psicosocialmente complejas. Y, a partir de la socialización de sus propias experiencias como funcionarios/as, mecanismos de atención propia y afrontamiento respecto a los impactos derivados de la realización de acciones de asesoría y fortalecimiento de personas que buscan. De otro lado, las charlas informativas sobre seguridad en terreno fortalecieron la conciencia de aplicar parámetros pertinentes con el contexto, en materia de seguridad y protección, y acordes con la importancia de mantener una operación y comportamientos concordantes con los principios humanitarios de la UBPD.
Carter Elementa. Este intercambio, a partir de la investigación documental como principal herramienta para la identificación y socialización de conocimiento, contribuyó a nutrir las discusiones que tienen los equipos de la UBPD sobre metodologías de búsqueda. Desde una perspectiva comparada se conocieron experiencias de otros países en temas claves para el desarrollo misional de la UBPD como lo es la participación de las personas que buscan, mecanismos estatales y pedagogía. </t>
  </si>
  <si>
    <t>Glosario - ontología conceptual.
Se realizaron ajustes a la ontología conceptual de la UBPD  y se construyó un guión para realizar un video que tiene como objetivo dar a conocer el producto final de esta herramienta.
Soportes:
Ontologia conceptual actualizada
Guión para difusión de la ontología conceptual.
Capacitación . 
Se coordinaron las temáticas en relación con dos asesorías en manejo de la información y en aspectos jurídicos sobre titulación Tierras y tenencia de. Sin embargo,  debido a la disponibilidad de docentes por parte de la Universidad Nacional, Se programaron estas dos asesorías para ser desarrolladas   tan pronto se defina el nuevo contrato el 2021. 
Durante el mes de diciembre se realizó la recolección de necesidades de capacitación de la UBPD, así como, la evaluación de los distintos procesos de capacitación llevados a cabo en 2020. Ambas encuestas son insumo para formular el Plan Institucional de Capacitaciones (PIC) en los meses de enero y febrero de 2021.
Soportes:
Matriz necesidades de capacitación 2021 
Centro documental  Aluna
En el último trimestre se comenzó a catalogar material con el estándar MARC. Se recibió nuevo material por parte de organizaciones de la sociedad civil y se realizaron 3 “videos de la semana” sobre libros de interés particular para el trabajo en la UBPD.
Productos:
20201016_una guerra sin edad informe CNMH.mp4
20201110_Las manos en la tierra documental.mp4
20201202_Balance de la contribución CNMH.mp4
Base de catalogación_Centro documental.xlsx
Escuchemonos – Debates: (JUAN)
Se llevaron a cabo las dos últimas sesiones de  las conferencias prácticas sobre el manejo de las bases de datos del Observatorio de Memoria y Conflicto del Centro Nacional de Memoria Histórica y el debate "La búsqueda de los Desaparecidos en América Latina: México, Honduras, El Salvador y Perú" con la colaboración de Elementa DDHH el Centro Carter. 
Soportes:
-Invitación Sesión 3_Conferencias
-Invitación Sesión 4_Conferencias
-Lista de Asistencia-9/10/2020 
-Lista de Asistencia-2/10/2020 
-Invitación Debate Elementa
-Lista de Asistencia-Debate 29/10/2020
Participación en la construcción metodológica de la apropiación de saberes de las PQB dentro de los círculos de saberes, proyecto liderado por la oficina Asesora de Comunicaciones y pedagogía:
Se apoyó al equipo de comunicaciones y comunicaciones en la implementación de las metodologías para Identificar, sistematizar y socializar los saberes y experiencias (en lógica de proceso) sobre la búsqueda, de los familiares y allegados a personas dadas por desaparecidas que participaron en la estrategia círculo de saberes del año 2019. 
 Los círculos apoyados fueron: 
Círculo de saberes Meta: 9 al 11 de noviembre de 2020.
Círculo de saberes Apartado: 10 al 13 de noviembre de 2020.
Círculo de saberes Sincelejo: 30 de noviembre al 3 de diciembre de 2020.
Círculo de saberes de Puerto Asís (virtual): 4 de diciembre de 2020.
Círculo de saberes Córdoba: 11 al 14 de diciembre de 2020.
 Soporte:
 Metodologías de cada círculo (incluyen agenda)</t>
  </si>
  <si>
    <t>Glosario - ontología conceptual
Se avanzó en la revisión y depuración de términos que se encontraban en la matriz inicial de identificación de posibles términos y definiciones que se incluirán en el glosario conjunto de la UBPD. Adicionalmente se construyó la ontología conceptual de la UBPD que se divulgará en el año 2021.
Capacitación: Durante el 2020 se implementó el PIC de acuerdo con lo planeado a la vez que se desarrollaron los procesos de capacitación solicitados por las áreas adaptándose a las condiciones impuestas por la pandemia del Covid-19. De esta manera se virtualizaron todos los contenidos y formas de evaluación y seguimiento. 
Centro documental  Aluna
A lo largo del 2020 se realizaron esfuerzos para aumentar el impacto del Centro Documental en la UBPD. Se realizó un concurso para darle nombre al Centro Documental. Se creó una estrategia de difusión del material a partir de videos exponiendo libros interesantes para los servidores públicos. Se avanzó en la estandarización de la catalogación del centro a partir de las normas MARC, y se recibieron informes de centros de investigación y organizaciones de víctimas.Se puso a disposición de la UBPD una unidad compartida en Google Drive a la que tiene acceso la mayoría de servidores, aunque no contamos con herramientas para medir su impacto.
Escuchemonos-Debates
Durante el año 2020 se realizaron 7 espacios de diálogo entre Debates y Escuchemonos los cuales ocuparon alrededor de 11 sesiones. El primer espacio de diálogo realizado fue un debate sobre los Principios Rectores para la Búsqueda de las Personas dadas por Desaparecidas de Naciones Unidas. El segundo espacio fue un Escuchemonos donde aprendimos de la experiencia de búsqueda de la asesora de la UBPD Helka Quevedo. El tercer espacio de diálogo fue sobre las experiencias territoriales de relacionamiento con los equipos territoriales de Sucre y de Putumayo. El cuarto espacio de diálogo fue un Escuchemonos sobre el trabajo académico realizado por la antropóloga Laura Vera de la DTPRI sobre la búsqueda de las personas dadas por desaparecidas en los cementerios. El quinto espacio de diálogo fue un debate sobre los niños, niñas y adolescentes desaparecidos y buscados en el marco del proceso de justicia y paz. Este debate fue realizado en apoyo con la Universidad Nacional de Colombia. El sexto espacio de diálogo consistió en 4 sesiones de diálogo sobre las bases de datos del CNMH, sus posibilidades, limitaciones y desafíos para la búsqueda de las personas dadas por desaparecidas. El último espacio de diálogo fue un debate sobre la búsqueda de las personas dadas por desaparecidas en América Latina, específicamente rescatando la experiencia de México, El salvador, Guatemala y Perú. En este espacio contamos con el apoyo de la organización no gubernamental Elementa DDHH. 
Estos espacios de diálogo demostraron ser unas oportunidades para el conocimiento de diversos aspectos que pueden fortalecer el proceso de búsqueda que realiza la UBPD, al mismo tiempo que permite reconocer diferentes experiencias, conocimientos y aprendizajes que fortalecen el relacionamiento interno entre los equipos de trabajo de la entidad. El reto hacia adelante es coordinar estos espacios con el plan institucional de capacitación (PIC) de forma que racionalicemos los tiempos y de esta manera la participación sea lo más nutrida y provechosa posible. El desafío consiste en tener una programación que sea interesante, que permita un espacio de diálogo constructivo, que genere diálogo entre los equipos de trabajo de la UBPD y que se articule al Plan de Capacitación Institucional (PIC).</t>
  </si>
  <si>
    <t>Se terminó de elaborar la propuesta metodológica para la medición de impacto que tiene como objeto: “Realizar una evaluación de impacto de las acciones humanitarias para la búsqueda adelantadas por la UBPD en cumplimiento de las distintas disposiciones de ley y de las demandas de las víctimas por una acción coherente y armónica del Estado para la búsqueda de las PDD”. Esta evaluación se basa en contrastar nuestras hipótesis sobre  cómo estamos dando cumplimiento al mandato de la UBPD y qué esperamos de ello con las expectativas de las  PQB.
Analizando las condiciones actuales para la implementación de esta evaluación  se identifica que el tiempo de de trabajo de la UBPD es insuficiente para obtener resultados de una evaluación de impacto. Se propone además poner en diálogo y concertación los conceptos básicos, los objetivos, tiempos y alcances de esta evaluación con la OAP, el grupo AME y otras áreas, motivo por el cual se adelantará durante 2021 un cronograma de actividades de concertación que permita consolidar de mejor forma la metodología. 
Soportes
23122020_Evaluación de impacto V4</t>
  </si>
  <si>
    <t>El logro fue a construcción de una propuesta metodologica que bajo las premisas de evaluar el impacto de nuestra labor en las personas que buscan, en la sociedad misma, las entidades relacionadas y las entidades que conforman en SIVJRNR</t>
  </si>
  <si>
    <t>El último trimestre del año se divulgaron a toda la UBPD dos vídeos que resumen la línea de tiempo de la historia estatal de búsqueda de personas desaparecidas. Los videos tuvieron buena recepción e incluso comentarios de retroalimentación .Esta línea de tiempo sitúa normativamente la respuesta del Estado al tema de la desaparición. 
Se completó la primera versión de la investigación de la memoria interinstitucional de la búsqueda en la Fiscalía General de la Nación. Se elaboró una metodología de trabajo que actualiza la hecha en enero. Siguiendo esta, se realizó una consulta de fuentes primarias. Se vieron distintos decretos de funciones de la FGN, manuales y protocolos elaborados, el boletín interno “Revista Huellas”, y entrevistas a ex funcionarios de  la FGN. 
Como resultado, la investigación mostró los cambios que ha sufrido a lo largo del tiempo el proceso de búsqueda de personas desde la FGN. Se indagó sobre los actores involucrados, y las metodologías de trabajo específicas tanto en investigación penal como en los procesos de identificación de cuerpos.
Soportes: 
	-Historia FGN
	-objetivos memoria interinstitucional
	-línea de acciones estatales de la búsqueda p.1
	-línea de acciones estatales de la búsqueda p.2</t>
  </si>
  <si>
    <t>El proyecto de memoria interinstitucional se desarrolló a cabalidad y trajo conocimiento muy relevante para la misión de la UBPD. La línea de tiempo que sintetiza todas las instituciones involucradas en la búsqueda se divulgó con excelentes resultados</t>
  </si>
  <si>
    <t>1. Para la implementación del plan de bienestar social en el cuarto trimestre del año 2020 se realizó y se envió la reseña territorial de Mocoa, Florencia, Medellín, Putumayo, Arauca, Barranquilla y Barrancabermeja a todos los servidores (as) de la UBPD. En el mes de octubre se llevó a cabo las vacaciones recreativas, el día de la familia (bingo), taller de cocina wok, taller de aspectos legales pre pensionados, taller de cocina Kids (Halloween) encuesta clima laboral y se realiza convenio con la Cooperativa y Financiera Juriscoop. Respecto al mes de noviembre se realizaron las siguientes actividades: deporte estiramiento y Hitt, Taller de cocina de empanadas, dos talleres de cocina (DT Prospección e información) con el fin de fortalecer la integración en el equipo, la armonía, y el relacionamiento en otros tipos de espacio de integración, taller de aspectos legales pre pensionados y taller de manualidades maracas con materiales reciclables y el convenio EPS-Sanitas. Por último, en el mes de diciembre se realizaron taller de cocina (DT Participación) con el fin de fortalecer la integración en el equipo, la armonía, y el relacionamiento en otros tipos de espacio de integración, taller de manualidades mándala tejido ocho puntas, dos talleres de cocina (Técnicas de asado y navideño), actividad deportiva bolos, el cierre de Gestión de la UBPD y se llevó a cabo el convenio con la EPS Compensar para ofrecer a los servidores (as) un plan complementario. 
2. Se realizó la encuesta a los servidores para la construcción colectiva de la carta de valores de la UBPD, Se publicó y se divulgo la carta de valores de la UBPD
3. En el plan de SG-SST se emitió a todos los servidores (as) tips para generar reportes de accidentes de trabajo, se llevó a cabo la Auditoría externa con el apoyo de la ARL, donde se evaluó el cumplimiento del Sistema SG-SST bajo el Decreto 1072 de 2015. También se realizó el seguimiento al SG-SST por parte de la Oficina de Control Interno, estableciendo un porcentaje de implementación del 75,5%. Además, se realizó el retorno a las oficinas y la implementación del protocolo de bioseguridad, se entregaron los elementos de bioseguridad y elementos de protección personal, se llevó a cabo las reuniones del COPASST, se realizó matriz de identificación de Peligros y valoración de Riesgos, se ejecutaron 21 contratos que soportan el SG-SSG, se capacitaron a los servidores (as) en temas de brigadas de emergencia, hábitos saludables y divulgación del protocolo a nivel nación. Por último, se realizó mesas de trabajo para la construcción de procedimientos transversales a los sistemas de Gestión.
4. En la política de cuidado se remitió estrategias desmificando el cuidado y micro relatos de auto cuidado, se realizó el taller de cuidado con los hijos de los servidores (as), taller de autocuidado de cuerpo y emociones: procesos de atención al daño oculto. También se llevó a cabo el taller de Fortalecimiento familiar y estrategias para el cuidado emocional 2020, se efectuó acompañamiento a las solicitudes de atención individual y grupal recibidas en los diferentes canales de comunicación de la unidad, se llevó a cabo el cierre de casos atendidos en la línea de habla y escucha del proyecto con la Universidad Nacional , se facilitaron los espacios de conversaciones grupales, divulgación de piezas comunicativas de desmitificando el cuidado y micro relatos, se realiza informe de comunicación para la paz, medición del clima laboral y se remitieron los bonos de cuidado a nivel territorial y central. 
 5. En el plan de capacitaciones se realizó el taller de excel intermedio, redacción de informes, seguimiento a proyectos, reinducción.
 6. En el Plan de vinculación se identifica que a corte de 14 de diciembre de 2020 la planta cerro 504 servidores (as) vinculados, faltando por cubrir 18 cargos, de los cuales 6 se encuentra proyectados para posesión en el mes de enero.
7. Respecto al Plan de estimulos se esta a la espera a la aprobación del seguimiento al desempeño para la elaboración del plan.</t>
  </si>
  <si>
    <t xml:space="preserve">Se pudo llevar acabo todas las actividades planeadas a causa de una buena comunicación y gestión con el contratista. Asimismo, se logró adaptar las actividades a la virtualidad. Entre las dificultades encontradas para la implementación del Plan estratégico de talento humano se encuentra la recolección de hojas de vida, renuncias aceptadas, cancelación de comisiones a causa de la pandemia generada por el COVID 19.  </t>
  </si>
  <si>
    <t>Se divulgó el producto final entre los directivos y otros funcionarios de la UBPD. Se recibieron comentarios de la Oficina Asesora de Planeación y del grupo de la Territorial Guaviare. A lo largo del trimestre se le realizaron cambios menores para errores de forma y redacción , así como complementos del contenido
Documentos:
Versión final Memoria UBPD 2019 
Divulgación Memoria UBPD 2019</t>
  </si>
  <si>
    <t>Durante el 2020 el proceso de construcción de memoria institucional se realizó satisfactoriamente a pesar de las limitaciones que trajo el trabajo en casa. Se realizó una metodología que orientó el trabajo y se comenzó a trabajar un documento general de lineamientos para todas las memorias institucionales. Este documento es importante para darle unidad a todos los procesos futuros, por lo que se terminará en el año 2021. 
El trabajo en casa ralentizó el proceso de construcción, pues nuestra metodología se basaba en realizar entrevistas a los directores de los equipos de trabajo que se tuvieron que ajustar a las apretadas agendas del trabajo en casa.</t>
  </si>
  <si>
    <t>En el criterio relacionamiento humanitario, el proyecto de cooperación  con  OIM se ejecutó entre octubre y diciembre, realizando todas las actividades previstas: a) acompañamiento a la Directora General, b) acompañamiento al equipo interdirecciones que realizó la comisión para recuperar cuerpos en el marco del plan regional Alto Atrato y San Juan, c) acciones de fortalecimiento a la DPRI, la DIPLOC y d) capacitaciones sobre la mediación de conflictos al Comité de Convivencia. La SGH y la OGC realizaron seguimiento técnico y metodológico. Un informe final compila los hallazgos obtenidos, y una nueva propuesta contiene acciones que se realizarán entre enero y febrero de 2021. 
En el criterio de fortalecer el trabajo colaborativo se caracterizaron cuatro ET de seis previstos inicialmente. Se hizo devolución de resultados preliminares y un informe final por cada uno. Los dos restantes se reprogramaron para el primer trimestre de 2021, debido a que los equipos estaban concentrados en las actividades del Plan de Choque. Respecto a las caracterizaciones de relacionamiento y comunicaciones de las DTM, de las dos programadas inicialmente, se culminó la primera versión del  informe de la DTPRI. Esta caracterización tomó mayor tiempo debido a la  recolección y procesamiento de la información, el informe de la DIPLOC se terminará en enero 2021. La caracterización de la DPCVED se programó para el  2021. Se entregó a la SGTT un informe ejecutivo del trabajo realizado en 2020 con elementos para discutir hacia la construcción de un modelo de gestión de relacionamiento entre las DTM y ET. En cuanto a la identificación de niveles de efectividad, no fue posible avanzar con el equipo de la DPCVED en la construcción de nuevas herramientas para medir la sensibilidad de todo el equipo de la UBPD sobre enfoques de género y diferenciales debido a la imposibilidad de concertar agendas de trabajo. 
En el criterio de construcción de conocimientos, y como parte de implementar las recomendaciones del Diagnóstico Ágil, se realizaron las siguientes acciones que contribuyen  a la mejora en el relacionamiento: se diseñaron con las área de la SG pertinentes, los talleres sobre los procesos de gestión contractual y supervisión de contratos, comisiones y protocolo de bioseguridad, los cuales también sirvieron como parte del programa de reinducción; se coordinó una mesa de trabajo sobre Servicio al Ciudadano y la sesión entre el Grupo de Gestión Documental y el grupo de correspondencia-472 para retroalimentar los elementos de relacionamiento identificados conjuntamente con el grupo. La Mesa de Trabajo sobre Gestión Documental se aplazó para enero 2021, sin embargo, los puntos a tratar quedaron acordados.
Soportes relacionamiento humanitario:
1. Proyecto CPP octubre diciembre 2020
2. Reuniones de seguimiento proyecto CPP
3. Informe final CPP octubre diciembre 2020
4. Comentarios OGC informe final CPP
Soportes fortalecimiento del trabajo colaborativo:
1. Informe para la Subdirección 2020
2. Informe ET Putumayo
3. Devolución preliminar de resultados Putumayo
4. Informe ET Choco
5. Devolución preliminar de resultados Chocó
6. Informe ET Cali y satélites
7. Devolución preliminar de resultados Cali
8. Informe ET Arauca
9. Devolución preliminar de resultados Arauca
10. Informe caracterización DPRI
Soportes construcción de conocimientos:
1. Acuerdos mesa de trabajo Servicio al Ciudadano
2. Informe talleres comisiones
3. Informe talleres gestión contractual y supervisión de contratos
4. Acuerdos relacionamiento 472-UBPD
5. Metodología Mesa de Trabajo Gestión Documental
6. Puntos Mesa de Trabajo Gestión Documental</t>
  </si>
  <si>
    <t xml:space="preserve">El logro fue trabajar de manera articulada con los equipos misionales y administrativos de la Unidad sus relaciones y comunicación, identificando desde los mismos los aspectos del relacionamiento, el flujo de la información, la planeación y la toma de decisiones, entre otros aspectos, que pueden afectar el desarrollo de un trabajo más armónico y ágil para la misión y en poner en práctica soluciones que contribuyan a mejorar el relacionamiento interno. </t>
  </si>
  <si>
    <t>Se identificaron y documentaron los aprendizajes que en el marco del diseño e implementación del proceso de búsqueda humanitaria y extrajudicial han sido incorporados en metodologías, políticas, protocolos, lineamientos, acciones y prácticas de la UBPD entre 2018 y 2020. 
Estos aprendizajes, fueron divulgados el día 30 de diciembre a toda la entidad desde el correo de la Oficina de Gestión del Conocimiento.
Soportes:
Documento con la identificación y documentación de los aprendizajes del proceso de búsqueda de personas dadas por desaparecidas.
Correo electrónico del día 30 de diciembre con la difusión de estos aprendizajes.
Piezas gráficas con los aprendizajes.</t>
  </si>
  <si>
    <t>El principal logro fue identificar los aprendizajes colectivos de la UBPD, los cuales  se pueden agrupar en las siguientes categorías: 1) De la búsqueda judicial a la búsqueda humanitaria; 2) Diseño e implementación de un proceso integral de búsqueda de personas dadas por desaparecidas; 3) Incorporación de los saberes y experiencias de las personas que buscan  en el proceso de Búsqueda y participación en el mismo; y 4) La articulación con otras entidades y la apuesta por la creación de un sistema nacional de búsqueda de personas dadas por desaparecidas.</t>
  </si>
  <si>
    <t xml:space="preserve">
En el marco del relacionamiento y acciones dirigidas a vincular a la Comunidad Internacional, en el trimestre se terminó el diseño metodológico y el instrumento de medición de la caracterización de las necesidades y expectativas de los grupos de interés de la Unidad de Búsqueda de Personas dadas por Desaparecidas.
Además, se aplicó entrevista virtual entre el 23 de noviembre y 15 de diciembre con organismos de Cooperación Internacional, para ello se les planteó la iniciativa de realizar un diálogo abierto y franco con los cooperantes donde se les aplicaría el instrumento diseñado, con el fin de conocer las percepciones y oportunidades de mejora en torno a la construcción de un objetivo común alrededor de la búsqueda de personas desaparecidas.
La entrevista fue solicitada a 19 organizaciones de la Comunidad Internacional, de los cuales se obtuvieron 16 respuestas, que representa el 84%.
El análisis de resultados de las entrevistas y la aplicación del instrumento de medición arrojó que los organismos de Cooperación tienen la siguiente percepción:
1.	¿Hasta qué punto se siente informado y conoce sobre el proceso de búsqueda? 
62.5% de los entrevistados se siente informado o muy informado, mientras que el 37.5% se siente poco o nada informado.
2.	¿Qué relevancia tiene el proceso de búsqueda de personas dadas por desaparecidas para su organización/entidad/agencia? 
Para el 100% de las organizaciones, entidades o agencias el proceso de búsqueda de personas dadas por desaparecidas es relevante y muy relevante.
3.	¿Considera importante la búsqueda de personas dadas por desaparecidas para la construcción de paz en el país?
Para el 100% de las organizaciones, entidades o agencias es importante y muy importante la búsqueda de personas dadas por desaparecidas para la construcción de paz en el país.
4.	¿En las acciones conjuntas desarrolladas con la UBPD, cómo percibe el papel en torno al liderazgo y coordinación en la búsqueda que desempeña la entidad en esas acciones?
El 50 % de los entrevistados considera que el liderazgo de la UBPD en el proceso de búsqueda es mediado, el 31% considera que es alto, el 13% neutro y el 6% que tiene poco liderazgo. 
5.	¿Cómo percibe los resultados obtenidos en los proyectos o iniciativas conjuntas desarrolladas?
Sobre los proyectos o iniciativas, el 13 entrevistados consideran que los resultados obtenidos han sido significativos y muy significativos, 2 son indiferentes y 1 persona considera que han sido poco significativos. 
6.	El rol de la UBPD en el proceso de búsqueda de personas dadas por desaparecidas es:
El 100% de los entrevistados considera que el rol de la UBPD en el proceso de búsqueda de personas dadas por desaparecidas es importante y muy importante. 
7.	¿Cómo ha sido el relacionamiento con la unidad? 
Sobre el relacionamiento con la UBPD, 10 actores lo consideran muy satisfactorio y satisfactorio, 5 aceptable y 1 lo consideran deficiente.
Como conclusión de las entrevistas se identificaron las acciones que permitirán conformar o fortalecer alianzas con la UBPD, las cuales se describen a continuación: Dialogo abierto y franco con las necesidades de la Unidad (63%), Articulación con otras entidades y la sociedad Civil (19%), Mas información del proceso de Búsqueda (19%) y Ejercicios de dialogo regulares y ejecutivos (19%), Trabajo integral con el SIVJRNR (13%) y Fortalecimiento institucional y articulación interna (13%).
Durante el trimestre también se avanzo en la instalación del Comite Internacional de Apoyo (Nov-27) compuesto por expertos de talla internacional en materia de búsqueda de personas dadas por desaparecidas.
</t>
  </si>
  <si>
    <t xml:space="preserve">
Durante 2020, se organizaron espacios para acercar a integrantes de la comunidad internacional a las actividades de UBPD y se participó en espacios establecidos por la cooperación, como el Grupo de Cooperantes para Colombia -GRUC-, y desarrollo de un diálogo directo con representantes de Embajadas, agencias de cooperación internacional, organismos internacionales y con organizaciones internacionales no gubernamentales, tales como los desayunos de trabajo Marzo (2020) y giras internacionales virtuales organizados conjuntamente con la Misión de Verificación de la ONU en Colombia, la Oficina de la Alta Comisionada de las Naciones Unidas para los Derechos Humanos -OACNUDH-, la Delegación de la Unión Europea en Colombia, la Comisión Internacional de Búsqueda de Personas dadas por Desaparecidas -ICMP-, entre otros, así como la instalación del Comité Internacional de Apoyo, conformado por seis expertos internacionales que aportarán con sus conocimientos y experiencia al desarrollo de lineamientos y políticas de la entidad.
Estos espacios, permitieron a la Unidad elevar el respaldo de la Comunidad Internacional que reconoció la importante labor de la entidad, y los retos y desafíos que enfrentó especialmente durante la pandemia para el desarrollo de acciones de prospección y recuperación de cuerpos, toma de muestras genéticas a familiares e intervenciones en diferentes cementerios del país, así como las limitaciones para el trabajo en regiones del país afectadas por la agudización de situaciones de riesgo y amenaza contra líderes y comunidades por parte de grupos armados ilegales en lugares de difícil acceso y donde se presume la existencia de lugares de disposición de cuerpos de personas dadas por desaparecidas en fosas y cementerios ilegales.
Una de las dificultades y retos enfrentados por la UBPD fue involucrar más activamente a la Comunidad Internacional en el desarrollo de su agenda de actividades en territorio. Asimismo, la Unidad tuvo como reto socializar entre los organismos internacionales el Plan Nacional de Búsqueda y desarrollar ejercicios de pedagogía sobre la metodología de búsqueda humanitaria que le permita incrementar la mayor comprensión de su labor y mejorar la articulación y la generación de compromisos y acciones conjuntas con organismos y representantes de la comunidad internacional.
</t>
  </si>
  <si>
    <t>Como resultado de la (Actividad 3.2.2) durante el 4° trimestre, para fortalecer y mantener el relacionamiento, la UBPD organizó reuniones con representantes de la Comunidad Internacional para avanzar en el establecimiento de planes de trabajo, en materia de intercambio de experiencias y conocimientos y planes de trabajo articulados con las organizaciones de familiares y la sociedad civil, en las que se destacan:
•	Comité de expertos de países miembros del consejo de seguridad DPPA.
•	Secretaria Adjunta Para Asuntos Políticos y de Paz de Naciones Unidas
•	Instalación del Comité Internacional de Apoyo a la UBPD
•	Perfiles de las víctimas: Reflexiones de los familiares de personas desaparecidas sobre el estado de la implementación del Acuerdo de Paz
Durante el 4° trimestre del 2020, se logró una participación activa de la Comunidad Internacional en los espacios de trabajo de UBPD, quienes a través de sus redes sociales se pronunciaron y participaron de los espacios de socialización que la Unidad Proporcionó, en la que participaron German Mission to UN, Carlos Ruiz Massieu el Representante Especial del Secretario General ONU, la Embajada de Bélgica, ONU Derechos Humanos Colombia, PNUD Colombia, CIDH – IACHR, Embajada Suiza en Colombia.
Finalmente, se realizaron reuniones exploratorias para la presentación de nuevas alianzas  e iniciativas de apoyo.
•	Acompañamiento al Plan Regional de Búsqueda Caquetá Norte
•	Asociación de Regiones Fronterizas Europeas – ARFE
•	Dialogo interno CPP hallazgos para la Unidad</t>
  </si>
  <si>
    <t>La comunidad internacional ha sido fundamental para que la entidad ejecute su misionalidad y contribuye con sus apoyos técnicos a generar un ambiente de confianza y legitimidad para que la UBPD visibilice su labor, se articule y trabaje con organizaciones del nivel nacional y local y pueda ambientar las labores de búsqueda humanitaria y desarrollo de sus planes de búsqueda.
Otra dificultad de la Unidad para involucrar más activamente a la Comunidad Internacional es la definición de una agenda que establezca el propósito común y objetivos del sistema de búsqueda. La Unidad debe desarrollar un plan que identifique actores o aliados de la Comunidad Internacional y sus intereses, así como acciones específicas donde pueden sumarse estos actores en la búsqueda de las personas desaparecidas a través de la firma de acuerdos y compromisos para impulsar procesos estratégicos, tales como la implementación del PNB y los planes regionales, acuerdos para el intercambio de información, apoyo para la búsqueda en fronteras, entre otras.</t>
  </si>
  <si>
    <t xml:space="preserve">La DTPCVED ha avanzado en el cumplimiento de la actividad 1.2.2, relativa a la promoción de la participación, a través de: 
- Lograr brindar asesoría y orientación permanente a 2.752 personas nuevas que fortalecieron las condiciones para su participación. Este número de personas representa un incremento del 224 por ciento de la participación en la búsqueda respecto a la vigencia anterior, lo que indica el fortalecimiento en la confianza de las personas que buscan hacia la UBPD, sobre todo en un contexto de pandemia, pero que a la vez llevó a la entidad a diseñar estrategias efectivas como los diálogos virtuales, que como se aprecia, tuvieron un importante impacto en que se garantizara el derecho a la participación.
- Relacionamiento con 40 organizaciones, colectivos, movimientos y plataformas de víctimas y de la sociedad civil (con 4 se inició relacionamiento, mientras que con 36 se dio continuidad). De las cuales el relacionamiento con diez 10 organizaciones, colectivos, movimientos y plataformas de víctimas y de la sociedad civil, con uno (1) de estas inició relacionamiento Junta del Consejo Comunitario de la cuenca del Naya) y con nueve (9) se dio continuidad (Organismo internacional de carácter humanitario: Comité Internacional de la Cruz Roja; ASFADDES, Corporación Reiniciar, Grupo Europa, de familiares de personas desaparecidas en Colombia, Comité de solidaridad de presos políticos, CICR, Asociación de Mujeres AINI, The Guernica Centre for International Justice). Este relacionamiento a partir del desarrollo de 13 actividades a las que asistieron 47 personas; Se relaciono con dos (2) OCMP en el marco de los Planes Regionales de Búsqueda PRB Caquetá y Militantes y Expresos Políticos Desaparecidos en Bogotá. Con 28 organizaciones, colectivos, movimientos y plataformas se relacionó el Equipo de Enfoques Diferenciales y de Género, a partir del desarrollo de 28 actividades que contaron con la asistencia de 246 personas. Con 3 se inició relacionamiento (The Guernica Centre for International Justice, Resguardo Cañamomo Lomaprieta y Autoridades Indígenas Tierralta, Córdoba (Camaemka, Caragabi, Cabildos Unidos, Asociación de Cabildos Embera Alto Sinú, OPK, Seibi). Con 25 se continuó el relacionamiento ((Grupo Documentadores partido politico FARC, ONIC, OPIAC, GOBIERNO MAYOR, AICO, Resguardo Arhuaco, CIT, Cabildo Resguardo San Lorenzo, EQUITAS, MOVICE, Alianza Voces (Caribe Afirmativo y Colombia Diversa) y Colectivo de Mujeres La Comadre de AFRODES, COALICO, CONPA, Mujeres buscadoras constructoras de paz, ICMP, Consejo Comunitario Río Naya, CONPA,  Movimiento de Mujeres Negras de Buenaventura y Asociación de Mujeres AINI; Race &amp; Equality - somos Identidad, Comisión DDHH de Pueblos Indígenas, La Comadre de AFRODES y Caribe Afirmativo)
- Familias en el exterior: se avanzó en procesos de participación a partir de solicitudes de búsqueda presentadas por personas que residen en el exterior. Durante el cuarto trimestre del 2020 la DTPCVED desarrolló actividades que involucraron a familiares y a organizaciones, colectivos, movimientos y plataformas que acompañan solicitudes de búsqueda: 
El 20 octubre acompañó a la Dirección General en un diálogo con familiares y la Organización Multicultural de Integración y Derechos Humanos (OMI), que dio cumplimiento al compromiso asumido por la Directora General consistente en la realización de reunión trimestral de incidencia política; en noviembre desarrollaron dos actividades, por un lado, acompañamiento a la Dirección General en su relacionamiento interinstitucional con varias entidades con las que se constituyó una mesa técnica para el abordaje de la oferta institucional en  medidas de satisfacción en el exterior, por otro, realización del Taller Proceso de Identificación y el Papel de la Genética, que permitió a los familiares participantes exponer sus dudas y expectativas, asimismo, a la UBPD reafirmó la importancia de recibir la información de los familiares solicitada desde febrero del 2020, como insumo para la construcción de un plan de trabajo para el 2021 relativo a toma de muestras a muestradantes con fines de identificación; en diciembre acompañó desde el rol de participación el desarrollo de una acción humanitaria de prospección y recuperación de cuerpos en el Cementerio Sagrado Corazón - Facatativá - Cundinamarca, con la participación de una persona residente en el exterior y una en Colombia. 
- Red de Apoyo, Frente a la implementación de la estrategia de la Red de Apoyo Fase II, en el cuarto trimestre, se realizó por medio de la celebración de convenios con organizaciones de la sociedad civil en ocho nodos de trabajo conformados cada uno por dos organizaciones, ubicados en zonas donde la UBPD cuenta con equipos territoriales de la siguiente manera:. Nodos de Bogotá, Villavicencio, San José del Guaviare y Sincelejo por la unión de las organizaciones Corporación Vínculos y el Colectivo Orlando Fals Borda; Nodo Apartadó y Medellín por las organizaciones Instituto Popular de Capacitación y la Organización Indígena de Antioquia; Nodo Barrancabermeja por la Corporación Desarrollo y Paz del Magdalena Medio con la Asociación de Red de Emisoras Comunitarias del Magdalena Medio y en el nodo Cúcuta por Corprodinco y Fedecomunal. Con esta estrategia se logró el objetivo de fortalecer las condiciones de participación de por lo menos 375 personas que buscan y la vinculación de 8 organizaciones que trabajan de manera aunada con la UBPD para fortalecer los procesos de participación en la búsqueda.
Asimismo, es importante destacar que en un encuentro virtual realizado en diciembre de 2020 con las organizaciones integrantes de los nodos, la UBPD y algunos de los familiares que hicieron parte de la estrategia, se destacó lo siguiente : •Impulsó entornos de seguridad y confianza que favorecieron la participación de las personas que buscan; •Desarrolló acciones de pedagogía sobre la labor de la Unidad de Búsqueda que favorecieron el fortalecimiento de la participación de quienes hicieron parte de esta estrategia; •Fortaleció a las organizaciones que hicieron parte de la red de apoyo y el trabajo conjunto de las mismas, a través del intercambio de experiencias y metodologías de participación en el proceso de búsqueda. 
Para la implementación de la estrategia la Dirección de Participación lidero el proceso de diseño e implementación en coordinación con los equipos territoriales, de los cuales sus coordinadoras y coordinadores fueron los supervisores de la estrategia implementada por las organizaciones de la sociedad civil que conformaron los nodos de la red de apoyo. 
</t>
  </si>
  <si>
    <t xml:space="preserve">Logros:
- 2.752 personas nuevas en el proceso de participación, lo que representa un incremento del 224% respecto al número de personas nuevas en el 2019 
-3.170 diálogos y acciones de asesoría, orientación y fortalecimiento realizados toda la vigencia
-Aprobación y socialización de los lineamientos para la participación en los procesos de búsqueda de la UBPD 
-Relacionamiento con 65 organizaciones, colectivos, movimientos y plataformas de víctimas y de la sociedad civil para promover la participación
-Recepción de 83 solicitudes de búsqueda de personas en el exterior 
-Implementación de diálogos colectivos 
-Implementación de la segunda fase de la red de apoyo con el cumplimiento de los objetivos definidos en el marco de esta estrategia
Dificultades:
las dificultades que se tuvieron en esta actividad están asociadas a los impactos de la pandemia sobre la participación de las personas </t>
  </si>
  <si>
    <t xml:space="preserve">En materia de Enfoques Diferenciales y de Género -EDyG-, en el último trimestre de 2020 se dieron importantes avances en la divulgación interna de los Lineamientos de Enfoque Diferencial y de Género -Enfoque de Género (Mujeres y LGBTI), Enfoque Étnico Afrocolombiano, Enfoque Étnico Indígena, Enfoque de Niños, Niñas, Adolescentes y Jóvenes y Enfoque de Persona Mayor- , divulgación que se realizó a través de jornadas de socialización de manera virtual a todos los equipos de la UBPD en los meses de octubre y noviembre. Cabe mencionar que estas jornadas fueron acompañadas por la aplicación del instrumento de medición de la sensibilidad sobre EDyG -aplicación pre y post a las jornadas de socialización- en octubre y diciembre, para dar cumplimiento al indicador correspondiente a los Enfoques Diferenciales y de Género.
De igual manera, como parte de las acciones de divulgación y promoción de los EDyG, se aportaron insumos para la construcción de un Curso Virtual con los mecanismos del Sistema Integral de Verdad, Justicia, Reparación y No Repetición -SIVJRNR-, iniciativa que hace parte de un proyecto de cooperación con la Organización Internacional para las Migraciones -OIM-. 
Por otro lado, como se referirá a continuación en cada uno de los desarrollos de cada uno de los Enfoques Diferenciales y de Género, se avanzó en el relacionamiento con el movimiento social de defensa de DDHH de sujetos de especial protección constitucional en distintos frentes: diálogos iniciales colectivos, concertación con instancias de representación política, proyección de planes de trabajo, entre otras acciones.
Enfoque de Género -Personas LGBTI-: En el Enfoque se avanzó en el proceso de relacionamiento con organizaciones nacionales e internacionales de defensa de los DDHH de personas LGBTI de manera específica en tres escenarios: (1) Se revisó y se brindaron aportes y retroalimentación al Documento entregado por la Alianza Voces -Colombia Diversa &amp; Caribe Afirmativo- como una estrategia de mitigación del subregistro y del establecimiento de la relación conceptual entre violencias por prejuicios y desapariciones en el marco del conflicto armado, (2) Se construyó un Plan de Trabajo para 2021 con Caribe Afirmativo para consolidar la primera solicitud colectiva de una organización LGBTI a la UBPD, y (3) se participó en el escenario de trabajo con la organización internacional Race &amp; Equality para analizar la situación de las personas afrocolombianas con orientaciones sexuales e identidades de género diversas. 
Enfoque de Género -Mujeres y Niñas-: En torno al Enfoque de Género -Mujeres y Niñas- se participó en un Conversatorio sobre el Enfoque de Género en la ciudad de Medellín, fueron remitidas las líneas de acción para el convenio Marco entre la UBPD y la MAPP OEA, se recibió el documento de Diagnóstico de Género construido por ICMP, se concluyeron las acciones en el marco del Proyecto de Cooperación con ONU Mujeres donde se destacan: (1) Un diálogo con mujeres excombatientes de las FARC sobre el proceso de búsqueda de personas dadas por desaparecidas y (2) una jornada de estudio de caso con los equipos territoriales de la UBPD, y con una perspectiva de interseccionalidad se desarrollaron 3 diálogos iniciales colectivos con apoyo de OACNUDHH con el colectivo de Mujeres Afrocolombianas de La Comadre de AFRODES en Bogotá, Villavicencio y Cali. 
Enfoque Étnico Afrocolombiano: En ese Enfoque, se sostuvieron escenarios de concertación con la Comisión Sexta del Senado para definir una posible ruta de trabajo para el desarrollo de una Consulta Previa con las comunidades Negras, Afrocolombianas, Raizales y Palenqueras -NARP- del país, para lo cuál se diseño un borrador del Protocolo de Relacionamiento entre la UBPD y las Comunidades NARP. De igual manera, se diseño una Estrategia específica para este Enfoque. En materia de relacionamiento, se avanzó en el diálogo con el CONPA, Consejo Comunitario del Río Naya, organización AINI, el Movimiento de Mujeres Negras de Buenaventura, líderes y lideresas afro con la Organización GUERNIKA y la COMADRE de AFRODES, como fue referido en el punto anterior. 
Enfoque Étnico Indígena: Se desarrolló la Tercera Sesión del Órgano de Interlocución de Pueblos Indígenas a lo largo de diversas sesiones de trabajo. De igual forma, se hizo seguimiento, revisión y desarrollos en el marco del Proyecto Pedagógico. Se sostuvieron relacionamientos y se desarrollaron jornadas en campo con Resguardos y Pueblos Indígenas como el Resguardo San Lorenzo -en articulación con la Jurisdicción Especial para la Paz-, Comunidades Indígenas en Tierralta- Córdoba, líderes y lideresas indígenas con la Organización GUERNIKA o el Resguardo de Cañamomo. 
Enfoque de Niños, Niñas, Adolescentes y Jóvenes -NNAJ-: Desde este Enfoque se desarrolló una Mesa Técnica con la Coalición contra la Vinculación de Niñas, Niños y Jóvenes al conflicto armado en Colombia -COALICO-, se diseñó un Consentimiento Informado para la participación de NNAJ en procesos de reencuentro, se articuló con la Oficina de Asesoría Jurídica para desarrollar insumos de revisión de la participación de NNAJ menores de 18 años en las distintas acciones humanitarias de búsqueda y se participó en un intercambio de experiencias sobre reencuentro y búsqueda de NNAJ desaparecidos. 
Enfoque de Personas Mayores: De acuerdo con las orientaciones de la Directora General de la UBPD se desarrollaron los insumos de caracterización y los criterios para la constitución de la Estrategia de Priorización de las Personas Mayores a lo largo de todas las acciones humanitarias de búsqueda. 
Enfoque de Personas con Discapacidad: Se participó en la última sesión de la Mesa Técnica de Discapacidad del SIVJRNR con interlocución con organizaciones nacionales de defensa de los DDHH de Personas con Discapacidad. De igual forma, se aportaron insumos para la Radiotón organizada por la Comisión para el Esclarecimiento de la Verdad con ocasión del 3 de diciembre, Día Internacional de las Personas con Discapacidad. </t>
  </si>
  <si>
    <t xml:space="preserve">Logros:
*Aprobación y divulgación interna de los Lineamientos de EDyG: Enfoque de Género (Mujeres y LGBTI), Enfoque Étnico Afrocolombiano, Enfoque Étnico Indígena, Enfoque de Niños, Niñas, Adolescentes y Jóvenes y Enfoque de Persona Mayor
*Se logro la medición de la sensibilidad de los servidores y servidoras frente a los enfoques diferenciales, aplicando una herramienta en dos momentos y analizando los resultados que permitan definir las acciones para el 2021 en esta materia
*Aportes conceptuales y metodológicos al diseño del Sistema de Información Misional de la UBPD
*Se desarrollaron jornadas de sensibilización para la prevención de la discriminación por género y violencia basada en género, con servidoras y servidores de la UBPD
*La UBPD celebro cinco convenios con organizaciones indígenas, con productos importantes, como : Identificación de las emisoras y canales de televisión comunitarios que tienen alcance y difusión en los pueblos indígenas de Colombia, Diseño e impresión de fichas pedagógicas para la realización de diálogos colectivos, Traducciones de animaciones código cívicas construidas por la UBPD para difusión radial (Cuñas) y del protocolo de relacionamiento y coordinación de acciones entre la UBPD y los pueblos indígenas de Colombia, a las lenguas: "Embera Katío, Achagua, Piapoco, Ikú, Embera Dobidá, Woaunaan, Huitoto, Koreguaje, Inga, Siona, Nasa Yuwe, Awá.".
Dificultades:
* Retrasos en el calendario de aprobación de los lineamientos impactarón el cumplimiento de la meta del tercer trimestre </t>
  </si>
  <si>
    <t>Logros: -Aprobación y socialización de los lineamientos para la participación en la búsqueda, a su vez los lineamientos de participación de los familiares de personas desaparecidas en el marco de reencuentros desde una perspectiva diferencial y de género (Mujeres y LGBTI) y los lineamientos de participación de los familiares de personas dadas por desaparecidas en el marco del conflicto armado interno durante el proceso de entrega e inhumación digna de cuerpos con carácter humanitario y extrajudicial
-Posicionamiento de los documentos de lineamientos como un referente de las acciones que se deben implementar en el marco de la búsqueda</t>
  </si>
  <si>
    <t>Durante el último trimestre, la DTPCVED avanzó en la fase de recolección de información para el análisis de la incorporación de experiencias y saberes en el proceso de búsqueda, a través de la realización de tres entrevistas semiestructuradas y dos grupos focales, con la participación de los Equipos Territoriales y las Direcciones Misionales. A partir de estos insumos, se elaboró el documento titulado “Análisis sobre la incorporación de saberes y experiencias de las personas que buscan en las múltiples respuestas del proceso de búsqueda”, el cual se constituye en un aporte al proceso de conceptualización y comprensión de las múltiples respuestas que brinda la UBPD. En este documento se describe el diseño metodológico para la fase de recolección y análisis de información, así como la definición de categorías centrales como necesidades, expectativas, experiencias y saberes. A renglón seguido, se hace una descripción de las necesidades y expectativas de quienes buscan, en lógica de línea de tiempo 2018 - 2020, y de identificación e incorporación en las acciones que desarrolla la UBPD. Por último, se abordan los principales aspectos relacionados con las experiencias y saberes de personas y colectivos que buscan, y las estrategias que vienen adelantando los equipos técnicos para su incorporación en el proceso de búsqueda y de participación. Asimismo, se avanzó en el trabajo articulado con la Oficina de Gestión del Conocimiento, la Subdirección General Técnica y Territorial, la Oficina Asesora de Comunicaciones y Pedagogía y la Oficina de Servicio al Ciudadano, donde se diseñaron los instrumentos de recolección de información frente a temas como: caracterización de los grupos de interés, percepción del carácter humanitario y extrajudicial de la UBPD, identificación de necesidades y expectativas, entre otros.
En este ejercicio se destacan elementos como: en el marco del proceso de participación, se ha venido abordado el reconocimiento de las experiencias y saberes de quienes buscan; sin embargo, esto cobra relevancia en la medida en que se incorporen tanto en la investigación humanitaria y extrajudicial, como en las acciones que garanticen la participación, lo cual debe estar articulado a las necesidades y expectativas de quienes buscan. De modo tal, se han venido identificando que existe una multiplicidad de experiencias que tienen familias y organizaciones en sus trayectorias de búsqueda; es decir, las diferencias entre las búsquedas adelantadas de manera individual o colectiva, la configuración de lo organizativo – político en términos de exigibilidad de derechos, donde se destacan los liderazgos creados para la denuncia y visibilización de la desaparición, y las luchas por la no estigmatización y la preservación de la memoria y dignidad de las personas desaparecidas.</t>
  </si>
  <si>
    <t>Logros: -Revisión documental con el fin de identificar y conceptualizar qué se entiende por necesidades/expectativas y experiencias/saberes de personas y colectivos que buscan a personas dadas por desaparecidas
- A partir de la fase de recolección de información, se identificaron diferentes estrategias para el reconocimiento de las experiencias y saberes de quienes buscan
-Construcción del documento titulado “Análisis sobre la incorporación de saberes y experiencias de las personas que buscan en las múltiples respuestas del proceso de búsqueda”</t>
  </si>
  <si>
    <t xml:space="preserve">Respecto a los reencuentros se logra para el cuarto y último trimestre de 2020 la realización de cuatro (4) de los cinco (5) proyectados para la vigencia 2020. El primer reencuentro fue realizado en Arauca el 29 de noviembre de 2020, una vez se consolidó el Reporte de lo acaecido, se realizó la verificación de identidad y se verifico el cumplimiento del procedimiento estipulado por la UBPD para la realización de los reencuentros. A partir del trabajo conjunto de los equipos territoriales Ibagué, Medellín y Sincelejo, se realizan en el marco de dos solicitudes relacionadas el reencuentro de dos personas halladas con vida; la fecha en la que se lleva a cabo el reencuentro es el 10 de diciembre. Por su parte, los referentes del PRB Tumaco, desarrollaron acciones para avanzar en la preparación del reencuentro con la persona que busca y la persona encontrada con vida, lo que permitió consolidar la agenda y realizar el reencuentro el 14 de diciembre en la ciudad de Pereira, como respuesta a la solicitud del colectivo Orlando Fals Borda, bajo el rol de contribución. 
En el mes de octubre, como parte del fortalecimiento institucional de la UBPD para abordar los reencuentros, se presenta el documento de Lineamientos para la participación de las personas que buscan y las personas dadas por desaparecidas encontradas con vida, durante el proceso de Reencuentro, desde una perspectiva humanitaria y extrajudicial a las y los servidores de la Unidad. Esta presentación se llevó a cabo de forma virtual y la convocatoria fue realizada por la Oficina de Gestión del Conocimiento quien apoyó las jornadas de socialización de los Lineamientos de la DTPCVED. Por otra parte, se desarrolla propuesta de consentimiento informado para Realización de Reencuentro. </t>
  </si>
  <si>
    <t>Logros: -Participación en los primeros cuatro (4) reencuentros realizados
-Aprobación y socialización de los lineamientos de Participación de los Familiares de Personas Desaparecidas en el Marco de Reencuentros desde una Perspectiva Diferencial y de Género (Mujeres y LGBTI)
-Aprobación del procedimiento de reencuentros  
Dificultades: las dificultades que se tuvieron en este indicador están asociadas a los impactos de la pandemia sobre la participación, las decisiones de los participantes sobre el reencuentro y sobre las acciones que se deban adelantar en el marco de la identificación de las personas halladas con vida</t>
  </si>
  <si>
    <t>Respecto a entregas dignas la UBPD ha hecho un esfuerzo significativo en el 2020 por lograr avances en la entrega e inhumación de cuerpos de personas dadas por desaparecidas que sean identificadas. Gracias a dicho esfuerzo se logró la participación de la UBPD bajo los roles de contribución y coordinación en la entrega de diez (10) cuerpos de personas dadas por desaparecidas halladas sin vida, de las cuales nueve (9) se realizaron en el cuarto trimestre.
La UBPD participó de las entregas en 2020 bajo el rol de coordinación en siete (7) de ellas en la ciudad de Villavicencio –Meta-, así como el impulso y contribución en otras tres (3) entregas dignas, en las ciudades de Granada –Meta- y San José del Guaviare –Guaviare-.
Lo anterior ha sido posible gracias al avance en escenarios de reconocimiento mutuo y la coordinación con entidades clave como el grupo interno de trabajo de búsqueda, identificación y entrega de personas desaparecidas –GRUBE- de la Fiscalía General de la Nación y el Comité Internacional de la Cruz Roja –CICR, que contaron con el liderazgo de la dirección General, la Subdirección General Técnica y Territorial y la coordinación de estos con la DTPCVED y los Equipos Territoriales; en circunstancias donde la pandemia exigió el trabajo de escenarios diferentes a los previstos, por lo que fue necesario el establecimiento de relacionamientos virtuales y de protocolos de bioseguridad que permitieran la realización de las mismas acogiendo las disposiciones sanitarias requeridas. Este fue un importante reto que implicó un retraso en la realización de un mayor número de estas pero que, gracias al trabajo articulado, no impidió que se tuvieran estos resultados que contribuyen al alivio del sufrimiento de las personas que buscan.</t>
  </si>
  <si>
    <t xml:space="preserve">Logros: -Participación en diez (10) entregas dignas
- Articulación con Fiscalía y Comité Internacional de la Cruz Roja (CICR), para la realización de las entregas bajo los roles de coordinación y contribución. 
-Aprobación y socialización de Lineamientos de participación de los familiares de personas dadas por desaparecidas en el marco del conflicto armado interno durante el proceso de entrega e inhumación digna de cuerpos con carácter humanitario y extrajudicial
-Aprobación del procedimiento de entregas dignas
Dificultades: -retrasos en procesos necesarios para llevar a cabo las entregas, teniendo en cuenta los impactos de la pandemia </t>
  </si>
  <si>
    <t xml:space="preserve">Durante el cuarto trimestre se realizó coordinación interinstitucional con la Fiscalía General de la Nación, específicamente con el Grupo interno de trabajo de búsqueda, identificación y entrega de personas desaparecidas (GRUBE), para trabajar sobre las entregas dignas a realizar durante 2020, para orientar las acciones de acuerdo con los lineamientos de la UBPD. </t>
  </si>
  <si>
    <t>Logros: -Aprobación y socialización de los lineamientos para la participación, reencuentros, entregas dignas y enfoques diferenciales. Nueve (9) documentos en total
-Liderazgo de la UBPD en la incorporación de los enfoques diferenciales en la implementación de acciones en el marco de las entregas dignas
-Remisión de 35 personas a Ministerio de Salud y Unidad para las Víctimas para acceso a oferta de estas entidades (atención psicosocial, salud integral o procesos de reparación)
-Consolidación de espacios de articulación y coordinación la Fiscalia para los temas de entregas dignas, principalmente y un espacio tripartita con el Ministerio de Salud y con la Unidad para las Víctimas, especialmente por el tema de atención psicosocial, pero donde han surgido nuevas lineas de articulación entre las entidades</t>
  </si>
  <si>
    <t xml:space="preserve">Se elaboró y se difundió el 9 de diciembre de 2020 desde la Dirección General el Memorando de lineamientos para la solicitud, aval y legalización de comisiónes, en materia de prevención y protección. 
Entre el 24 y 28 de diciembre se aprobó por parte de la Dirección General el Protocolo de Prevención y Protección para las actuaciones en terreno de la UBPD.
28-12-20: Publicación del Protocolo de Prevención y Protección para las actuaciones en terreno de la UBPD.
</t>
  </si>
  <si>
    <t xml:space="preserve">Se logró avanzar en la elaboración de lineamientos y protocolos en materia de prevención y protección para las salidas a terreno, así como en los aspectos que las servidoras, servidores y contratistas deben tener en cuenta en el alistamiento, actuación en terreno y legalización de sus comisiones. Lo anterior, con el principal objetivo de que las personas de la entidad interiorizaran que las solicitudes de comisión van más allá de un trámite administrativo de aporbación o no, y que el enfoque o trabajo del equipo no es el de brindar el servicio de seguridad, todo lo contrario, se centra en la evaluación de riesgos y elaboración de recomendaciones en materia de prevención, protección y autoprotección.
Se logró hacer las valoreaciones de riesgos para las solicitudes comisión que necesitaban pasar por el aval del equipo de prevención y protección, por tratarse de lugares sensibles en cuanto a la ocurrecia de hechos del conflicto armado. 
Respecto a la elaboración del protocolo de participantes no se logró remitirlo a la OAJ para su revisión, puesto que el asesor en prevención y protección renunció a su cargo. Por tal razón se espera que en 2021 esta tarea culmine, junto con la culminación del protocolo de actuación en caso de presencia de minas antipersonal. 
</t>
  </si>
  <si>
    <t xml:space="preserve">El mayor logro es la elaboración del documento llamado "El nuevo paradigma de la búsqueda estatal de personas dadas por desaparecidas", en donde se recogieron las reflexiones en el espacio de conceptualización y se definieron los criterios que sustentan la importancia de un objetivo común interinstitucional en la búsqueda. También se resalta la construcción de "los principios humanitarios de la UBPD". Las difucultades siempre estuvieron en la adopción formal de los documentos, pues dependen de un visto bueno de la Directora General, cuya agenda es bastante apretada. Un forma de lograr la formalización de avances fue incluirlos en otros temas relacionados, por ejemplo, los principios humanitarios de la UBPD en la Política General de Seguridad de la Información. El reto ahora es obtener luz verde de la Directora General frente a los documentos del "nuevo paradigma" y "los principios humanitarios" para ponerlos en práctica en la coordinación interinstitucional. </t>
  </si>
  <si>
    <t>La información reportada es  completa y detalla las actividades adelantadas para  la implementación del Plan Estratégico de Gestión Humana, el reporte y los soportes remitidos evidencian  el esfuerzo realizado para dar un amplio cumplimiento.
Se observa avance en los planes propuestos y se reitera la necesidad de finalizar el plan de incentivos.
Los soportes aportadso dan cuenta de la información reportada.</t>
  </si>
  <si>
    <t>La actividad pendiente para el periodo final era la divulgación  del documento,  por lo cual se entiende por cumplida. 
Es una actividad anual de construcción permanente.
Adjuntan las evidencias de información reportada.</t>
  </si>
  <si>
    <t>Se observa avance en las actividades descritas, que son bastantes y ampliamente descritas.  Se entiende que es una actividad permanente de identificación, construcción e implementación, pero se sugiere  para futuros seguimientos facilitar una agenda o cronograma con "mínimos establecidos" o previamente identificados para facilitar un seguimiento acordado.
Hay un componente de actividades reportadas que deben completarse en la vigencia 2021, por lo que se sugiere hacer seguimiento permanente a las mismas.
 La información reportada está soportada en las evidencias adjuntas.</t>
  </si>
  <si>
    <t>Dado que esta actividad está asociada a un indicador, el reporte de avance y los respectivos soportes se reportan en la ficha correspondiente al indicador 04.
Con el apoyo de un equipo consultor se desarrollaron las siguientes acciones: 1) identificación, organización y mapeo de 20 grupos de interés con los que interactúa la UBPD. El mapeo incluyó  un análisis sobre el relacionamiento de cada grupo con las diferentes áreas y direcciones de la UBPD. 2) Teniendo en cuenta las particularidades de cada grupo y el tipo de relacionamiento que tiene con la UBPD, se diseñaron metodologías e instrumentos para caracterizar las necesidades y expectativas de los 20 grupos. 3) Aplicación de la metodología e instrumentos diseñados en el grupo de interés ”Personas que participaron en el conflicto como integrantes de una organización armada’  (excombatientes). 4) Caracterización de las necesidades y expectativas del grupo de interés ”‘Personas que participaron en el conflicto como integrantes de una organización armada’  (excombatientes)”.
De manera paralela, la mesa técnica (SGTT, OACP, DTPCVED y el grupo de Servicio al Ciudadano de la SAF) implementó la metodología e instrumento diseñados para la caracterización de las necesidades, expectativas y comprensiones de las PQB frente a la búsqueda humanitaria. La OGC realizó un documento con el análisis de la información recolectada que da cuenta de la caracterización de este grupos y sus expectativas y necesidades frente a la labor de la UBPD.</t>
  </si>
  <si>
    <t>Se evidencian las actividades trabajadas para promover la participación en los procesos de búsqueda y los soportes dan cuenta de dichas actividades.
 Entendemos la actividad no como una tarea específica, sino como un proceso permanente de acompañamiento y trabajo en la búsqueda, por lo cual el reporte amplio da cuenta de su avance y desarrollo durante el 2020.
Reiteramos la sugerencia de consolidar un plan de trabajo puntual al que se le pueda hacer el monitoreo específico, sin importar que durante su avance se sumen o eliminen actividades, esto con el fin de tener una referencia base y lograr un seguimiento más concreto y acordado.</t>
  </si>
  <si>
    <t>El foco de las actividades del periodo final se centró en la divulgación del trabajo previo en los diversos enfoques desarrollados (acorde con retroalimentaciones anteriores), lo cual completa la actividad propuesta.
Presentan un amplio grupo de actividades que entendemos se seguirán trabajando en el proceso de búsqueda, a nivel interno y en articulación con entidades y organizaciones que buscan.
Las evidencias reportadas corresponden a la información de avance.</t>
  </si>
  <si>
    <t>También es una actividad de construcción permanente, con un amplio número de actividades realizadas, no solamente durante el año sino que permanecerá en adelante.
Queda pendiente el documento con el análisis cualitativo de la evaluación realizada.
 Los soportes presentados demuestran el avance de las actividades reportados</t>
  </si>
  <si>
    <t>Se aporta el documento final y ajustado de identificación de aprendizajes  y se observa su divulgación que era el faltante en reportes anteriores.
Es una actividad permanente que se continúa realizando en las siguientes vigencias.</t>
  </si>
  <si>
    <t>Las actividades reportadas dan cuenta del acompañamiento y la generación de extrategias de relacionamiento para favorecer el intercambio de información y conocimiento con otras entidades (intercambio técnico con personas y organizaciones que buscan).
Esta actividad aunque tiene fecha final diciembre, son un proceso permanente de construcción ante cada nuevo convenio o acercamiento institucional que realiza la UBPD.
 Las evidencias adjuntas describen el acompañamiento realizado y presentado en las actividades.</t>
  </si>
  <si>
    <t>Se realizaron las jornadas de socialización y se complementaron con respuestas a las preguntas presentadas.
Se vaora  el trabajo de socialización adelantado con foco en los euipos territoriales.</t>
  </si>
  <si>
    <t>El reporte da cuenta de un avance en la construccion de lineamientos de prevención y protección.
Adicionalmente se trabajó en la divulgación de los documentos.
Acorde con sugerencias anteriores, se logró la formalización y aprobación de documentos y protocolos por parte de la Dirección general.
Los soportes dan cuenta de las actividades reportadas.</t>
  </si>
  <si>
    <t>Se observaun amplio reporte de avance en actividades en diferentes frentes
 Las actividades son un proceso permanente y de acuerdo a las necesidades encontradas en ejercicios de diagnóstico de la UBPD. 
 También algunas actividades son respuesta a resultados de otros ejercicios previos y el permanente relacionamiento con las áreas.
se sugiere para futuras monitoreos, concretar un cronograma de actividades (que pue ser sujeto a cambios permanentes) para lograr una medición más cercana y acordada. 
 Los soportes presentados son evidencia adecuada de las actividades reportadas</t>
  </si>
  <si>
    <t>Acorde con sugerencias de periodos anteriores, se entrega el documento de análisis de la incorporación de saberes y experiencias, lo cual cierra el compromiso de actividades para el cumplimiento total del indicador, cierra la vigencia en estado "óptimo".  (indicador 26)
Los documentos de evidencia dan cuenta del reporte presentado.</t>
  </si>
  <si>
    <t>Con la metodología y la evaluación se da por completa la actividad proyectada y su reporte.
En el informe se plantea su continuidad para futuras vigencias.
Las evidencias soportan la información reportada.</t>
  </si>
  <si>
    <t>Dado que esta actividad está asociada a un indicador, el reporte de avance y los respectivos soportes se reportan en la ficha correspondiente al indicador 25. 
Con el apoyo de un equipo consultor, se diseñó una metodología base para evaluar la percepción de los diferentes grupos de interés frente a las respuestas de la UBPD en el desarrollo del proceso de búsqueda. Esta metodología establece criterios que permiten definir la población objetivo, el muestreo, y contiene elementos a considerar en la formulación de los instrumentos, la modalidad de preguntas, y en el procesamiento de la información recogida.
A partir de esta ruta y con la información que resultó de la caracterización de expectativas y necesidades  de las “Personas que participaron en el conflicto como integrantes de una organización armada”, se diseñó la propuesta metodológica más específica y los instrumentos para identificar y evaluar la percepción de  ese grupo frente a las respuestas de la UBPD.</t>
  </si>
  <si>
    <t>A manera de contexto, es de destacar que en el transcurso del 1° trimestre de la vigencia 2020, fue radicado por parte de la UBPD ante el Ministerio de Hacienda y Crédito Público, el anteproyecto de presupuesto para la vigencia 2021. Documento en el que se justificaron las necesidades de la entidad y se estimaron los recursos para el funcionamiento administrativo y despliegue misional planeado.
Así las cosas, en el desarrollo del 4° trimestre de la vigencia 2020 mediante la Ley No. 2063 del 28 de noviembre de 2020 “Por la cual se decreta el presupuesto de rentas y recursos de capital y ley de apropiaciones para la vigencia fiscal del 1o. de enero al 31 diciembre de 2021”, fueron asignaron recursos para la Unidad de Búsqueda de Personas dadas por Desaparecidas en el contexto y en razón del conflicto armado – UBPD, por valor de CIENTO VEINTISIETE MIL OCHOCIENTOS OCHENTA Y NUEVE MILLONES SIETE MIL QUINIENTOS PESOS ($127.889.007.500) M/CTE.
Adicionalmente, mediante Decreto No.1805 del 31 de diciembre de 2020, “Por el cual se liquida el Presupuesto General de la Nación para la vigencia fiscal de 2021, se detallan las apropiaciones y se clasifican y definen los gastos” se apropiaron para la Unidad de Búsqueda de Personas dadas por Desaparecidas en el contexto y en razón del conflicto armado – UBPD, las sumas de SETENTA Y TRES MIL NOVECIENTOS OCHENTA Y TRES MILLONES TRESCIENTOS MIL PESOS ($73.983.300.000) M/CTE. para gastos de FUNCIONAMIENTO Y CINCUENTA Y TRES MIL NOVECIENTOS CINCO MILLONES SETECIENTOS SIETE MIL QUINIENTOS PESOS ($53.905.707.500) M/CTE. para gastos de Inversión.
Con lo anterior, se deja constancia de los resultados en la gestión de la UBPD en la gestión de recursos necesarios para la búsqueda de personas dadas por desaparecidas para la vigencia 2021.
COOPERACIÓN
 Durante el trimestre se continuaron desarrollando actividades de seguimiento a proyectos y formulación de nuevas propuestas ante la cooperación internacional bajo la Hoja de Ruta de Cooperación con los propósitos reportados en el trimestre anterior. Así, se ejecutan el Plan Nacional de Búsqueda II Fase (Costeo) con la OIM /USAID, el proyecto de apoyo al Plan Regional de Búsqueda en Magdalena Medio Caldense con la Agencia Catalana de Cooperación/ PNUD/Equitas, Segunda Fase de Planeación Estratégica con la OIM /USAID, Estrategia de Comunicación No Violenta y Política de Cuidado con la OIM /USAID). En el trimestre se han realizado reuniones de seguimiento técnico y financiero a los siguientes proyectos de cooperación internacional:
Estrategia de fortalecimiento institucional para el despliegue y funcionamiento territorial articulado del Sistema Integral de Verdad, Justicia, Reparación y No Repetición (SIVJRNR) MPTF – OIM – PNUD. 
• ONU Mujeres
• Asistencia a  Colombia  para  abordar  la  cuestión  de  las  personas  dadas  por desaparecidas.
• VISP-R5-PNB-FASE II _ Plan Nacional de Búsqueda Fase II
• Ficha VISP-R5-1424_Pedagogia
• VISP-R5-1437_Planeación Estratégica Adaptativa Fase 2.
Se realizaron en el 4° trimestre reuniones exploratorias para la presentación de nuevos proyectos e iniciativas de apoyo y el apalancamiento de recursos para:
• Presentación propuesta de proyecto Plan Regional de Búsqueda Caquetá Norte.
• Explorar posibilidades de trabajo conjunto entre la UBPD y la Asociación de Regiones Fronterizas Europeas ARFE.
• Diálogo UBPD-Suiza -OIM Comunicación para la Paz</t>
  </si>
  <si>
    <r>
      <rPr>
        <b/>
        <sz val="10"/>
        <color rgb="FF000000"/>
        <rFont val="Arial Narrow"/>
        <family val="2"/>
      </rPr>
      <t>Logros:</t>
    </r>
    <r>
      <rPr>
        <sz val="10"/>
        <color rgb="FF000000"/>
        <rFont val="Arial Narrow"/>
        <family val="2"/>
      </rPr>
      <t xml:space="preserve"> Producto de la gestión efectuada ante el Ministerio de Hacienda y Crédito Público, la UBPD cuenta con los recursos  para la búsqueda de personas dadas por desaparecidas en la vigencia 2021.
Al 31/12/2020 Se logró una ejecución presupuestal del 94% (presupuesto obligado) correspondiente a $93.754.710.758. Se deja constancia que valor puede variar en atención al periodo de transición - constitución de reservas presupuestales y cuentas por pagar cuya fecha máxima es el 20/01/2021, conforme lo dispuesto a las Circulares Externas 031 y 047 de 2020 expedidas por el Ministerio de Hacienda y Crédito Público.
</t>
    </r>
    <r>
      <rPr>
        <b/>
        <sz val="10"/>
        <color rgb="FF000000"/>
        <rFont val="Arial Narrow"/>
        <family val="2"/>
      </rPr>
      <t xml:space="preserve">Dificultad: </t>
    </r>
    <r>
      <rPr>
        <sz val="10"/>
        <color rgb="FF000000"/>
        <rFont val="Arial Narrow"/>
        <family val="2"/>
      </rPr>
      <t>De los $145.488.818.258 solicitados por parte de la UBPD en Anteproyecto de presupuesto para la vigencia 2021, solo fueron asignados $127.889.007.500, lo que representa un 12,1% menos de los recursos requeridos por la entidad. Por lo anterior, puede llegarse a comprometer la planeación de la entidad producto de los $17.599.810.758 que no fueron concedidos para incorporar en el presupuesto de la UBPD
COOPERACIÓN
Logros y resulltados: 
En el 2020, la UBPD ha contado con el respaldo de la cooperación internacional a través de la implementación de proyectos, financiados con recursos del Fondo Multidonante de las Naciones Unidas - MPTF, y de los gobiernos de Estados Unidos, Alemania, Holanda, la Unión Europea y Suecia. La implementación se ha realizó a través del Programa de las Naciones Unidas para el Desarrollo - PNUD, la Organización Internacional para las Migraciones - OIM, la Comisión Internacional de Personas Desaparecidas - ICMP, y el Centro Internacional para la Justicia Transicional - ICTJ. Asimismo, se implementan dos proyectos conjuntos la JEP y CEV para fortalecer la articulación interinstitucional en territorio y las acciones de comunicación estratégica y pedagogía del SIVJRNR, financiados por la Agencia de Cooperación Alemana GIZ y el Fondo Multidonante de las Naciones Unidas – MPTF-.
Adicionalmente la UBPD mantuvo apoyos técnicos de la Cooperación Alemana  a través del Programa Pro Paz de la GIZ y una consultoría para el desarrollo de una estrategia de comunicaciones y posicionamiento de la UBPD, financiada por el Banco Kfw, el desarrollo de acciones de asistencia técnica de alto nivel en materia forense brindado por la Comisión Internacional de Personas Desaparecidas -ICMP- con el financiamiento de la Unión Europea y el apoyo permanente de la Oficina del Alto Comisionado de las Naciones Unidas para los Derechos Humanos – OACNUDH- en materia de análisis de información y relacionamiento con organizaciones de sociedad civil. Igualmente contó con la asistencia técnica del Comité Internacional de la Cruz Roja – CICR- para el análisis y desarrollo de recomendaciones para el tratamiento digno de cuerpos en cementerios y un dialogo de expertos internacionales del Instituto para las Transiciones Integrales -IFIT- sobre experiencias y recomendaciones para el trabajo en contextos de pandemia.
Mediante estos proyectos y alianzas se ha logrado ampliar el alcance de la labor y desarrollar acciones complementarias en materia de promoción de la participación de organizaciones de la sociedad civil, lo cual por ejemplo, ha permitió avanzar en la socialización del Plan Nacional de Búsqueda, el desarrollo de talleres e insumos para fortalecer los procesos de recolección y análisis de la información y documentación de casos entregados por organizaciones de la sociedad civil y de familiares a la Unidad.
Es así como durante el 2020, se apoyaron acciones para la participación de familiares y organizaciones locales y nacionales en el desarrollo del Plan Regional de Búsqueda en el Magdalena Medio Caldense financiado por la cooperación catalana, el apoyo del Programa Justicia para una Paz Sostenible (JPS) de USAID para la actualización de 5.476 expedientes en el Nororiente del país y de 1.933 expedientes en el Suroccidente de cuerpos no identificados que están dispuestos en las Unidades Básicas del INMLCF.  Por otra parte, se inició el registro y procesamiento de información de lugares de disposición de cuerpos, entregada por organizaciones de la sociedad civil y la elaboración de una primera línea base de sitios de disposición de cuerpos para alimentar el Registro Nacional de Fosas, Cementerios Ilegales y Sepulturas.  A diciembre este proyecto piloto, permitió la identificación de 486 sitios de disposición de cuerpos y de 280 personas dadas por desaparecidas posiblemente asociadas a estos sitios. 
Dificultades: No se han establecido canales o mecanismos para la revisión interna de necesidades de recursos financieros o técnicos entre la Secretaria General, la Oficina Asesora de Planeación y el Equipo de Cooperación Internacional para la gestión de recursos para el proceso de búsqueda. Cada instancia opera desde su propia lógica de trabajo y cuenta con mecanismos o instrumentos especificos para mapear la demanda interna y oportunidades. Para el caso de cooperación se cuenta con una matriz de análisis de oferta y demanda socializada con la Secretaria y la OAP pero la cual no fue utilizada en la vigencia para la gestión de nuevas propuestas o recursos.</t>
    </r>
  </si>
  <si>
    <t>Se observa un alto esfuerzo en los periodos finales, sin embargo, el indicador asociado no se cumplió en su totalidad.
El desarrollo de procedimientos y lineamientos para los reencuentros es un aporte importante para facilitar esta actividad a futuro.
Como las condiciones de pandemia y aislamiento social continúan es importante prever desde ya las acciones que garanticen los reencuentros a pesar de esto.</t>
  </si>
  <si>
    <t>Igual que en la actividad anterior, a pesar del gran esfuerzo realizado en el periodo final, el cual es bastante valioso en términos cuantitativos y cualitativos, el indicador asociado no se cumplió, d hecho queda bastante alejado de la meta esperada.
Se valora el aporte del trabajo y articulación con otras entidades, además de la construcción de procedimientos y lineamientos.</t>
  </si>
  <si>
    <t>Actividad desarrollada y finalizada a través del proyecto de memoria institucional. 
Adicionalmente se adelantaron actividades de divulgación.
Es una actividad permanente que se debe continuar en vigencias futuras.</t>
  </si>
  <si>
    <t>Este numeral no es una actividad puntual, sino un proceso de acompañamiento y construcción permanente, el Equipo de Cooperación presenta avance en múltiples actividades que buscan fortalecer el acompañamiento de la comunidad internacional en un propósito comúndel sistema de búsqueda.
Se mantiene la sugerencia de lograr un cronograma acordado que facilite un monitoreo concreto.</t>
  </si>
  <si>
    <t>La actividad se concluyó incluso en el periodo anterior, con la construcción del documento de enfoques y su respectiva divulgación.
Los enfoques y su desarrollo en el proceso de búsqueda sugieren una atividad permanente.</t>
  </si>
  <si>
    <t>La información coincide con el reporte del indicador asociado (el 06), cuyo resultado muestra una subestimación con respecto a lo proyectado, pues se esperaba que llegaran 180 personas y se acercaron a la entidad 26 más de lo esperado. En todo caso, este logro muestra que se avanzó con respecto al cumplimiento de la transformación a la que está asociado este indicador, que es la generación de confianza entre la sociedad y la UBPD. La información cualitativa avanza en establecer a qué se pudo deber un incremento más allá de lo esperado, que puede alimentar las proyecciones futuras con respecto a este tema (sea que se mantenga o no como un indicador del Plan de acción).
Ahora bien, aunque la subestimación fue baja, de un 23% (la meta era 163,6% y se logró un 187,3%), el hecho de que la lectura haya permanecido en ese rango durante la vigencia, es un llamado a revisar los criterios con base en los cuales se realizan las proyecciones, pues fue claro que las estimaciones fueron bajas y por eso tuvieron que irse aumentando paulatinamente a lo largo del año, sin alcanzar, finalmente, la proyección esperada.
Por otra parte, sugerimos aclarar si las personas de quienes no se tiene información sobre su procedencia es porque hicieron aportes anónimos.</t>
  </si>
  <si>
    <t xml:space="preserve">Durante el cuarto trimestre del 2020 se registraron 58 aportantes nuevos en la herramienta de registro, es importante precisar que en gran medida esta cifra se ha elevado porque se ha consolidado la apropiación de las herramientas de registro de la UBPD en este tema. En gran medida, los aportantes registrados corresponden a ofrecimientos recibidos por los equipos territoriales (32). 
Los aportantes de información registrados en este trimestre tienen las siguientes características: 
Ciudadanos y ciudadanas (civiles): 32 personas 
Exintegrantes de las FARC-EP: 13 personas 
Exintegrantes de grupos paramilitares: 2 personas 
Exintegrantes de fuerza pública: 4 Agentes del Estado 
No Fuerza Pública: 1 
Sin información: 6 personas.
Adicionalmente en el trabajo adelantado en la Comisión de búsqueda FARC para la construcción de rutas de trabajo en relación con personas desaparecidas reportadas en los formularios del comunicado 062 en la consolidación de información respecto de 38 personas de quienes se tendria una información probable sobre su ubicación. </t>
  </si>
  <si>
    <t>1. Durante la vigencia 2020 fue la concreción de la ficha técnica para implementar un proyecto con el fin de abordar el escenario complejo en esteros el cual se desarrollará en la vigencia 2021 con la Dirección de Prospección. 
2. A pesar de las dificultades en la estructuración de la ficha de escenarios particulares, se logro la articulación entre la Dirección de Información y el equipo territorial de Cali-Buenaventura se elaboró un análisis sobre las personas que podrían estar en el Estero San Antonio en Buenaventura y los mecanismos a través de los cuales fueron arrojados, la forma como fueron dispuestos los cuerpos incluyendo si contaban con algun tipo de envoltura o protección asi como el posible lugar de disposición dentro del estero. Asi mismo, el equipo de la Dirección de Información avanzó en un balance general acerca de las personas que habian sido arrojadas a los rios como mecanismo de ocultamiento de su desaparación.</t>
  </si>
  <si>
    <t>* La información presentada es muy completa y da cuenta de avances sustanciales en el desarrollo de la actividad.
* Se incorporó en la información brindada la sugerencia realizada en períodos anteriores con respecto a incluir información sobre el trabajo realizado conjuntamente con las otras dependencias que intervienen en la actividad.</t>
  </si>
  <si>
    <t>La información del reporte da cuenta de que se logró la actividad como estaba planteada e incluso se brindan evidencias, pese a que ellas aplican para los indicadore y no para las actividades del Plan de acción.</t>
  </si>
  <si>
    <t>Si bien se avanzó con un borrador del documento, la actividad estaba planteada para contar con una versión final al cierre de la vigencia. Esto muestra que las dificultades que se mencionan no pudieron superarse, por lo que se propone priorizar su finalización en el primer trimestre de 2021.</t>
  </si>
  <si>
    <t xml:space="preserve">Logros:
Se avanzó en la fase campo del proyecto "Exploración de Condiciones de Preservación, Custodia y Dignificación de los Cuerpos no Identificados (CNI) y de los Cuerpos Identificados No Reclamados (CINR) UBPD-ICMP" en la ciudad de Bogotá.
Dificultades:
- Mediante DECRETO 417 DE 2020 del 17 de marzo, "Por el cual se declara un Estado de Emergencia Económica, Social y Ecológica en todo el territorio Nacional" y a partir del cual se emiten los diferentes decretos destinados a afrontar la crisis e impedir la extensión los efectos de la pandemia del Coronavirus COVID-19, se adoptaron medidas de Aislamiento Preventivo Obligatorio o cuarentena y se limitó totalmente la libre circulación de personas y vehículos en el territorio nacional lo cual alteró el normal desarrollo del cronograma de trabajo propuesto para la vigencia.
- Los técnicos externos (ICMP) que apoyaron el proyecto tenían limitaciones de mobilidad fuera de la ciudad de Bogotá, lo cual convirtió a la ciudad capital en el piloto del proyecto.
- El proyecto "Exploración de Condiciones de Preservación, Custodia y Dignificación de los Cuerpos no Identificados (CNI) y de los Cuerpos Identificados No Reclamados (CINR) UBPD-ICMP" abacarcó lo relacionado con cuestionarios e informes en la ciudad de Bogotá, pero su segunda etapa (visitas a lugares que forman parte de este estudio) no contó con el apoyo de entidades como Fiscalía, INML y Policía Nacional.
- La UBPD deberá replantear la continuidad del proyecto en el territorio nacional a través de recursos propios y/o de cooperación internacional. </t>
  </si>
  <si>
    <t>La información reportada da cuenta de un avance sustancial para soportar la construcción del universo de personas dadas por desaparecidas. Sin embargo, no se habla particularmente del avance específico en la caracterización, que es el eje de la actividad. Existe información al respecto en los indicadores que tienen relación con esta actividad, que no solo sería importante mencionar en este reporte, sino también visibilizar de manera más clara como un resultado de la entidad. Por ejemplo, a partir del indicador 05, se podría contar a la sociedad cuántas de las personas dadas por desaparecidas que se están buscando o de quienes se tienen solicitud de búsqueda, son mujeres y cuántas hombres, en qué rangos de edades, cuál es su distribución regional, entre otras, que son datos específicos de caracterización del universo a la fecha. Esta misma desagregación se podría realizar con respecto al llamado universo provisional del CNMH.</t>
  </si>
  <si>
    <t>* Se requiere establecer las implicaciones para esta actividad por el hecho de que está directamente relacionada con el indicador 20 y este carece de condiciones para superar el nivel crítico durante 2020, según lo reportado en la ficha correspondiente.</t>
  </si>
  <si>
    <t>Esta actividad está directamente relacionada con el indicador 20, frente al cual la dependencia consiguió avanzar en el rezagó que se presentó en períodos anteriores y dar cumplimiento pleno a la meta que se proyectó para el año. Los soportes son coherentes con la información reportada.</t>
  </si>
  <si>
    <t>Logros: 
1. La consultoria del sistema de información ha venido trabajando en la implementacion del componente de intercambio de información con las siguientes entidades: INMLCF, UARIV, Registraduría, INPEC, CNMH, BDUA, a través de fábrica de software.
2. Suscripción del convenio con la Registraduría Nacional del Estado Civil, con la Superintendencia de Notariado y Registro y el INMLCF.
3. Suscripción del contrato 232-2020 que tiene por objeto: Adquisición, instalación, configuración de infraestructura de hiperconvergencia tecnológica de hardware y software para el intercambio de información y fortalecimiento del Registro Nacional de Desaparecidos, lo cual tiene como fin fortalecer la infraestructura del INMLCF que soporta el Registro Nacional de Desaparecidos, lo cual servirá de insumo para el avance en la construcción del capitulo del registro nacional de desaparecidos.
Dificultades: Para la UBPD es importante contar con el acceso a la información que está alojada en las bases de datos del INMLCF y de la RNEC, sin embargo, se ha venido presentado situaciones que afectan la proyección del logro de los objetivos del contrato 186-2019, como las que se exponen a continuación.
•        REQUERIMIENTO RNEC:
Convenio y accesos: 
o        La suscripción del Convenio entre las dos entidades, cuyo documento contiene las definiciones y los acuerdos de seguridad para el acceso a la información, tomó más tiempo de lo previsto, lo anterior, en consideración a las diferentes reuniones y puntos a concertar entre las dos entidades.
o        Una vez se suscribió el Convenio, se inició con los procesos técnicos de conexión mediante la solicitud de accesos y mesas técnicas.
o        Se presentaron problemas con los accesos por VPN. Se identificó que el esquema de direccionamiento de las máquinas eran iguales y con las mismas direcciones, razón por la que se debió desarrollar un componente adicional que tomó más tiempo, esta situaciones se resolvieron hasta el día 9/12/2020.
o        Fue necesario configurar una NAD para garantizar los accesos, asunto que no se tenía previsto inicialmente.
o        A partir de allí, se obtuvo el otorgamiento de accesos a las aplicaciones, con las respectivas contraseñas, que se lograron el día 9/12/2020 para el ANI (Archivo Nacional de Identificación) de Registraduría y el 10/12/2020 para el SIRC (Sistema de Información de Registro Civil).
Restricción técnica imprevista: Adicional a lo anterior, la RNEC planteó una restricción importante, con respecto a la solución prevista para utilizar los datos. La cual consiste en que los datos suministrados no pueden ser trasladados a las bases de datos de la UBPD; dado lo anterior, se hizo necesario realizar un cambio en el diseño de la solución. Ello implicó un esfuerzo adicional en arquitectura de software y desarrollo, lo cual derivó en un control de cambios del requerimiento al tener que cambiar el diseño de la solución y por ende, un mayor esfuerzo en las horas de desarrollo y las consecuentes revisiones y aprobaciones del requerimiento en su nueva versión.
•        REQUERIMIENTO INMLCF:
o        En relación con la suscripción del convenio con el INMLCF, se presentó similar situación que con la RNEC, en tanto se requería contar con el Convenio firmado el cual tomó más tiempo de lo previsto, pues dicho documento contiene las definiciones y los acuerdos para el acceso a la información, lo anterior, en consideración a las diferentes reuniones y puntos a concertar entre las dos entidades.
o        A partir de la firma del Convenio, se generó la autorización de accesos y la solicitud de las vistas de información.
o        La información suministrada por el INMLCF no se encontraba completa o presentaba inconsistencias, lo cual ha generado retraso en el proceso de desarrollo, cargue y pruebas.
o        Ahora bien, la entrega de las vistas por parte del INMLCF se logró de manera completa y exitosa hasta que el 02/12/2020, fecha en que se pudo iniciar el proceso de pruebas unitarias parciales de los elementos desarrollados por los equipos de la consultoria y dar continuidad al proceso de desarrollo.</t>
  </si>
  <si>
    <t>Los convenios mencionados son un logro muy importante para la entidad, que muestran el logro de la actividad planteada, de manera cabal.
En ese mismo sentido, las dificultades que se mencionan deben ser atendidas con especial énfasis, pues el acceso a la información indicada resulta crucial para la UBPD.</t>
  </si>
  <si>
    <t>La información reportada corresponde con los hitos planteados para este año en el indicador 18, que tiene relación directa con esta actividad y frente al cual se alcanzó un 55,6% del 56% de avance previsto para 2020, lo que dio una lectura final de logro "adecuado".</t>
  </si>
  <si>
    <t>Logros: 1. Se trabajó en la construcción de la segunda versión de la metodología de registro, de manera conjunta entre la DTPRI y la DTIPLB. Posteriormente, estos requerimientos fueron precisados en las sesiones de levantamiento de requerimientos desarrolladas en el año 2020 en el marco del proyecto del Diseño del Sistema de Información Misional, en cuya documentación participaron las diferentes áreas misionales de la UBPD y se precisaron aspectos que permitieron armonizar el módulo de RNFCIS con aspectos conceptuales y prácticos manejados al interior de cada una de las Direcciones.
2. Se generó la segunda versión del formulario para el registro de sitios de disposición de cuerpos, con base en lo anteriormente mencionado, de manera que estuviera armonizado con las precisiones establecidas para el módulo del RNFCIS definido en el marco del SIM. De igual manera se realizo el ajuste a al guía de diligenciamiento del formulario. Por otro lado, se llevo a cabo la socialización del formulario de registro de sitios de disposición de cuerpos en su versión dos a la SGTT, los ET y la DTIPLB.
3. Con base en la construcción metodológica conjunta, se generó la segunda versión del documento el cual se modificó con base en los avances obtenidos durante la fase de diseño del SIM, que motivo su replanteamiento y actualización de acuerdo también con la definición de los procesos de las áreas misionales. El documento final queda armonizado con dichos procedimientos.
4. Se ejecutó el piloto de sistematización de fuentes no estructuradas para identificar sitios de disposición de cuerpos en el volumen de información documental con que cuenta la UBPD, la cual tiene diferente procedencia y tipos de formatos. En el marco del piloto, se elaboró el esquema metodológico para la sistematización de fuentes no estructuradas, se ajustaron los instrumentos para la sistematización de documentos con contenido de sitios de disposición de cuerpos, que incluye el instrumento de cementerios, este proyecto aportó a su ajuste y complementación.  Asímismo, se elaboró el instrumento para la preclasificación y clasificación de fuentes, así como para el control de calidad de la información sistematizada en los instrumentos.Por otro lado, se genero el aplicativo web de consultas geográficas como apoyo a la ubicación por parte de las personas que sistematizan las fuentes no estructuradas y se estructuró la base de datos geográfica para la georreferenciación de sitios cuando se tenga una ubicación del lugar o sitio. Esto se encuentra soportado por las respectivas guias para la sistemtatizacion y control de calidad. En esta sistematización se identificaron 486 sitios de disposición de cuerpos en diferentes departamentos y de 280 PDD que posiblemente se encuentren asociados a estos sitios. En cuanto a cementerios se logró corregir la información de 339 cementerios, a los cuales se les complemento la información faltante y de acuerdo con las nuevas variables definidas. Al respecto se genero la respectiva matriz de ajustes donde se justifica la corrección de campos, la cual se incluye en la matriz de cementerios.
5. Se elaboró el documento del avance en el desarrollo e implementación del RNFCIS, el cual indica los resultados de la implementación de la metodología para la elaboración, desarrollo e implementación de avances. Se indica para cada una de las etapas las actividades ejecutadas, los resultados obtenidos, los riesgos identificados en el desarrollo, la línea de acción para el 2021, responsabilidades para su continuo desarrollo y las lecciones aprendidas tanto en su conceptualización, análisis, diseño, desarrollo e implementación.
6.        Se ejecutó la propuesta para el diseño e implementación de una solución tecnológica para la actualización, consulta y visualización de cementerios y sitios de exhumaciones, la cual fue realizada con el proveedor de ESRI. Al respecto, se realizaron las observaciones a las herramientas propuestas con base en los requerimientos y necesidades de la UBPD. Esto se encuentra en reformulación por parte de la SGI, para lo cual se avanza en el diseño de la herramienta de registro de información para cementerios.
7. Validación de la Metodología para elaboración del RNFCIS y el Documento del avance en su desarrollo e implementación.</t>
  </si>
  <si>
    <t>Los avances para el diseño y puesta en marcha del RNFCIS, se materializaron en los siguientes aspectos
1. Se trabajó en la construcción de la segunda versión de la metodología de registro, de manera conjunta entre la Dirección de Prospección, Recuperación e identificación y la Dirección de Información, Planeación y Localización para la Búsqueda. Posteriormente, estos requerimientos fueron precisados en las sesiones de levantamiento de requerimientos desarrolladas en el año 2020 en el marco del proyecto del Diseño del Sistema de Información Misional, en cuya documentación participaron las diferentes áreas misionales de la UBPD y se precisaron aspectos que permitieron armonizar el módulo de RNFCIS con aspectos conceptuales y prácticos manejados al interior de cada una de las Direcciones.
2. Se generó la segunda versión del formulario para el registro de sitios de disposición de cuerpos, con base en lo anteriormente mencionado, de manera que estuviera armonizado con las precisiones establecidas para el módulo del RNFCIS definido en el marco del SIM. De igual manera se realizo el ajuste a al guía de diligenciamiento del formulario. Por otro lado, se llevo a cabo la socialización del formulario de registro de sitios de disposición de cuerpos en su versión dos a la SGTT, los ET y la DTIPLOC.
3. Con base en la construcción metodológica conjunta, se generó la segunda versión del documento el cual se modificó con base en los avances obtenidos durante la fase de diseño del SIM, que motivo su replanteamiento y actualización de acuerdo también con la definición de los procesos de las áreas misionales. El documento final queda armonizado con dichos procedimientos.
4. Se ejecutó el piloto de sistematización de fuentes no estructuradas para identificar sitios de disposición de cuerpos en el volumen de información documental con que cuenta la UBPD, la cual tiene diferente procedencia y tipos de formatos. En el marco del piloto, se elaboró el esquema metodológico para la sistematización de fuentes no estructuradas, se ajustaron los instrumentos para la sistematización de documentos con contenido de sitios de disposición de cuerpos, que incluye el instrumento de cementerios, este proyecto aportó a su ajuste y complementación.  Asímismo, se elaboró el instrumento para la preclasificación y clasificación de fuentes, así como para el control de calidad de la información sistematizada en los instrumentos.Por otro lado, se genero el aplicativo web de consultas geográficas como apoyo a la ubicación por parte de las personas que sistematizan las fuentes no estructuradas y se estructuró la base de datos geográfica para la georreferenciación de sitios cuando se tenga una ubicación del lugar o sitio. Esto se encuentra soportado por las respectivas guias para la sistemtatizacion y control de calidad. En esta sistematización se identificaron 486 sitios de disposición de cuerpos en diferentes departamentos y de 280 PDD que posiblemente se encuentren asociados a estos sitios. En cuanto a cementerios se logró corregir la información de 339 cementerios, a los cuales se les complemento la información faltante y de acuerdo con las nuevas variables definidas. Al respecto se genero la respectiva matriz de ajustes donde se justifica la corrección de campos, la cual se incluye en la matriz de cementerios.
5. Se elaboró el documento del avance en el desarrollo e implementación del RNFCIS, el cual indica los resultados de la implementación de la metodología para la elaboración, desarrollo e implementación de avances. Se indica para cada una de las etapas las actividades ejecutadas, los resultados obtenidos, los riesgos identificados en el desarrollo, la línea de acción para el 2021, responsabilidades para su continuo desarrollo y las lecciones aprendidas tanto en su conceptualización, análisis, diseño, desarrollo e implementación.
6. Se ejecutó la propuesta para el diseño e implementación de una solución tecnológica para la actualización, consulta y visualización de cementerios y sitios de exhumaciones, la cual fue realizada con el proveedor de ESRI. Al respecto, se realizaron las observaciones a las herramientas propuestas con base en los requerimientos y necesidades de la UBPD. Esto se encuentra en reformulación por parte de la SGI, para lo cual se avanza en el diseño de la herramienta de registro de información para cementerios.</t>
  </si>
  <si>
    <t>La dependencia responsable logró superar el rezago en el indicador 23, que está directamente relacionado con esta actividad, logrando del hito proyectado para segundo trimestre y alcanzando la meta proyectada en el año, por lo cual el resultado final es óptimo.</t>
  </si>
  <si>
    <t>Lo informado da cuenta de que se avanzó según lo planteado en la actividad y se que se logró mantener actualizado el PNB, que es un documento que seguramente seguirá abierto a aportes de los grupos de interés.
En todo caso, es importante revisar que el logro de actividades tan importantes para la entidad no queden necesariamente al desarrollo de consultorías externas, sino que puedan avanzar con los equipos y recursos con los que ya cuenta la UBPD.</t>
  </si>
  <si>
    <t>Lo reportado es consistente con el indicador 30, al cual está directamente asociada esta actividad y sirve de base para calcular una nueva meta en el Plan de acción 2021.</t>
  </si>
  <si>
    <t>Consideramos que es fundamental que el reporte de los Planes de búsqueda (que no seguirán siendo un indicador del Plan de acción en 2021, pero sí de proyectos de inversión), se realice a partir de una matriz única que permita hacer un seguimiento adecuado, tanto a la dependencia responsable como a las demás áreas de la UBPD y a la ciudadanía. A lo largo de la vigencia 2020 se presentaron inconsistencias en la información que tuvieron que ser subsanadas y que generan confusión y poca apropiación de los datos, lo cual también dificulta la visibilización de este logro.
Es indispensable encontrar internamente los mecanismos para acordar la definición y componentes de los Planes de búsqueda, para que estos sean claros para quienes intervienen directamente y para toda la entidad en general. Se sugiere que las personas que tienen a cargo los Planes actuales elaboren una propuesta concreta que sea presentada a la Dirección General para su validación, pues esto seguramente facilitaría la definición de esas características, así como de los criterios para la posterior priorización de los Planes.</t>
  </si>
  <si>
    <t>Los tiempos estimados fueron acordes con el desarrollo de cada una de las etapas o acápites del documento. Inicialmente, es decir al inicio de la vigencia 2020 no se contempló la inclusión del Modelo dentro del Sistema de Gestión, dado que su desarrollo fue vislumbrando la calidad del documento, hasta definir que el mismo sería una guía de implementación y por ello fue socializada con la Oficina Asesora de Planeación para las validaciones correspondientes. En este sentido se estima para la vigencia 2021 su inclusión formal dentro del Sistema de Gestión de la UBPD dentro del proceso de apoyo de Servicio al Ciudadano como una Guía.</t>
  </si>
  <si>
    <t>La acción estratégica orientada a “Mantener un relacionamiento fluido con actores interesados en la labor de la UBPD, a través de diferentes mecanismos de diálogo y trabajo conjunto”, contiene la actividad asociada a “Construir un modelo de atención y servicio al ciudadano que contribuya a los procesos de relacionamiento con los actores interesados en la labor de la UBPD”. 
En lo correspondiente al último trimestre de la vigencia, el grupo de Servicio al Ciudadano adelantó las siguientes actividades en relación con el modelo:
i) Identificó el objetivo general y específicos para el documento “Guía para la Implementación del Modelo de Servicio al Ciudadano”
ii) Identificó las definiciones que le dan un marco conceptual al documento.
iii) Planteó la perspectiva del Modelo de Servicio y con ello los acápites que se constituyen en la columna vertebral tales como:
iv) Los niveles de relacionamiento, tipos de relacionamiento y las rutas de atención, estas últimas que permiten el direccionamiento estratégico y de gestión del proceso. 
v) Así mismo, se desarrollaron algunas consideraciones generales, en particular sobre orientaciones de lenguaje claro y PQRSD. Esta actividad resulta en el documento adjunto, el cual se complementa con 3 anexos que hacen parte integral del documento y una matriz de clasificación de PQRSD previamente validada con la Dirección General. 
Fue remitido a la Oficina Asesora de Planeación para las validaciones correspondientes y que el mismo pueda ser integrado al Sistema de Gestión como un documento del proceso.
Soportes: 
• Guía para la implementación del Modelo de Servicio al Ciudadano 
• Anexos integrales del documento 
• Matriz de clasificación de los PQRSD 
• Socialización matriz PQRSD • Acta de validación 
• Remisión Oficina Asesora de Planeación.</t>
  </si>
  <si>
    <t>La información reportada es muy completa y permite tener un panorama claro de lo realizado para el cumplimiento de la actividad planteada, además de relacionarla con la acción estratégica a la que está asociada.</t>
  </si>
  <si>
    <t>* Se inició con el reemplazo progresivo de los sistemas hidrosanitarios no ahorradores por ahorradores en el Nivel Central, iniciando con la adopción de sistemas ahorradores de tipo casero en el piso 20.</t>
  </si>
  <si>
    <t>* Se diseñaron y pusieron en marcha los documentos requeridos para implementar el programa de Gestión integral de residuos: Plan de gestión integral de residuos sólidos aprovechables y no aprovechables, Plan de gestión Integral de residuos sólidos Peligrosos, Plan de gestión Integral de residuos hospitalarios y similares y protocolo para el manejo integral de residuos de construcción y Demolición – RCD. Así mismo, se llevó a cabo la óptima disposición final de los residuos hospitalarios generados a causa del cumplimiento del objeto misional de la Entidad en las actividades humanitarias en el marco de las comisiones.</t>
  </si>
  <si>
    <t>* Se llevó a cabo la socialización del programa de consumo sostenible a funcionarios vinculados al tema de compras y contratación de la Entidad, así mismo, se llevó a cabo el diagnóstico de los contratos celebrados en la Entidad durante el último año con el fin de establecer la necesidad de incluir criterios ambientales para futuros procesos, tal como se inició con el proceso contractual de arrendamiento de las Sedes de la Entidad.</t>
  </si>
  <si>
    <t>* Se realizó la identificación de los riesgos ambientales de la Entidad, incluyéndose en el marco del proceso de Gestión Administrativa como R5.</t>
  </si>
  <si>
    <t>* Se llevó a cabo la participación en la construcción del Protocolo de Bioseguridad de la Entidad, el aporte significativo se encuentra relacionado en el Anexo 7 del documento.</t>
  </si>
  <si>
    <t>*Se ha participado activamente en las actividades que desarrolla el Sistema de Gestión Integrado de la UBPD, para la construcción de procedimientos requeridos.</t>
  </si>
  <si>
    <t>* Se llevó a cabo un diagnóstico cuantitativo y cualitativo de los sistemas hidrosanitarios y lumínicos, junto a los usos de estos recursos en Sedes Territoriales existentes y Nivel Central de la Entidad, lo anterior, generando como producto un informe que da cuenta de este proceso para cada una de las Sedes. 
* Se inició con el reemplazo progresivo de los sistemas hidrosanitarios no ahorradores por ahorradores en el Nivel Central, iniciando con la adopción de sistemas ahorradores de tipo casero en el piso 20. 
* Se llevó a cabo el seguimiento a los consumos de agua y energía en las Sedes de la Entidad. 
* Se continuó y terminó la ejecución del plan de campañas ambientales establecido para la vigencia 2020, el cual, involucraba todos los programas del PIGA: Ahorro y uso eficiente del agua, Ahorro y uso eficiente de la energía, Gestión integral de residuos, consumo sostenible y prácticas sostenibles; resaltando los temas: disminución del consumo de papel y movilidad sostenible. Lo anterior, para promover en los funcionarios y contratistas una cultura ambiental positiva. 
* Se diseñaron y pusieron en marcha los documentos requeridos para implementar el programa de Gestión integral de residuos: Plan de gestión integral de residuos sólidos aprovechables y no aprovechables, Plan de gestión Integral de residuos sólidos Peligrosos, Plan de gestión Integral de residuos hospitalarios y similares y protocolo para el manejo integral de residuos de construcción y Demolición – RCD. Así mismo, se llevó a cabo la óptima disposición final de los residuos hospitalarios generados a causa del cumplimiento del objeto misional de la Entidad en las actividades humanitarias en el marco de las comisiones. 
* Se llevó a cabo la socialización del programa de consumo sostenible a funcionarios vinculados al tema de compras y contratación de la Entidad, así mismo, se llevó a cabo el diagnóstico de los contratos celebrados en la Entidad durante el último año con el fin de establecer la necesidad de incluir criterios ambientales para futuros procesos, tal como se inició con el proceso contractual de arrendamiento de las Sedes de la Entidad. 
* Se realizó la identificación de los riesgos ambientales de la Entidad, incluyéndose en el marco del proceso de Gestión Administrativa como R5. 
* Se llevó a cabo la participación en la construcción del Protocolo de Bioseguridad de la Entidad, el aporte significativo se encuentra relacionado en el Anexo 7 del documento. 
*Se ha participado activamente en las actividades que desarrolla el Sistema de Gestión Integrado de la UBPD, para la construcción de procedimientos requeridos.</t>
  </si>
  <si>
    <r>
      <t xml:space="preserve">* La información reportada es completa y consistente con respecto a la formulación de la actividad.
* Se sugiere que en la labor que se está realizando, se diseñen e implementen acciones para compatibilizar y racionalizar el protocolo que se construyó para el regreso progresivo al trabajo presencial en la entidad, teniendo en cuenta que se está generando un volumen de residuos sumamente alto por la utilización de nuevos elementos que no hacían parte de la cotidianidad laboral antes de la pandemia. Se sugiere revisar, a la luz de criterios ambientales, puntos medios en los protocolos, teniendo en cuenta que seguramente habrán de ser adaptados a medida que transcurra el tiempo. En particular, sugerimos revisar las orientaciones de la Organización Mundial de Salud, OMS, en documentos como este </t>
    </r>
    <r>
      <rPr>
        <u/>
        <sz val="10"/>
        <color rgb="FF000000"/>
        <rFont val="Arial Narrow"/>
        <family val="2"/>
      </rPr>
      <t>https://apps.who.int/iris/bitstream/handle/10665/332657/WHO-2019-nCov-IPC_Masks-2020.4-spa.pdf</t>
    </r>
    <r>
      <rPr>
        <sz val="10"/>
        <color rgb="FF000000"/>
        <rFont val="Arial Narrow"/>
        <family val="2"/>
      </rPr>
      <t xml:space="preserve"> (sobre todo las páginas 7 a la 10), para valorar medidas cuya interpretación puede estar siendo diferente en los protocolos con respecto a las recomedaciones de esa autoridad médida, por ejemplo, que el cambio de mascarillas se sugiere "</t>
    </r>
    <r>
      <rPr>
        <b/>
        <i/>
        <u/>
        <sz val="10"/>
        <color rgb="FF000000"/>
        <rFont val="Arial Narrow"/>
        <family val="2"/>
      </rPr>
      <t>cuando el usuario no cambia la mascarilla que se ha mojado o ensuciado</t>
    </r>
    <r>
      <rPr>
        <sz val="10"/>
        <color rgb="FF000000"/>
        <rFont val="Arial Narrow"/>
        <family val="2"/>
      </rPr>
      <t>" (página 9), pero no con una temporalidad habitual varias veces al día; así como mantener la opción de usar mascarillas de tela propias (llamadas "higiénicas" en ese documento).
Estos son ejemplos, pero en general se sugiere revisar la proporcionalidad de las medidas a la luz del PIGA, que debe integrar de manera amplia y congruente las consecuencias, riesgos e implicaciones de la llamada nueva normalidad.</t>
    </r>
  </si>
  <si>
    <t>Se logró ejecutar en su totalidad el listado de tareas y actividades que se tenían propuestas para la vigencia 2020, pese a que no se contó con profesional ambiental a cargo durante el primer trimestre y gran parte del segundo trimestre. Se logró una articulación con la DTPRI para el reconocimiento de los impactos ambientales generados a causa del cumplimiento del objeto misional de la Entidad, así como un óptimo trabajo colaborativo con la OAC, quienes hicieron sus grandes aportes en la ejecución del plan de campañas ambientales en la Entidad.</t>
  </si>
  <si>
    <t>Las acciones desarrolladas son consistentes con la formulación de la actividad y con el plan de trabajo que la dependencia responsable se trazó para el cumplimiento de la actividad.
Con respecto al protocolo de bioseguridad y la observación consignada en la retroalimentación del tercer trimestre del año, no se encontró la información en el anexo 7, que señala la dependencia que contiene el aporte sustancial para compatibilizar las medidads con el tema de gestión ambiental institucional.</t>
  </si>
  <si>
    <t xml:space="preserve">La respuesta a este avance se enfatiza en los siguientes avances:
• Se realizó el levantamiento de información con cada una de las dependencias para elaboración de las Tablas de Retención Documental de la UBPD y se enviaron las versiones finales a cada uno de los jefes de las dependencias para su aprobación y firmas
• Se proyectó la resolución “Por la cual se establecen los criterios para la expedición y firma de la documentación que produzca la Unidad de Búsqueda de Personas dadas por desaparecidas en el Contexto y en Razón del Conflicto armado”
• Se realizó campaña de expectativa para toda la UBPD del Programa de Gestión Documental y el Plan Institucional de Archivos
• Se elaboró el proyecto de actualización de los procedimientos de gestión documental con sus respectivos formatos
• Se realizó sensibilizaciones en Comunicaciones Oficiales a nivel central y territorial.
• Se realizó seguimientos a los archivos de gestión de la UBPD
• Se realizó capacitaciones de la política de gestión documental para toda la UBPD
• Se elaboró el informe de seguimiento y acompañamiento a los archivos de gestión de la UBPD
• Se adjudicó el contrato No. 236 de 2020 del Sistema de Gestión de Documentos Electrónicos de Archivo
Es importante mencionar que este reporte no cuenta con indicadores; sin embargo, se hace la descripción cualitativa de los avances del grupo de Gestión Documental-
</t>
  </si>
  <si>
    <t>Los logros del Grupo Interno de Trabajo de Gestión Documental en la vigencia 2020, se enfatizan en la elaboración de las Tablas de retención Documental de la UBPD, la adjudicación del contrato No. 236 de 2020 del Sistema de Gestión de Documentos Electrónicos de Archivo para la UBPD, la aprobación y publicación de la Política de Gestión Documental, el Programa de Gestión Documental y el Plan Institucional de Archivos conforme a la normatividad archivística vigente y los cuales fueron presentados ante el comité de gestión, las capacitaciones y visitas de seguimientos que se consolidaron tanto a nivel central como territorial, proyección de actos administrativos para los instrumentos archivísticos, la proyección de actualización de los procedimientos de gestión documental, elaborar y direccionar los lineamientos de Gestión Documental frente a la emergencia sanitaria del COVID-19 y finalmente frente a la visita de inspección y vigilancia realizada por el Archivo General de la Nación, se dio cumplimento a cada una de las recomendaciones dadas a la UBPD y se obtuvo un avance significativo para la entidad.
Por otro lado, las dificultades presentadas en esta vigencia, sin dudad en primer lugar fue la emergencia sanitaria del COVID-19 , dado que se retrasaron varias actividades conforme a la ejecución del plan de trabajo del Grupo de Gestión Documental , referente a acompañamientos, visitas a los archivos de gestión, organización documental y capacitaciones en general de Gestión Documental, la proyección de actos administrativos que quedaron pendientes para su oficialización en la vigencia 2021, la aprobación de procedimientos de Gestión Documental y finalmente los tiempos contractuales, revisiones y tramites y en muchas ocasiones generan retrasos o impactos negativos.</t>
  </si>
  <si>
    <t>El proceso de gestión documental se desarrollo en la entidad de manera adecuada y el reporte a lo largo del año fue completo y consistente. Se tuvieron en cuenta las medidas requeridas por la emergencia sanitaria y se realizaron las acciones pertinentes.</t>
  </si>
  <si>
    <t>0 acciones interinstitucionales que coordina la UBPD.</t>
  </si>
  <si>
    <t>* Se continuó y terminó la ejecución del plan de campañas ambientales establecido para la vigencia 2020, el cual, involucraba todos los programas del PIGA: Ahorro y uso eficiente del agua, Ahorro y uso eficiente de la energía, Gestión integral de residuos, consumo sostenible y prácticas sostenibles; resaltando los temas: disminución del consumo de papel y movilidad sostenible. Lo anterior, para promover en los funcionarios y contratistas una cultura ambiental positiva.
* Se llevó a cabo el seguimiento a los consumos de agua y energía en las Sedes de la Entidad.</t>
  </si>
  <si>
    <t>1. Oficina Asesora de Planeación:La Oficina Asesora de Planeación realiza seguimiento mesual a los componentes de los cuales es responsable en las actividadesdel Plan de Acción MECI. Por medio de reuniones adelantadas.
Asimismo, la Oficina Asesora de planeación da respuesta al memorando con Radicado UBPD 140-3-202004326 remitido por la Oficina de Control Interno, por medio del memorando con radicado N° 300-3-202004423, del 26 de octubre con  "ASUNTO: Seguimiento a la gestión y respuesta, frente a los compromisos de los componentes de Gestión de riesgos y de Actividades de control del Plan de Acción MECI, para los cuales es líder la Oficina Asesora de Planeación", dirigido a  Subdirectora General Técnica y Territorial, Secretearia General, Director de Información, Planeación y  Localización para la Búsqueda, Subdirectores, Jefe (a) de Oficina deTecnología de la Información y las Comunicaciones (TIC), Jefe (a) Oficina Asesora Jurudica, Jefe (a) Oficina de Control Interno Unidad de Búsqueda de Personas dadas por Desaparecidas UBPD, con fecha de entrega de gestión frente a los compromisos como menciona el asunto al 06 de Noviembre de 2020. Se extendio la fecha de entrega a solicitud de parte de los involucrados para el 13 de noviembre de 2020.
Tambien, se desarrolló entre el 06 y el 20 de noviembre de 2020, la consolidación de la información remitida por los líderes de componente y sus enlaces, al seguimiento del Plan de Acción MECI, comprendido entre el 01 de julio  al  30 de octubre de 2020; esto como respuesta al Memorando N° 300-3-202004423 generado por la Oficina Asesora de Planeación. ( en los componetes lidereados por al Oficina Asesora de Planeación los cuales son Gestión de riesgos y de Actividades de control )
Asimismo, se remitió la respuesta a los compromisos en los componentes: Ambiente de control, Información y comunicación, Supervisión y monitoreo; solicitados por los líderes de estos componentes, respuesta enviada el 06 de noviembre de 2020, a cada líder, desde el correo de la Jefe de la Oficina Asesora de Planeación, Sandra Parra.
Por otra parte, se adelantó comunicación desde el correo del Sistema de Gestión el 27 de noviembre, donde se hizo la socialización del formato de Evaluación Independiente de SCI y se comunicó la necesidad de adelantar los planes de mejoramiento, según el análisis de resultados, de igual forma se solicitó la actualización de las actividades en el formato para la vigencia 2021. Esto para consolidar la respuesta de los responsables, en los componentes Evaluación de Riesgo, y en Actividades de control liderados por la Oficina Asesora de Planeación, los cuales se presentarán en el Comité institucional de control interno, el 16 de diciembre de 2020.
De igual manera , el 27 de noviembre se realizó la socialización del formato de evaluación independiente del Sistema de Control Interno SCI y se comunicó la necesidad de adelantar los planes de mejoramiento, esto en los componente Evaluación de Riesgos y de Actividades de control, según el análisis de resultados. De igual forma, se solicitó la actualización de las actividades en el formato para la vigencia 2021, a cada líder de componente.
Por último, el 18 de diciembre 2020, se envío comunicación por correo electrónico, donde se comunicó el Plan de Acción MECI 2021, en el formato evaluación independiente del SCI, y se solicitó el correspondiente aval de cada líder de componente y demás responsables. Esto con el fin de consolidar las respuestas de los líderes de componente y responsables involucrados en las actividades del Plan de Acción MECI 2021.
2. Secretaría General y Subdirección General, Técnica y Territorial. En relación con el componente de información y comunicación del MECI, es de destacar que este contiene las actividades de la información que sirven como base para conocer el estado de los controles, así como para conocer el avance de la gestión de la entidad. Al respecto es de destacar que el reporte correspondiente al 3° trimestre de la vigencia 2020 fue consolidado remitido a la OAP el pasado 13 de noviembre de 2020 con la información que los intervinientes suministraron dentro de las fechas establecidas. El reporte del 4° trimestre 2020, debe ser remitido dentro de los primeros 10 días del mes de enero de la vigencia 2021.
Adicionalmente, la Secretaría General en calidad de coordinadora del componente de información y comunicación, puso a disposición el formato de evaluación del Sistema de control interno para su actualización, en el cual los intervinientes debían incluir las actividades a las cuales se comprometían para la vigencia 2021 conforme a los lineamientos establecidos; este formato será sometido a aprobación en la primera sesión del Comité de Control Interno de la vigencia 2021.
3. OCI:Teniendo en cuenta el cambio normativo en el Artículo 156, del Decreto-Ley 2106 de 2019 “Por el cual se dictan normas para simplificar, suprimir y reformar trámites, procesos y procedimientos innecesarios existentes en la administración pública”, señala que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De acuerdo a lo anterior, la OCI envío el memorando N. 140-3-202004326 a la OAP de fecha 22 de octubre de 2020, con el asunto: Solicitud actualización del plan de accion MECI- con el formato de Evaluación Independiente del Sistema de Control Interno.
Asimismo, se cuenta con el formato de Evaluación Independiente del Sistema de Control Interno para la vigencia 2021.
Adicionalmente, realizarón tres (3) Tips de Autocontrol para fomentar la cultura del autocontrol en los servidores públicos de la UBPD en el marco de las funciones de la OCI Art. 8, Decreto 1393 de 2018 y contribuir al fortalecimiento del Sistema de Control Interno de la UBPD (1. Liderazgo Estratégico, 2. Fomento a la Cultura de Autocontrol y 3.Gestión de Solicitudes Pendientes de Organismos de Externos de Control Interno), los cuales fueron socializados mediante correo electrónico en los meses de octubre, noviembre y diciembre de 2020.</t>
  </si>
  <si>
    <r>
      <rPr>
        <b/>
        <sz val="10"/>
        <color rgb="FF000000"/>
        <rFont val="Arial Narrow"/>
        <family val="2"/>
      </rPr>
      <t>OAP</t>
    </r>
    <r>
      <rPr>
        <sz val="10"/>
        <color rgb="FF000000"/>
        <rFont val="Arial Narrow"/>
        <family val="2"/>
      </rPr>
      <t xml:space="preserve">: En el desarrollo del seguimiento realizado en octubre de 2020, a los componentes liderados por la oficina, contribuyó al avance de la gestión en las actividades por los responsables. Esto permitió agilizar la construcción del plan de acción MECI 2021, esta relación de actividades de cada componente a presentar ante el comité institucional de control interno </t>
    </r>
    <r>
      <rPr>
        <b/>
        <sz val="10"/>
        <color rgb="FF000000"/>
        <rFont val="Arial Narrow"/>
        <family val="2"/>
      </rPr>
      <t xml:space="preserve">
SG:</t>
    </r>
    <r>
      <rPr>
        <sz val="10"/>
        <color rgb="FF000000"/>
        <rFont val="Arial Narrow"/>
        <family val="2"/>
      </rPr>
      <t xml:space="preserve"> Como logro se destaca que, con la información recaudada en relación al componente, se consolidó una base sobre la cual se construyeron acciones de mejora para el formato de reporte en la vigencia 2021, con la finalidad que se mejore la efectividad en el cumplimiento del componente.
</t>
    </r>
    <r>
      <rPr>
        <b/>
        <sz val="10"/>
        <color rgb="FF000000"/>
        <rFont val="Arial Narrow"/>
        <family val="2"/>
      </rPr>
      <t xml:space="preserve">
OCI:</t>
    </r>
    <r>
      <rPr>
        <sz val="10"/>
        <color rgb="FF000000"/>
        <rFont val="Arial Narrow"/>
        <family val="2"/>
      </rPr>
      <t xml:space="preserve"> En desarrollo del rol de seguimiento y evaluación, la OCI realizó un informe ejecutivo anual, un informe pormenorizado y un informe de evaluación Independiente al Sistema Control Interno, los cuales fueron presentados a la Representante Legal y a los miembros del Comité Institucional de Coordinación de Control Interno. Con base en estos informes y las recomendaciones de la OCI, los líderes de proceso realizarón acciones de mejora al interior de sus procesos y se formuló el plan de acción MECI 2021 a presentar al Comité Institucional de Coordinación de Control Interno.</t>
    </r>
  </si>
  <si>
    <r>
      <t xml:space="preserve">Se espera que para la vigencia 2021, se continue con el monitoreo de las acciones de cada uno de los componentes existentes en el plan de acción MECI
</t>
    </r>
    <r>
      <rPr>
        <b/>
        <sz val="10"/>
        <color rgb="FF000000"/>
        <rFont val="Arial Narrow"/>
        <family val="2"/>
      </rPr>
      <t xml:space="preserve">
</t>
    </r>
    <r>
      <rPr>
        <sz val="10"/>
        <color rgb="FF000000"/>
        <rFont val="Arial Narrow"/>
        <family val="2"/>
      </rPr>
      <t>La información a lo largo del año fue consistente y completa, dando cuenta de que las labores para el desarrollo de las actividades se realizaron adecuadamente.
No se ha recibido reporte de esta actividad por parte de la SGTT.
Para el 2021 se sugiere que el seguimiento se adelante en un solo documento, esto evita que los involucrados consideren que se presenta reprocesos durante la consolidación</t>
    </r>
  </si>
  <si>
    <t>Documento de análisis de la incorporación de saberes y experiencias.(0,3)</t>
  </si>
  <si>
    <t>respuestas</t>
  </si>
  <si>
    <t>11,7% del Sistema Integrado de Gestión implementado</t>
  </si>
  <si>
    <t>6,19% del Sistema Integrado de Gestión implementado</t>
  </si>
  <si>
    <t>25 indicadores de la transformación de respuestas cuentan con nivel adecuado y óptimo de cumplimiento</t>
  </si>
  <si>
    <t>18 indicadores de la transformación de respuestas cuentan con nivel adecuado y óptimo de cumplimiento</t>
  </si>
  <si>
    <t>Es importante que los responsables de los indicadores analicen e informen las causas que no permitieron un desempeño óptimo y adecuado a nivel de resultados, con el fin de identificar la acciones de mejora para la vigencia 2021, orientadas, en todo caso, a priorizar o agilizar actividades que promuevan el cumplimiento de las metas, o en su defecto a no sobrepasarlas. Así mismo, evaluar los métodos y procedimientos para realizar las actividades y los tiempos requeridos para cada una. Por último, se sugiere realizar proyecciones y cronogramas detallados y concensuados de forma articulada entre las 3 direcciones técnicas misionales con aprobación de la Subdirección General, Técnica y Territorial</t>
  </si>
  <si>
    <t>El indicador se encuentra en nivel de cumplimiento adecuado, frente a esto, se desglosa su retroalimentación por sistema de gestión como se muestra a continuación:
Frente al Sistema de Gestión de Calidad, se encuentra pendiente: 
A pesar de no encontrar tareas pendientes en el plan de trabajo ejecutado 2020, se encuentra pendiente:
1. Aprobar los componentes del sistema Integrado de gestión con la Directora General, 
Sistema de Gestión de Seguridad y Salud en el Trabajo se encuentra pendiente 
1. Actualizar los lineamientos establecidos para los contratistas en materia de Seguridad y Salud en el Trabajo
2. Realizar seguimiento a  los lineamientos básicos de Seguridad y Salud en el Trabajo a los contratistas.
3. Llevar a cabo el diagnostico de desordenes musculo esqueléticos de la UBPD
4. Se diseñó el Programa de Orden y Aseo, sin embargo, este se encuentra en revision, para su posterior publicacion
5. Se diseñó el procedimiento para la entrega, uso, almacenamiento y disposición de Elementos de Protección Personal, sin embargo, este se encuentra en revision, para su posterior publicacion
6. Realizar el simulacro de evacuación y terminar de estructurar los planes de emergencias de las sedes territoriales
7. Realizar la revisión de la gestión del SG-SST por la Dirección General
Sistema de Gestión Documental, se encuentra pendiente
1. Adoptar por acto administrativo el Programa de Gestión Documental y el Plan Institucional de Archivos
2. Se estructuraron las TRD y el CCD, no obstante, hace falta la consolidación una vez se encuentren aprobadas las TRD
3. Memoria descriptiva (documento introductorio TRD)
4. Se recopiló la información institucional y se estructuró la memoria descriptiva, sin embargo, hace falta consolidarla una vez todas las TRD se encuentren aprobadas
5. Adoptar la Tabla de Retención Documental
6. Entregar para revisión y convalidación de la Tabla de Retención Documental al Archivo General de la Nación
7. A pesar de que se culminó el proceso contractual, hace falta implementar el SGDEA
Sistema de Gestión ambiental: No se encuentran tareas pendientes en el plan de trabajo ejecutado 2020</t>
  </si>
  <si>
    <t>290 acciones de pedagogía y comunicación</t>
  </si>
  <si>
    <t>Se ha dado cumplimiento a las actividades programadas por trimestre, quedando pendiente por reportar en el cuarto trimestre la concertación de la conceptualización del capítulo con el INMLCF.</t>
  </si>
  <si>
    <t>* El campo cualitativo es para que las dependencias desarrollen la explicación del logro alcanzado, mostrando qué obstáculos se enfrentaron, cómo se superaron, qué aprendizajes se alcanzaron y por qué se logró o no la meta proyectada, más que enumerar lo indicado en el reporte cuantitativo.
* El logro del indicador es óptimo, pues se cumplió el 100% de lo proyectado. Sin embargo, como se avanzó con otros planes que ya están en proceso de formulación, es importante reportarlos cuando corresponda en  2021 en el SPI, ya que este es un indicador que se mantiene en proyectos de inversión.</t>
  </si>
  <si>
    <t>Durante la vigencia se trabajó en la obtención de información y la reorganización de algunos PRB que cobijaran zonas más grandes del país y que tuviesen una mejor delimitación de su alcance; se avanzó en la formulación de algunos planes regionales y otras acciones investigativas.</t>
  </si>
  <si>
    <t>Igual que en el indicador anterior, se realizó un gran esfuerzo en el  periodo final, pues se desarrollaron 4 reencuentros. Sin embargo, teniendo en cuenta que la meta fue ajustada en Comité de gestión a una proyección de 5 reencuentros, el resultado es crítico, dado que su cumplimiento es el 80% de lo previsto.  
Se presentan los soportes de las entregas reportadas.</t>
  </si>
  <si>
    <t>De los 25 indicadores que tenían meta mayor a cero en el último corte, 18 tuvieron nivel de cumplimiento adecuado u óptimo, equivalente al 72%. Los 7 restantes tuvieron el siguiente comportamiento: 
4 en nivel crítico: (Indicadores 22 - Avance en la construcción del capítulo del Registro Nacional de Desaparecidos, 31 - Personas encontradas vivas, 32 - Cuerpos identificados, entregados dignamente y 33 - Reencuentros de personas vivas con voluntad para reencontrarse), equivalentes al 16%. Se puede observar que corresponden a indicadores de las Direcciónes Técnicas de Información, Planeación y Localización para la Búsqueda, Subdirección General Técnica y Territorial y Dirección Técnica de Participación, Contacto con las Víctimas y Enfoques Diferenciales, respectivamente.
3 en nivel subestimado (indicadores 28 - Personas para las que se ha establecido el estado de la búsqueda, 36 - Prospecciones realizadas, con base en las hipótesis de los planes regionales de búsqueda y 37 - Diligencias de recuperación realizadas), equivalentes al 12%. De los 3 indicadores anteriormente relacionados, se evidencia que estos fueron subestimados por el enorme esfuerzo realizado durante el último trimestre del año, estando muy por encima de las proyecciones efectuadas previamente, esto se presenta especialmente los indicadores de la Dirección Técnica de Prospección, Recuperación e Identificacion, en las prospecciones realizadas y las diligencias de recuperación realizadas, las cuales fueron subestimadas teniendo un avance final de ambos indicadores equivalente al 308% y 283%, respectivamente.</t>
  </si>
  <si>
    <t>A pesar de que este indicador no cumplió las expectativas de sus proyecciones, ya que consideró únicamente los niveles "óptimo" y "adecuado", se resaltan aquellos indicadores que sobrepasaron la meta prevista en la vigencia (3 subestimados), Esto, si bien, no es un escenario de planeación adecuado u óptimo, si permite entender el esfuerzo que realizaron las direcciones técnicas para sobrepasar inconvenientes de tipo administrativo y aquellos relacionados con la pandemia decretada por el gobierno nacional. Así mismo, se comprenden los escenarios de incertidumbre que existen cuando se trata de recuperación de cuerpos o de prospección de lugares.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</si>
</sst>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
    <numFmt numFmtId="165" formatCode="d/m/yyyy"/>
    <numFmt numFmtId="166" formatCode="m/d/yy"/>
    <numFmt numFmtId="167" formatCode="d\.m\.yy"/>
    <numFmt numFmtId="168" formatCode="0.0%"/>
    <numFmt numFmtId="169" formatCode="_-* #,##0_-;\-* #,##0_-;_-* &quot;-&quot;_-;_-@"/>
  </numFmts>
  <fonts count="44">
    <font>
      <sz val="10"/>
      <color rgb="FF000000"/>
      <name val="Arial"/>
    </font>
    <font>
      <b/>
      <sz val="20"/>
      <color theme="0"/>
      <name val="Arial Narrow"/>
      <family val="2"/>
    </font>
    <font>
      <sz val="10"/>
      <name val="Arial"/>
      <family val="2"/>
    </font>
    <font>
      <b/>
      <sz val="14"/>
      <color theme="0"/>
      <name val="Arial Narrow"/>
      <family val="2"/>
    </font>
    <font>
      <sz val="10"/>
      <color theme="1"/>
      <name val="Arial"/>
      <family val="2"/>
    </font>
    <font>
      <b/>
      <sz val="11"/>
      <color rgb="FF000000"/>
      <name val="Arial Narrow"/>
      <family val="2"/>
    </font>
    <font>
      <b/>
      <sz val="11"/>
      <color theme="0"/>
      <name val="Arial Narrow"/>
      <family val="2"/>
    </font>
    <font>
      <b/>
      <sz val="11"/>
      <color rgb="FFFFFFFF"/>
      <name val="Arial Narrow"/>
      <family val="2"/>
    </font>
    <font>
      <b/>
      <sz val="10"/>
      <color rgb="FFFFFFFF"/>
      <name val="Arial Narrow"/>
      <family val="2"/>
    </font>
    <font>
      <sz val="11"/>
      <color theme="1"/>
      <name val="Arial Narrow"/>
      <family val="2"/>
    </font>
    <font>
      <sz val="11"/>
      <color rgb="FF000000"/>
      <name val="Arial Narrow"/>
      <family val="2"/>
    </font>
    <font>
      <sz val="10"/>
      <color rgb="FF000000"/>
      <name val="Arial Narrow"/>
      <family val="2"/>
    </font>
    <font>
      <sz val="11"/>
      <color rgb="FF000000"/>
      <name val="Arial"/>
      <family val="2"/>
    </font>
    <font>
      <sz val="10"/>
      <color theme="1"/>
      <name val="Arial Narrow"/>
      <family val="2"/>
    </font>
    <font>
      <u/>
      <sz val="10"/>
      <color rgb="FF000000"/>
      <name val="Arial Narrow"/>
      <family val="2"/>
    </font>
    <font>
      <b/>
      <sz val="11"/>
      <color theme="1"/>
      <name val="Roboto"/>
    </font>
    <font>
      <sz val="11"/>
      <color theme="1"/>
      <name val="Roboto"/>
    </font>
    <font>
      <b/>
      <sz val="14"/>
      <color theme="0"/>
      <name val="Roboto"/>
    </font>
    <font>
      <b/>
      <sz val="11"/>
      <color theme="1"/>
      <name val="Arial Narrow"/>
      <family val="2"/>
    </font>
    <font>
      <i/>
      <sz val="11"/>
      <color theme="1"/>
      <name val="Arial Narrow"/>
      <family val="2"/>
    </font>
    <font>
      <b/>
      <sz val="10"/>
      <name val="Arial Narrow"/>
      <family val="2"/>
    </font>
    <font>
      <b/>
      <sz val="10"/>
      <color rgb="FF000000"/>
      <name val="Arial Narrow"/>
      <family val="2"/>
    </font>
    <font>
      <sz val="10"/>
      <color rgb="FF1155CC"/>
      <name val="Arial"/>
      <family val="2"/>
    </font>
    <font>
      <sz val="10"/>
      <name val="Arial Narrow"/>
      <family val="2"/>
    </font>
    <font>
      <b/>
      <sz val="10"/>
      <name val="Arial"/>
      <family val="2"/>
    </font>
    <font>
      <sz val="10"/>
      <color rgb="FFFF0000"/>
      <name val="Arial Narrow"/>
      <family val="2"/>
    </font>
    <font>
      <b/>
      <sz val="11"/>
      <color rgb="FFFF0000"/>
      <name val="Arial Narrow"/>
      <family val="2"/>
    </font>
    <font>
      <b/>
      <sz val="11"/>
      <name val="Arial Narrow"/>
      <family val="2"/>
    </font>
    <font>
      <sz val="11"/>
      <name val="Arial Narrow"/>
      <family val="2"/>
    </font>
    <font>
      <i/>
      <sz val="10"/>
      <name val="Arial"/>
      <family val="2"/>
    </font>
    <font>
      <u/>
      <sz val="10"/>
      <name val="Arial"/>
      <family val="2"/>
    </font>
    <font>
      <i/>
      <sz val="11"/>
      <name val="Arial Narrow"/>
      <family val="2"/>
    </font>
    <font>
      <b/>
      <sz val="10"/>
      <color theme="1"/>
      <name val="Arial Narrow"/>
      <family val="2"/>
    </font>
    <font>
      <sz val="10"/>
      <color rgb="FF000000"/>
      <name val="Arial Narrow"/>
      <family val="2"/>
    </font>
    <font>
      <sz val="10"/>
      <name val="Arial Narrow"/>
      <family val="2"/>
    </font>
    <font>
      <sz val="11"/>
      <color theme="1"/>
      <name val="Arial Narrow"/>
      <family val="2"/>
    </font>
    <font>
      <sz val="10"/>
      <color theme="1"/>
      <name val="Arial Narrow"/>
      <family val="2"/>
    </font>
    <font>
      <u/>
      <sz val="10"/>
      <color rgb="FF000000"/>
      <name val="Arial Narrow"/>
      <family val="2"/>
    </font>
    <font>
      <b/>
      <i/>
      <u/>
      <sz val="10"/>
      <color rgb="FF000000"/>
      <name val="Arial Narrow"/>
      <family val="2"/>
    </font>
    <font>
      <i/>
      <sz val="10"/>
      <color rgb="FF000000"/>
      <name val="Arial Narrow"/>
      <family val="2"/>
    </font>
    <font>
      <u/>
      <sz val="10"/>
      <color rgb="FF1155CC"/>
      <name val="Arial Narrow"/>
      <family val="2"/>
    </font>
    <font>
      <sz val="10"/>
      <color rgb="FF000000"/>
      <name val="Arial"/>
      <family val="2"/>
    </font>
    <font>
      <sz val="11"/>
      <color theme="1"/>
      <name val="Arial"/>
      <family val="2"/>
    </font>
    <font>
      <i/>
      <sz val="10"/>
      <color theme="1"/>
      <name val="Arial Narrow"/>
      <family val="2"/>
    </font>
  </fonts>
  <fills count="15">
    <fill>
      <patternFill patternType="none"/>
    </fill>
    <fill>
      <patternFill patternType="gray125"/>
    </fill>
    <fill>
      <patternFill patternType="solid">
        <fgColor rgb="FF8F82B5"/>
        <bgColor rgb="FF8F82B5"/>
      </patternFill>
    </fill>
    <fill>
      <patternFill patternType="solid">
        <fgColor rgb="FFEFEFEF"/>
        <bgColor rgb="FFEFEFEF"/>
      </patternFill>
    </fill>
    <fill>
      <patternFill patternType="solid">
        <fgColor rgb="FF599FA5"/>
        <bgColor rgb="FF599FA5"/>
      </patternFill>
    </fill>
    <fill>
      <patternFill patternType="solid">
        <fgColor rgb="FFF2F2F2"/>
        <bgColor rgb="FFF2F2F2"/>
      </patternFill>
    </fill>
    <fill>
      <patternFill patternType="solid">
        <fgColor rgb="FFF2F0F6"/>
        <bgColor rgb="FFF2F0F6"/>
      </patternFill>
    </fill>
    <fill>
      <patternFill patternType="solid">
        <fgColor rgb="FFD9EAD3"/>
        <bgColor rgb="FFD9EAD3"/>
      </patternFill>
    </fill>
    <fill>
      <patternFill patternType="solid">
        <fgColor rgb="FFDCD8E8"/>
        <bgColor rgb="FFDCD8E8"/>
      </patternFill>
    </fill>
    <fill>
      <patternFill patternType="solid">
        <fgColor rgb="FFC8E0E2"/>
        <bgColor rgb="FFC8E0E2"/>
      </patternFill>
    </fill>
    <fill>
      <patternFill patternType="solid">
        <fgColor rgb="FFA8D08D"/>
        <bgColor rgb="FFA8D08D"/>
      </patternFill>
    </fill>
    <fill>
      <patternFill patternType="solid">
        <fgColor rgb="FF0070C0"/>
        <bgColor rgb="FF0070C0"/>
      </patternFill>
    </fill>
    <fill>
      <patternFill patternType="solid">
        <fgColor theme="0" tint="-4.9989318521683403E-2"/>
        <bgColor indexed="64"/>
      </patternFill>
    </fill>
    <fill>
      <patternFill patternType="solid">
        <fgColor theme="0" tint="-4.9989318521683403E-2"/>
        <bgColor rgb="FFF2F2F2"/>
      </patternFill>
    </fill>
    <fill>
      <patternFill patternType="solid">
        <fgColor theme="0" tint="-4.9989318521683403E-2"/>
        <bgColor rgb="FFEFEFEF"/>
      </patternFill>
    </fill>
  </fills>
  <borders count="9">
    <border>
      <left/>
      <right/>
      <top/>
      <bottom/>
      <diagonal/>
    </border>
    <border>
      <left style="medium">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rgb="FF000000"/>
      </top>
      <bottom/>
      <diagonal/>
    </border>
  </borders>
  <cellStyleXfs count="3">
    <xf numFmtId="0" fontId="0" fillId="0" borderId="0"/>
    <xf numFmtId="9" fontId="42" fillId="0" borderId="3" applyFont="0" applyFill="0" applyBorder="0" applyAlignment="0" applyProtection="0"/>
    <xf numFmtId="0" fontId="42" fillId="0" borderId="3"/>
  </cellStyleXfs>
  <cellXfs count="133">
    <xf numFmtId="0" fontId="0" fillId="0" borderId="0" xfId="0" applyFont="1" applyAlignment="1"/>
    <xf numFmtId="0" fontId="0" fillId="0" borderId="0" xfId="0" applyFont="1" applyAlignment="1">
      <alignment wrapText="1"/>
    </xf>
    <xf numFmtId="0" fontId="0" fillId="0" borderId="0" xfId="0" applyFont="1"/>
    <xf numFmtId="0" fontId="15"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49" fontId="19" fillId="9" borderId="4" xfId="0" applyNumberFormat="1" applyFont="1" applyFill="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11" fillId="0" borderId="0" xfId="0" applyFont="1" applyAlignment="1">
      <alignment horizontal="center"/>
    </xf>
    <xf numFmtId="0" fontId="0" fillId="0" borderId="0" xfId="0" applyFont="1" applyAlignment="1">
      <alignment horizontal="left"/>
    </xf>
    <xf numFmtId="0" fontId="0" fillId="0" borderId="0" xfId="0" applyFont="1" applyAlignment="1">
      <alignment horizontal="center"/>
    </xf>
    <xf numFmtId="0" fontId="9" fillId="5" borderId="3" xfId="0" applyFont="1" applyFill="1" applyBorder="1" applyAlignment="1">
      <alignment horizontal="center" vertical="center" wrapText="1"/>
    </xf>
    <xf numFmtId="0" fontId="1" fillId="2" borderId="1" xfId="0" applyFont="1" applyFill="1" applyBorder="1" applyAlignment="1">
      <alignment vertical="center" wrapText="1"/>
    </xf>
    <xf numFmtId="0" fontId="2" fillId="0" borderId="2" xfId="0" applyFont="1" applyBorder="1" applyAlignment="1"/>
    <xf numFmtId="0" fontId="9" fillId="0" borderId="3" xfId="0" applyFont="1" applyBorder="1" applyAlignment="1">
      <alignment horizontal="center" vertical="center" wrapText="1"/>
    </xf>
    <xf numFmtId="168" fontId="9" fillId="0" borderId="3" xfId="0" applyNumberFormat="1" applyFont="1" applyBorder="1" applyAlignment="1">
      <alignment horizontal="center" vertical="center" wrapText="1"/>
    </xf>
    <xf numFmtId="0" fontId="4" fillId="6" borderId="3" xfId="0" applyFont="1" applyFill="1" applyBorder="1" applyAlignment="1">
      <alignment vertical="center" wrapText="1"/>
    </xf>
    <xf numFmtId="0" fontId="0" fillId="0" borderId="3" xfId="0" applyFont="1" applyBorder="1" applyAlignment="1"/>
    <xf numFmtId="0" fontId="0" fillId="0" borderId="0" xfId="0" applyFont="1" applyFill="1" applyAlignment="1">
      <alignment wrapText="1"/>
    </xf>
    <xf numFmtId="0" fontId="11" fillId="5" borderId="6" xfId="0" applyFont="1" applyFill="1" applyBorder="1" applyAlignment="1">
      <alignment horizontal="left" vertical="center" wrapText="1"/>
    </xf>
    <xf numFmtId="0" fontId="23" fillId="0" borderId="2" xfId="0" applyFont="1" applyBorder="1" applyAlignment="1"/>
    <xf numFmtId="0" fontId="23" fillId="0" borderId="3" xfId="0" applyFont="1" applyBorder="1" applyAlignment="1"/>
    <xf numFmtId="0" fontId="11" fillId="0" borderId="0" xfId="0" applyFont="1" applyAlignment="1">
      <alignment wrapText="1"/>
    </xf>
    <xf numFmtId="0" fontId="11" fillId="0" borderId="0" xfId="0" applyFont="1" applyAlignment="1"/>
    <xf numFmtId="0" fontId="11" fillId="13" borderId="6" xfId="0" applyFont="1" applyFill="1" applyBorder="1" applyAlignment="1">
      <alignment horizontal="left" vertical="center" wrapText="1"/>
    </xf>
    <xf numFmtId="0" fontId="41" fillId="0" borderId="0" xfId="0" applyFont="1" applyAlignment="1">
      <alignment wrapText="1"/>
    </xf>
    <xf numFmtId="0" fontId="6" fillId="4"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1" fillId="14" borderId="6" xfId="0" applyFont="1" applyFill="1" applyBorder="1" applyAlignment="1">
      <alignment horizontal="left" vertical="center" wrapText="1"/>
    </xf>
    <xf numFmtId="0" fontId="11" fillId="13" borderId="6" xfId="0" applyFont="1" applyFill="1" applyBorder="1" applyAlignment="1" applyProtection="1">
      <alignment horizontal="left" vertical="center" wrapText="1"/>
      <protection locked="0"/>
    </xf>
    <xf numFmtId="0" fontId="13" fillId="13" borderId="6" xfId="0" applyFont="1" applyFill="1" applyBorder="1" applyAlignment="1">
      <alignment horizontal="left" vertical="center" wrapText="1"/>
    </xf>
    <xf numFmtId="0" fontId="11" fillId="12" borderId="6" xfId="0" applyFont="1" applyFill="1" applyBorder="1" applyAlignment="1">
      <alignment horizontal="left" vertical="center" wrapText="1"/>
    </xf>
    <xf numFmtId="0" fontId="33" fillId="13" borderId="6" xfId="0" applyFont="1" applyFill="1" applyBorder="1" applyAlignment="1">
      <alignment horizontal="left" vertical="center" wrapText="1"/>
    </xf>
    <xf numFmtId="0" fontId="13" fillId="14" borderId="6" xfId="0" applyFont="1" applyFill="1" applyBorder="1" applyAlignment="1">
      <alignment horizontal="left" vertical="center" wrapText="1"/>
    </xf>
    <xf numFmtId="166" fontId="11" fillId="14" borderId="6" xfId="0" applyNumberFormat="1" applyFont="1" applyFill="1" applyBorder="1" applyAlignment="1">
      <alignment horizontal="left" vertical="center" wrapText="1"/>
    </xf>
    <xf numFmtId="14" fontId="11" fillId="13" borderId="6" xfId="0" applyNumberFormat="1" applyFont="1" applyFill="1" applyBorder="1" applyAlignment="1" applyProtection="1">
      <alignment horizontal="left" vertical="center" wrapText="1"/>
      <protection locked="0"/>
    </xf>
    <xf numFmtId="9" fontId="43" fillId="14" borderId="6" xfId="0" applyNumberFormat="1" applyFont="1" applyFill="1" applyBorder="1" applyAlignment="1">
      <alignment horizontal="left" vertical="center" wrapText="1"/>
    </xf>
    <xf numFmtId="0" fontId="23" fillId="13" borderId="6" xfId="0" applyFont="1" applyFill="1" applyBorder="1" applyAlignment="1">
      <alignment horizontal="left" vertical="center" wrapText="1"/>
    </xf>
    <xf numFmtId="0" fontId="13" fillId="12" borderId="6" xfId="0" applyFont="1" applyFill="1" applyBorder="1" applyAlignment="1">
      <alignment horizontal="left" vertical="center" wrapText="1"/>
    </xf>
    <xf numFmtId="0" fontId="9" fillId="1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9" fillId="5" borderId="6" xfId="0" applyFont="1" applyFill="1" applyBorder="1" applyAlignment="1">
      <alignment horizontal="left" vertical="center" wrapText="1"/>
    </xf>
    <xf numFmtId="165" fontId="10" fillId="5" borderId="6" xfId="0" applyNumberFormat="1" applyFont="1" applyFill="1" applyBorder="1" applyAlignment="1">
      <alignment horizontal="center" vertical="center" wrapText="1"/>
    </xf>
    <xf numFmtId="0" fontId="10" fillId="5" borderId="6" xfId="0" applyFont="1" applyFill="1" applyBorder="1" applyAlignment="1">
      <alignment horizontal="left" vertical="center" wrapText="1"/>
    </xf>
    <xf numFmtId="0" fontId="11" fillId="0" borderId="6" xfId="0" applyFont="1" applyBorder="1" applyAlignment="1">
      <alignment horizontal="left" vertical="center" wrapText="1"/>
    </xf>
    <xf numFmtId="0" fontId="33" fillId="5" borderId="6" xfId="0" applyFont="1" applyFill="1" applyBorder="1" applyAlignment="1">
      <alignment horizontal="left" vertical="center" wrapText="1"/>
    </xf>
    <xf numFmtId="166" fontId="10" fillId="5" borderId="6" xfId="0" applyNumberFormat="1" applyFont="1" applyFill="1" applyBorder="1" applyAlignment="1">
      <alignment horizontal="left" vertical="center" wrapText="1"/>
    </xf>
    <xf numFmtId="0" fontId="11" fillId="0" borderId="6" xfId="0" quotePrefix="1" applyFont="1" applyBorder="1" applyAlignment="1">
      <alignment horizontal="left" vertical="center" wrapText="1"/>
    </xf>
    <xf numFmtId="0" fontId="12" fillId="5" borderId="6" xfId="0" applyFont="1" applyFill="1" applyBorder="1" applyAlignment="1">
      <alignment horizontal="left" vertical="top" wrapText="1"/>
    </xf>
    <xf numFmtId="0" fontId="11" fillId="5" borderId="6" xfId="0" applyFont="1" applyFill="1" applyBorder="1" applyAlignment="1">
      <alignment horizontal="left" vertical="top" wrapText="1"/>
    </xf>
    <xf numFmtId="0" fontId="33" fillId="5" borderId="6" xfId="0" applyFont="1" applyFill="1" applyBorder="1" applyAlignment="1">
      <alignment horizontal="left" vertical="top" wrapText="1"/>
    </xf>
    <xf numFmtId="0" fontId="4" fillId="6" borderId="6" xfId="0" applyFont="1" applyFill="1" applyBorder="1" applyAlignment="1">
      <alignment vertical="center" wrapText="1"/>
    </xf>
    <xf numFmtId="0" fontId="36" fillId="6" borderId="6" xfId="0" applyFont="1" applyFill="1" applyBorder="1" applyAlignment="1">
      <alignment vertical="center" wrapText="1"/>
    </xf>
    <xf numFmtId="0" fontId="11" fillId="0" borderId="6" xfId="0" applyFont="1" applyBorder="1" applyAlignment="1">
      <alignment horizontal="left" vertical="top" wrapText="1"/>
    </xf>
    <xf numFmtId="0" fontId="33" fillId="0" borderId="6" xfId="0" applyFont="1" applyBorder="1" applyAlignment="1">
      <alignment horizontal="left" vertical="top" wrapText="1"/>
    </xf>
    <xf numFmtId="0" fontId="10" fillId="5" borderId="6" xfId="0" applyFont="1" applyFill="1" applyBorder="1" applyAlignment="1">
      <alignment horizontal="left" vertical="top" wrapText="1"/>
    </xf>
    <xf numFmtId="165" fontId="10" fillId="5" borderId="6" xfId="0" applyNumberFormat="1" applyFont="1" applyFill="1" applyBorder="1" applyAlignment="1">
      <alignment horizontal="center" vertical="top" wrapText="1"/>
    </xf>
    <xf numFmtId="0" fontId="33" fillId="0" borderId="6" xfId="0" applyFont="1" applyBorder="1" applyAlignment="1">
      <alignment horizontal="left" vertical="center" wrapText="1"/>
    </xf>
    <xf numFmtId="0" fontId="13" fillId="0" borderId="6" xfId="0" applyFont="1" applyBorder="1" applyAlignment="1">
      <alignment horizontal="left" vertical="center" wrapText="1"/>
    </xf>
    <xf numFmtId="166" fontId="9" fillId="5" borderId="6" xfId="0" applyNumberFormat="1"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0" borderId="6" xfId="0" applyFont="1" applyBorder="1" applyAlignment="1">
      <alignment horizontal="left" vertical="top" wrapText="1"/>
    </xf>
    <xf numFmtId="0" fontId="34" fillId="5" borderId="6" xfId="0" applyFont="1" applyFill="1" applyBorder="1" applyAlignment="1">
      <alignment horizontal="left" vertical="center" wrapText="1"/>
    </xf>
    <xf numFmtId="166" fontId="11" fillId="0" borderId="6" xfId="0" applyNumberFormat="1" applyFont="1" applyBorder="1" applyAlignment="1">
      <alignment horizontal="left" vertical="center" wrapText="1"/>
    </xf>
    <xf numFmtId="0" fontId="9" fillId="5" borderId="6" xfId="0" applyFont="1" applyFill="1" applyBorder="1" applyAlignment="1">
      <alignment vertical="center" wrapText="1"/>
    </xf>
    <xf numFmtId="165" fontId="0" fillId="5" borderId="6" xfId="0" applyNumberFormat="1" applyFont="1" applyFill="1" applyBorder="1" applyAlignment="1">
      <alignment horizontal="center" vertical="center" wrapText="1"/>
    </xf>
    <xf numFmtId="165" fontId="9" fillId="5" borderId="6" xfId="0" applyNumberFormat="1" applyFont="1" applyFill="1" applyBorder="1" applyAlignment="1">
      <alignment horizontal="center" vertical="center" wrapText="1"/>
    </xf>
    <xf numFmtId="49" fontId="5" fillId="5" borderId="6" xfId="0" applyNumberFormat="1" applyFont="1" applyFill="1" applyBorder="1" applyAlignment="1">
      <alignment horizontal="center" vertical="center" wrapText="1"/>
    </xf>
    <xf numFmtId="0" fontId="37" fillId="5" borderId="6" xfId="0" applyFont="1" applyFill="1" applyBorder="1" applyAlignment="1">
      <alignment horizontal="left" vertical="center" wrapText="1"/>
    </xf>
    <xf numFmtId="167" fontId="5" fillId="5" borderId="6" xfId="0" applyNumberFormat="1" applyFont="1" applyFill="1" applyBorder="1" applyAlignment="1">
      <alignment horizontal="center" vertical="center" wrapText="1"/>
    </xf>
    <xf numFmtId="0" fontId="10" fillId="5" borderId="6" xfId="0" applyFont="1" applyFill="1" applyBorder="1" applyAlignment="1">
      <alignment vertical="center" wrapText="1"/>
    </xf>
    <xf numFmtId="0" fontId="18" fillId="7" borderId="6" xfId="0" applyFont="1" applyFill="1" applyBorder="1" applyAlignment="1">
      <alignment horizontal="center" vertical="center" wrapText="1"/>
    </xf>
    <xf numFmtId="49" fontId="9" fillId="8" borderId="6" xfId="0" applyNumberFormat="1" applyFont="1" applyFill="1" applyBorder="1" applyAlignment="1">
      <alignment horizontal="center"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10" fontId="9" fillId="0" borderId="6" xfId="0" applyNumberFormat="1" applyFont="1" applyBorder="1" applyAlignment="1">
      <alignment horizontal="center" vertical="center" wrapText="1"/>
    </xf>
    <xf numFmtId="0" fontId="9" fillId="5" borderId="6" xfId="0" applyFont="1" applyFill="1" applyBorder="1" applyAlignment="1">
      <alignment horizontal="center" vertical="center" wrapText="1"/>
    </xf>
    <xf numFmtId="0" fontId="9" fillId="0" borderId="6" xfId="0" applyFont="1" applyBorder="1" applyAlignment="1">
      <alignment horizontal="left" vertical="center" wrapText="1"/>
    </xf>
    <xf numFmtId="168" fontId="9" fillId="0" borderId="6" xfId="0" applyNumberFormat="1" applyFont="1" applyBorder="1" applyAlignment="1">
      <alignment horizontal="center" vertical="center" wrapText="1"/>
    </xf>
    <xf numFmtId="0" fontId="13" fillId="5" borderId="6" xfId="0" applyFont="1" applyFill="1" applyBorder="1" applyAlignment="1">
      <alignment horizontal="left" vertical="center" wrapText="1"/>
    </xf>
    <xf numFmtId="168" fontId="9" fillId="5" borderId="6" xfId="0" applyNumberFormat="1" applyFont="1" applyFill="1" applyBorder="1" applyAlignment="1">
      <alignment horizontal="center" vertical="center" wrapText="1"/>
    </xf>
    <xf numFmtId="0" fontId="9" fillId="13" borderId="6" xfId="0" applyFont="1" applyFill="1" applyBorder="1" applyAlignment="1">
      <alignment horizontal="left" vertical="center" wrapText="1"/>
    </xf>
    <xf numFmtId="9" fontId="9" fillId="0" borderId="6" xfId="0" applyNumberFormat="1" applyFont="1" applyBorder="1" applyAlignment="1">
      <alignment horizontal="center" vertical="center" wrapText="1"/>
    </xf>
    <xf numFmtId="0" fontId="9" fillId="0" borderId="6" xfId="0" quotePrefix="1" applyFont="1" applyBorder="1" applyAlignment="1">
      <alignment horizontal="center" vertical="center" wrapText="1"/>
    </xf>
    <xf numFmtId="0" fontId="4" fillId="0" borderId="6" xfId="0" applyFont="1" applyBorder="1" applyAlignment="1">
      <alignment horizontal="center" vertical="center"/>
    </xf>
    <xf numFmtId="0" fontId="9" fillId="0" borderId="6" xfId="0" applyFont="1" applyFill="1" applyBorder="1" applyAlignment="1">
      <alignment horizontal="center" vertical="center" wrapText="1"/>
    </xf>
    <xf numFmtId="49" fontId="9" fillId="9" borderId="6" xfId="0" applyNumberFormat="1" applyFont="1" applyFill="1" applyBorder="1" applyAlignment="1">
      <alignment horizontal="center" vertical="center" wrapText="1"/>
    </xf>
    <xf numFmtId="3" fontId="9" fillId="5" borderId="6" xfId="0" applyNumberFormat="1" applyFont="1" applyFill="1" applyBorder="1" applyAlignment="1">
      <alignment horizontal="center" vertical="center" wrapText="1"/>
    </xf>
    <xf numFmtId="3" fontId="9" fillId="0" borderId="6" xfId="0" applyNumberFormat="1" applyFont="1" applyBorder="1" applyAlignment="1">
      <alignment horizontal="center" vertical="center" wrapText="1"/>
    </xf>
    <xf numFmtId="1" fontId="9" fillId="5" borderId="6" xfId="0" applyNumberFormat="1" applyFont="1" applyFill="1" applyBorder="1" applyAlignment="1">
      <alignment horizontal="center" vertical="center" wrapText="1"/>
    </xf>
    <xf numFmtId="1" fontId="9" fillId="0" borderId="6" xfId="0" applyNumberFormat="1" applyFont="1" applyBorder="1" applyAlignment="1">
      <alignment horizontal="center" vertical="center" wrapText="1"/>
    </xf>
    <xf numFmtId="0" fontId="9" fillId="12" borderId="6" xfId="0" applyFont="1" applyFill="1" applyBorder="1" applyAlignment="1">
      <alignment horizontal="left" vertical="center" wrapText="1"/>
    </xf>
    <xf numFmtId="9" fontId="9" fillId="0" borderId="6" xfId="0" applyNumberFormat="1" applyFont="1" applyBorder="1" applyAlignment="1">
      <alignment horizontal="left" vertical="center" wrapText="1"/>
    </xf>
    <xf numFmtId="9" fontId="9" fillId="12" borderId="6" xfId="0" applyNumberFormat="1" applyFont="1" applyFill="1" applyBorder="1" applyAlignment="1">
      <alignment horizontal="left" vertical="center" wrapText="1"/>
    </xf>
    <xf numFmtId="169" fontId="9" fillId="0" borderId="6" xfId="0" applyNumberFormat="1" applyFont="1" applyBorder="1" applyAlignment="1">
      <alignment horizontal="center" vertical="center" wrapText="1"/>
    </xf>
    <xf numFmtId="0" fontId="9" fillId="10" borderId="6" xfId="0" applyFont="1" applyFill="1" applyBorder="1" applyAlignment="1">
      <alignment horizontal="center" vertical="center" wrapText="1"/>
    </xf>
    <xf numFmtId="49" fontId="19" fillId="8" borderId="6" xfId="0" applyNumberFormat="1" applyFont="1" applyFill="1" applyBorder="1" applyAlignment="1">
      <alignment horizontal="center" vertical="center" wrapText="1"/>
    </xf>
    <xf numFmtId="49" fontId="19" fillId="9" borderId="6" xfId="0" applyNumberFormat="1" applyFont="1" applyFill="1" applyBorder="1" applyAlignment="1">
      <alignment horizontal="left" vertical="center" wrapText="1"/>
    </xf>
    <xf numFmtId="49" fontId="19" fillId="9" borderId="6" xfId="0" applyNumberFormat="1" applyFont="1" applyFill="1" applyBorder="1" applyAlignment="1">
      <alignment horizontal="center" vertical="center" wrapText="1"/>
    </xf>
    <xf numFmtId="0" fontId="19" fillId="0" borderId="6" xfId="0" applyFont="1" applyBorder="1" applyAlignment="1">
      <alignment horizontal="center" vertical="center" wrapText="1"/>
    </xf>
    <xf numFmtId="9" fontId="9" fillId="0" borderId="6" xfId="0" quotePrefix="1" applyNumberFormat="1" applyFont="1" applyBorder="1" applyAlignment="1">
      <alignment horizontal="left" vertical="center" wrapText="1"/>
    </xf>
    <xf numFmtId="9" fontId="19" fillId="0" borderId="6" xfId="0" applyNumberFormat="1" applyFont="1" applyBorder="1" applyAlignment="1">
      <alignment horizontal="center" vertical="center" wrapText="1"/>
    </xf>
    <xf numFmtId="0" fontId="13" fillId="11" borderId="6" xfId="0" applyFont="1" applyFill="1" applyBorder="1" applyAlignment="1">
      <alignment horizontal="center" vertical="center"/>
    </xf>
    <xf numFmtId="0" fontId="9" fillId="14" borderId="6" xfId="0" applyFont="1" applyFill="1" applyBorder="1" applyAlignment="1">
      <alignment horizontal="left" vertical="center" wrapText="1"/>
    </xf>
    <xf numFmtId="9" fontId="9" fillId="0" borderId="6" xfId="0" applyNumberFormat="1" applyFont="1" applyBorder="1" applyAlignment="1">
      <alignment vertical="center" wrapText="1"/>
    </xf>
    <xf numFmtId="0" fontId="9" fillId="0" borderId="6" xfId="0" applyFont="1" applyBorder="1" applyAlignment="1">
      <alignment horizontal="center" vertical="center"/>
    </xf>
    <xf numFmtId="2" fontId="9" fillId="0" borderId="6" xfId="0" applyNumberFormat="1" applyFont="1" applyBorder="1" applyAlignment="1">
      <alignment horizontal="center" vertical="center" wrapText="1"/>
    </xf>
    <xf numFmtId="9" fontId="9" fillId="14" borderId="6" xfId="0" applyNumberFormat="1" applyFont="1" applyFill="1" applyBorder="1" applyAlignment="1">
      <alignment horizontal="left" vertical="center" wrapText="1"/>
    </xf>
    <xf numFmtId="9" fontId="9" fillId="5" borderId="6" xfId="0" applyNumberFormat="1" applyFont="1" applyFill="1" applyBorder="1" applyAlignment="1">
      <alignment horizontal="center" vertical="center" wrapText="1"/>
    </xf>
    <xf numFmtId="9" fontId="9" fillId="13" borderId="6" xfId="0" applyNumberFormat="1" applyFont="1" applyFill="1" applyBorder="1" applyAlignment="1">
      <alignment horizontal="left" vertical="center" wrapText="1"/>
    </xf>
    <xf numFmtId="0" fontId="9" fillId="3" borderId="6"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2" fillId="0" borderId="6" xfId="0" applyFont="1" applyBorder="1"/>
    <xf numFmtId="0" fontId="17" fillId="4" borderId="6" xfId="0" applyFont="1" applyFill="1" applyBorder="1" applyAlignment="1">
      <alignment horizontal="center" vertical="center" wrapText="1"/>
    </xf>
    <xf numFmtId="0" fontId="18" fillId="0" borderId="6" xfId="0" applyFont="1" applyBorder="1" applyAlignment="1">
      <alignment horizontal="center" vertical="center" wrapText="1"/>
    </xf>
    <xf numFmtId="9" fontId="9" fillId="0" borderId="6" xfId="0" applyNumberFormat="1" applyFont="1" applyFill="1" applyBorder="1" applyAlignment="1">
      <alignment horizontal="center" vertical="center" wrapText="1"/>
    </xf>
    <xf numFmtId="168" fontId="9" fillId="0" borderId="6"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8" xfId="0" applyFont="1" applyBorder="1"/>
    <xf numFmtId="0" fontId="3" fillId="2" borderId="7" xfId="0" applyFont="1" applyFill="1" applyBorder="1" applyAlignment="1">
      <alignment horizontal="center" vertical="center" wrapText="1"/>
    </xf>
    <xf numFmtId="0" fontId="2" fillId="0" borderId="7" xfId="0" applyFont="1" applyBorder="1"/>
    <xf numFmtId="0" fontId="5" fillId="3" borderId="6" xfId="0" applyFont="1" applyFill="1" applyBorder="1" applyAlignment="1">
      <alignment horizontal="center" vertical="center" wrapText="1"/>
    </xf>
    <xf numFmtId="164" fontId="5" fillId="5" borderId="6" xfId="0" applyNumberFormat="1" applyFont="1" applyFill="1" applyBorder="1" applyAlignment="1">
      <alignment horizontal="center" vertical="center" wrapText="1"/>
    </xf>
    <xf numFmtId="0" fontId="10" fillId="5"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9" borderId="6" xfId="0" applyFont="1" applyFill="1" applyBorder="1" applyAlignment="1">
      <alignment horizontal="center" vertical="center" wrapText="1"/>
    </xf>
  </cellXfs>
  <cellStyles count="3">
    <cellStyle name="Normal" xfId="0" builtinId="0"/>
    <cellStyle name="Normal 2" xfId="2"/>
    <cellStyle name="Porcentaje 2" xfId="1"/>
  </cellStyles>
  <dxfs count="604">
    <dxf>
      <fill>
        <patternFill>
          <bgColor rgb="FFFFFF00"/>
        </patternFill>
      </fill>
    </dxf>
    <dxf>
      <fill>
        <patternFill>
          <bgColor rgb="FFFFFF00"/>
        </patternFill>
      </fill>
    </dxf>
    <dxf>
      <fill>
        <patternFill>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35</xdr:row>
      <xdr:rowOff>0</xdr:rowOff>
    </xdr:from>
    <xdr:to>
      <xdr:col>32</xdr:col>
      <xdr:colOff>257175</xdr:colOff>
      <xdr:row>35</xdr:row>
      <xdr:rowOff>142875</xdr:rowOff>
    </xdr:to>
    <xdr:pic>
      <xdr:nvPicPr>
        <xdr:cNvPr id="1046" name="image2.png">
          <a:extLst>
            <a:ext uri="{FF2B5EF4-FFF2-40B4-BE49-F238E27FC236}">
              <a16:creationId xmlns:a16="http://schemas.microsoft.com/office/drawing/2014/main" id="{00000000-0008-0000-0100-000016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281874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24</xdr:col>
      <xdr:colOff>0</xdr:colOff>
      <xdr:row>35</xdr:row>
      <xdr:rowOff>0</xdr:rowOff>
    </xdr:from>
    <xdr:to>
      <xdr:col>32</xdr:col>
      <xdr:colOff>257175</xdr:colOff>
      <xdr:row>35</xdr:row>
      <xdr:rowOff>142875</xdr:rowOff>
    </xdr:to>
    <xdr:pic>
      <xdr:nvPicPr>
        <xdr:cNvPr id="1047" name="Picture 23">
          <a:extLst>
            <a:ext uri="{FF2B5EF4-FFF2-40B4-BE49-F238E27FC236}">
              <a16:creationId xmlns:a16="http://schemas.microsoft.com/office/drawing/2014/main" id="{00000000-0008-0000-0100-000017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281874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38</xdr:col>
      <xdr:colOff>962025</xdr:colOff>
      <xdr:row>30</xdr:row>
      <xdr:rowOff>609600</xdr:rowOff>
    </xdr:from>
    <xdr:to>
      <xdr:col>39</xdr:col>
      <xdr:colOff>5542</xdr:colOff>
      <xdr:row>30</xdr:row>
      <xdr:rowOff>1533525</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22858942" y="127757767"/>
          <a:ext cx="3126567" cy="923925"/>
        </a:xfrm>
        <a:prstGeom prst="rect">
          <a:avLst/>
        </a:prstGeom>
      </xdr:spPr>
    </xdr:pic>
    <xdr:clientData/>
  </xdr:twoCellAnchor>
  <xdr:oneCellAnchor>
    <xdr:from>
      <xdr:col>32</xdr:col>
      <xdr:colOff>0</xdr:colOff>
      <xdr:row>35</xdr:row>
      <xdr:rowOff>0</xdr:rowOff>
    </xdr:from>
    <xdr:ext cx="257175" cy="142875"/>
    <xdr:pic>
      <xdr:nvPicPr>
        <xdr:cNvPr id="15" name="image2.png">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50218775"/>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32</xdr:col>
      <xdr:colOff>0</xdr:colOff>
      <xdr:row>35</xdr:row>
      <xdr:rowOff>0</xdr:rowOff>
    </xdr:from>
    <xdr:ext cx="257175" cy="142875"/>
    <xdr:pic>
      <xdr:nvPicPr>
        <xdr:cNvPr id="16" name="Picture 23">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50218775"/>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file/d/1w0vw9TTPFr2pdJlijOkCjsesUcOCK1Oz/view" TargetMode="External"/><Relationship Id="rId1" Type="http://schemas.openxmlformats.org/officeDocument/2006/relationships/hyperlink" Target="https://drive.google.com/drive/folders/1zCtb3jfOCCC_8tVbZ6RaL0f00kl66XM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BD1000"/>
  <sheetViews>
    <sheetView zoomScale="55" zoomScaleNormal="55" workbookViewId="0">
      <pane xSplit="4" ySplit="2" topLeftCell="E3" activePane="bottomRight" state="frozen"/>
      <selection pane="topRight" activeCell="E1" sqref="E1"/>
      <selection pane="bottomLeft" activeCell="A3" sqref="A3"/>
      <selection pane="bottomRight" activeCell="E3" sqref="E3"/>
    </sheetView>
  </sheetViews>
  <sheetFormatPr baseColWidth="10" defaultColWidth="14.42578125" defaultRowHeight="15" customHeight="1"/>
  <cols>
    <col min="1" max="1" width="20.140625" bestFit="1" customWidth="1"/>
    <col min="2" max="2" width="20.7109375" bestFit="1" customWidth="1"/>
    <col min="3" max="3" width="25.140625" bestFit="1" customWidth="1"/>
    <col min="4" max="4" width="6.140625" customWidth="1"/>
    <col min="5" max="5" width="31" customWidth="1"/>
    <col min="6" max="6" width="10.42578125" customWidth="1"/>
    <col min="7" max="7" width="19.85546875" customWidth="1"/>
    <col min="8" max="8" width="23.85546875" customWidth="1"/>
    <col min="9" max="9" width="23.85546875" hidden="1" customWidth="1"/>
    <col min="10" max="11" width="21.7109375" hidden="1" customWidth="1"/>
    <col min="12" max="14" width="15.140625" hidden="1" customWidth="1"/>
    <col min="15" max="15" width="81.42578125" hidden="1" customWidth="1"/>
    <col min="16" max="16" width="80.7109375" hidden="1" customWidth="1"/>
    <col min="17" max="17" width="23.85546875" hidden="1" customWidth="1"/>
    <col min="18" max="19" width="21.7109375" hidden="1" customWidth="1"/>
    <col min="20" max="21" width="15.140625" hidden="1" customWidth="1"/>
    <col min="22" max="22" width="15" hidden="1" customWidth="1"/>
    <col min="23" max="23" width="99" hidden="1" customWidth="1"/>
    <col min="24" max="24" width="82.7109375" hidden="1" customWidth="1"/>
    <col min="25" max="25" width="23.85546875" hidden="1" customWidth="1"/>
    <col min="26" max="27" width="21.7109375" hidden="1" customWidth="1"/>
    <col min="28" max="29" width="15.140625" hidden="1" customWidth="1"/>
    <col min="30" max="30" width="15" hidden="1" customWidth="1"/>
    <col min="31" max="31" width="92.140625" hidden="1" customWidth="1"/>
    <col min="32" max="32" width="66" hidden="1" customWidth="1"/>
    <col min="33" max="38" width="21.7109375" customWidth="1"/>
    <col min="39" max="39" width="61" customWidth="1"/>
    <col min="40" max="40" width="59.42578125" customWidth="1"/>
    <col min="41" max="41" width="57.28515625" customWidth="1"/>
    <col min="42" max="42" width="14.42578125" hidden="1" customWidth="1"/>
  </cols>
  <sheetData>
    <row r="1" spans="1:42" ht="43.5" customHeight="1">
      <c r="A1" s="117" t="s">
        <v>586</v>
      </c>
      <c r="B1" s="118"/>
      <c r="C1" s="118"/>
      <c r="D1" s="118"/>
      <c r="E1" s="118"/>
      <c r="F1" s="118"/>
      <c r="G1" s="118"/>
      <c r="H1" s="118"/>
      <c r="I1" s="119" t="s">
        <v>587</v>
      </c>
      <c r="J1" s="118"/>
      <c r="K1" s="118"/>
      <c r="L1" s="118"/>
      <c r="M1" s="118"/>
      <c r="N1" s="118"/>
      <c r="O1" s="118"/>
      <c r="P1" s="118"/>
      <c r="Q1" s="117" t="s">
        <v>588</v>
      </c>
      <c r="R1" s="118"/>
      <c r="S1" s="118"/>
      <c r="T1" s="118"/>
      <c r="U1" s="118"/>
      <c r="V1" s="118"/>
      <c r="W1" s="118"/>
      <c r="X1" s="118"/>
      <c r="Y1" s="117" t="s">
        <v>589</v>
      </c>
      <c r="Z1" s="118"/>
      <c r="AA1" s="118"/>
      <c r="AB1" s="118"/>
      <c r="AC1" s="118"/>
      <c r="AD1" s="118"/>
      <c r="AE1" s="118"/>
      <c r="AF1" s="118"/>
      <c r="AG1" s="117" t="s">
        <v>590</v>
      </c>
      <c r="AH1" s="117"/>
      <c r="AI1" s="117"/>
      <c r="AJ1" s="117"/>
      <c r="AK1" s="117"/>
      <c r="AL1" s="117"/>
      <c r="AM1" s="117"/>
      <c r="AN1" s="117"/>
      <c r="AO1" s="117"/>
    </row>
    <row r="2" spans="1:42" ht="66">
      <c r="A2" s="76" t="s">
        <v>4</v>
      </c>
      <c r="B2" s="27" t="s">
        <v>5</v>
      </c>
      <c r="C2" s="27" t="s">
        <v>7</v>
      </c>
      <c r="D2" s="27" t="s">
        <v>591</v>
      </c>
      <c r="E2" s="27" t="s">
        <v>592</v>
      </c>
      <c r="F2" s="27" t="s">
        <v>593</v>
      </c>
      <c r="G2" s="27" t="s">
        <v>594</v>
      </c>
      <c r="H2" s="27" t="s">
        <v>595</v>
      </c>
      <c r="I2" s="27" t="s">
        <v>596</v>
      </c>
      <c r="J2" s="27" t="s">
        <v>597</v>
      </c>
      <c r="K2" s="27" t="s">
        <v>598</v>
      </c>
      <c r="L2" s="27" t="s">
        <v>599</v>
      </c>
      <c r="M2" s="27" t="s">
        <v>600</v>
      </c>
      <c r="N2" s="27" t="s">
        <v>601</v>
      </c>
      <c r="O2" s="27" t="s">
        <v>602</v>
      </c>
      <c r="P2" s="27" t="s">
        <v>603</v>
      </c>
      <c r="Q2" s="28" t="s">
        <v>596</v>
      </c>
      <c r="R2" s="28" t="s">
        <v>597</v>
      </c>
      <c r="S2" s="28" t="s">
        <v>598</v>
      </c>
      <c r="T2" s="28" t="s">
        <v>599</v>
      </c>
      <c r="U2" s="28" t="s">
        <v>600</v>
      </c>
      <c r="V2" s="28" t="s">
        <v>604</v>
      </c>
      <c r="W2" s="42" t="s">
        <v>605</v>
      </c>
      <c r="X2" s="42" t="s">
        <v>606</v>
      </c>
      <c r="Y2" s="27" t="s">
        <v>596</v>
      </c>
      <c r="Z2" s="27" t="s">
        <v>597</v>
      </c>
      <c r="AA2" s="27" t="s">
        <v>598</v>
      </c>
      <c r="AB2" s="27" t="s">
        <v>599</v>
      </c>
      <c r="AC2" s="27" t="s">
        <v>600</v>
      </c>
      <c r="AD2" s="27" t="s">
        <v>601</v>
      </c>
      <c r="AE2" s="27" t="s">
        <v>607</v>
      </c>
      <c r="AF2" s="27" t="s">
        <v>608</v>
      </c>
      <c r="AG2" s="27" t="s">
        <v>596</v>
      </c>
      <c r="AH2" s="27" t="s">
        <v>597</v>
      </c>
      <c r="AI2" s="27" t="s">
        <v>598</v>
      </c>
      <c r="AJ2" s="27" t="s">
        <v>599</v>
      </c>
      <c r="AK2" s="27" t="s">
        <v>600</v>
      </c>
      <c r="AL2" s="27" t="s">
        <v>601</v>
      </c>
      <c r="AM2" s="27" t="s">
        <v>609</v>
      </c>
      <c r="AN2" s="27" t="s">
        <v>610</v>
      </c>
      <c r="AO2" s="27" t="s">
        <v>611</v>
      </c>
      <c r="AP2" s="41" t="s">
        <v>1606</v>
      </c>
    </row>
    <row r="3" spans="1:42" ht="409.5">
      <c r="A3" s="120" t="s">
        <v>23</v>
      </c>
      <c r="B3" s="120" t="s">
        <v>612</v>
      </c>
      <c r="C3" s="131" t="s">
        <v>613</v>
      </c>
      <c r="D3" s="77" t="s">
        <v>614</v>
      </c>
      <c r="E3" s="78" t="s">
        <v>615</v>
      </c>
      <c r="F3" s="78" t="s">
        <v>616</v>
      </c>
      <c r="G3" s="78" t="s">
        <v>28</v>
      </c>
      <c r="H3" s="79" t="s">
        <v>617</v>
      </c>
      <c r="I3" s="79" t="s">
        <v>618</v>
      </c>
      <c r="J3" s="79" t="s">
        <v>619</v>
      </c>
      <c r="K3" s="79" t="s">
        <v>620</v>
      </c>
      <c r="L3" s="80">
        <f t="shared" ref="L3:M3" si="0">IFERROR((4.3%/2.6%),"No aplica")</f>
        <v>1.6538461538461535</v>
      </c>
      <c r="M3" s="80">
        <f t="shared" si="0"/>
        <v>1.6538461538461535</v>
      </c>
      <c r="N3" s="81" t="s">
        <v>621</v>
      </c>
      <c r="O3" s="82" t="s">
        <v>622</v>
      </c>
      <c r="P3" s="82" t="s">
        <v>623</v>
      </c>
      <c r="Q3" s="79" t="s">
        <v>618</v>
      </c>
      <c r="R3" s="79" t="s">
        <v>624</v>
      </c>
      <c r="S3" s="79" t="s">
        <v>625</v>
      </c>
      <c r="T3" s="83">
        <v>0.19600000000000001</v>
      </c>
      <c r="U3" s="83">
        <v>0.89500000000000002</v>
      </c>
      <c r="V3" s="81" t="s">
        <v>626</v>
      </c>
      <c r="W3" s="56" t="s">
        <v>627</v>
      </c>
      <c r="X3" s="56" t="s">
        <v>628</v>
      </c>
      <c r="Y3" s="79" t="s">
        <v>618</v>
      </c>
      <c r="Z3" s="79" t="s">
        <v>629</v>
      </c>
      <c r="AA3" s="79" t="s">
        <v>630</v>
      </c>
      <c r="AB3" s="83">
        <v>0.70799999999999996</v>
      </c>
      <c r="AC3" s="83">
        <v>0.81499999999999995</v>
      </c>
      <c r="AD3" s="81" t="s">
        <v>626</v>
      </c>
      <c r="AE3" s="84" t="s">
        <v>631</v>
      </c>
      <c r="AF3" s="84" t="s">
        <v>632</v>
      </c>
      <c r="AG3" s="81" t="s">
        <v>618</v>
      </c>
      <c r="AH3" s="81" t="s">
        <v>629</v>
      </c>
      <c r="AI3" s="81" t="s">
        <v>1237</v>
      </c>
      <c r="AJ3" s="85">
        <v>1.7755102040816324</v>
      </c>
      <c r="AK3" s="85">
        <v>1.0357142857142858</v>
      </c>
      <c r="AL3" s="81" t="s">
        <v>660</v>
      </c>
      <c r="AM3" s="86" t="s">
        <v>1238</v>
      </c>
      <c r="AN3" s="86" t="s">
        <v>1240</v>
      </c>
      <c r="AO3" s="86" t="s">
        <v>1239</v>
      </c>
    </row>
    <row r="4" spans="1:42" ht="198">
      <c r="A4" s="120"/>
      <c r="B4" s="120"/>
      <c r="C4" s="131"/>
      <c r="D4" s="77" t="s">
        <v>633</v>
      </c>
      <c r="E4" s="78" t="s">
        <v>634</v>
      </c>
      <c r="F4" s="78" t="s">
        <v>635</v>
      </c>
      <c r="G4" s="78" t="s">
        <v>28</v>
      </c>
      <c r="H4" s="79" t="s">
        <v>636</v>
      </c>
      <c r="I4" s="79" t="s">
        <v>636</v>
      </c>
      <c r="J4" s="79" t="s">
        <v>637</v>
      </c>
      <c r="K4" s="79">
        <v>0.05</v>
      </c>
      <c r="L4" s="87">
        <f t="shared" ref="L4:M4" si="1">IFERROR(0.05/0.2,0)</f>
        <v>0.25</v>
      </c>
      <c r="M4" s="87">
        <f t="shared" si="1"/>
        <v>0.25</v>
      </c>
      <c r="N4" s="81" t="s">
        <v>621</v>
      </c>
      <c r="O4" s="82" t="s">
        <v>638</v>
      </c>
      <c r="P4" s="82" t="s">
        <v>639</v>
      </c>
      <c r="Q4" s="79" t="s">
        <v>636</v>
      </c>
      <c r="R4" s="79" t="s">
        <v>640</v>
      </c>
      <c r="S4" s="79" t="s">
        <v>640</v>
      </c>
      <c r="T4" s="87">
        <v>1</v>
      </c>
      <c r="U4" s="87">
        <v>0.5</v>
      </c>
      <c r="V4" s="81" t="s">
        <v>641</v>
      </c>
      <c r="W4" s="56" t="s">
        <v>642</v>
      </c>
      <c r="X4" s="56" t="s">
        <v>643</v>
      </c>
      <c r="Y4" s="79" t="s">
        <v>636</v>
      </c>
      <c r="Z4" s="79" t="s">
        <v>644</v>
      </c>
      <c r="AA4" s="79">
        <v>0.15</v>
      </c>
      <c r="AB4" s="87">
        <v>1.1000000000000001</v>
      </c>
      <c r="AC4" s="87">
        <v>1</v>
      </c>
      <c r="AD4" s="81" t="s">
        <v>626</v>
      </c>
      <c r="AE4" s="84" t="s">
        <v>645</v>
      </c>
      <c r="AF4" s="84" t="s">
        <v>646</v>
      </c>
      <c r="AG4" s="79" t="s">
        <v>636</v>
      </c>
      <c r="AH4" s="88" t="s">
        <v>1241</v>
      </c>
      <c r="AI4" s="88" t="s">
        <v>1241</v>
      </c>
      <c r="AJ4" s="87">
        <v>1</v>
      </c>
      <c r="AK4" s="87">
        <v>1</v>
      </c>
      <c r="AL4" s="81" t="s">
        <v>626</v>
      </c>
      <c r="AM4" s="86" t="s">
        <v>1242</v>
      </c>
      <c r="AN4" s="86" t="s">
        <v>1244</v>
      </c>
      <c r="AO4" s="86" t="s">
        <v>1243</v>
      </c>
    </row>
    <row r="5" spans="1:42" ht="379.5">
      <c r="A5" s="120"/>
      <c r="B5" s="120"/>
      <c r="C5" s="131"/>
      <c r="D5" s="77" t="s">
        <v>647</v>
      </c>
      <c r="E5" s="78" t="s">
        <v>648</v>
      </c>
      <c r="F5" s="78" t="s">
        <v>635</v>
      </c>
      <c r="G5" s="78" t="s">
        <v>649</v>
      </c>
      <c r="H5" s="87" t="s">
        <v>650</v>
      </c>
      <c r="I5" s="79" t="s">
        <v>650</v>
      </c>
      <c r="J5" s="79" t="s">
        <v>651</v>
      </c>
      <c r="K5" s="79" t="s">
        <v>651</v>
      </c>
      <c r="L5" s="87" t="s">
        <v>652</v>
      </c>
      <c r="M5" s="80" t="s">
        <v>652</v>
      </c>
      <c r="N5" s="89" t="s">
        <v>652</v>
      </c>
      <c r="O5" s="82" t="s">
        <v>653</v>
      </c>
      <c r="P5" s="78" t="s">
        <v>654</v>
      </c>
      <c r="Q5" s="79" t="s">
        <v>650</v>
      </c>
      <c r="R5" s="79" t="s">
        <v>655</v>
      </c>
      <c r="S5" s="79" t="s">
        <v>655</v>
      </c>
      <c r="T5" s="87">
        <v>1</v>
      </c>
      <c r="U5" s="80">
        <v>1</v>
      </c>
      <c r="V5" s="81" t="s">
        <v>626</v>
      </c>
      <c r="W5" s="56" t="s">
        <v>656</v>
      </c>
      <c r="X5" s="56" t="s">
        <v>657</v>
      </c>
      <c r="Y5" s="79" t="s">
        <v>650</v>
      </c>
      <c r="Z5" s="79" t="s">
        <v>658</v>
      </c>
      <c r="AA5" s="90" t="s">
        <v>659</v>
      </c>
      <c r="AB5" s="87">
        <v>0.8</v>
      </c>
      <c r="AC5" s="83">
        <v>0.91400000000000003</v>
      </c>
      <c r="AD5" s="81" t="s">
        <v>660</v>
      </c>
      <c r="AE5" s="84" t="s">
        <v>661</v>
      </c>
      <c r="AF5" s="84" t="s">
        <v>662</v>
      </c>
      <c r="AG5" s="79" t="s">
        <v>650</v>
      </c>
      <c r="AH5" s="79" t="s">
        <v>658</v>
      </c>
      <c r="AI5" s="90" t="s">
        <v>1245</v>
      </c>
      <c r="AJ5" s="87">
        <v>1.2</v>
      </c>
      <c r="AK5" s="83">
        <v>1</v>
      </c>
      <c r="AL5" s="81" t="s">
        <v>626</v>
      </c>
      <c r="AM5" s="86" t="s">
        <v>1246</v>
      </c>
      <c r="AN5" s="86" t="s">
        <v>1248</v>
      </c>
      <c r="AO5" s="86" t="s">
        <v>1247</v>
      </c>
    </row>
    <row r="6" spans="1:42" ht="331.5">
      <c r="A6" s="120"/>
      <c r="B6" s="120"/>
      <c r="C6" s="132" t="s">
        <v>663</v>
      </c>
      <c r="D6" s="91" t="s">
        <v>664</v>
      </c>
      <c r="E6" s="78" t="s">
        <v>665</v>
      </c>
      <c r="F6" s="78" t="s">
        <v>635</v>
      </c>
      <c r="G6" s="78" t="s">
        <v>38</v>
      </c>
      <c r="H6" s="79" t="s">
        <v>666</v>
      </c>
      <c r="I6" s="79" t="s">
        <v>667</v>
      </c>
      <c r="J6" s="79" t="s">
        <v>651</v>
      </c>
      <c r="K6" s="79" t="s">
        <v>651</v>
      </c>
      <c r="L6" s="87" t="s">
        <v>652</v>
      </c>
      <c r="M6" s="87" t="s">
        <v>652</v>
      </c>
      <c r="N6" s="89" t="s">
        <v>652</v>
      </c>
      <c r="O6" s="82" t="s">
        <v>668</v>
      </c>
      <c r="P6" s="78" t="s">
        <v>669</v>
      </c>
      <c r="Q6" s="79" t="s">
        <v>667</v>
      </c>
      <c r="R6" s="79" t="s">
        <v>670</v>
      </c>
      <c r="S6" s="79" t="s">
        <v>670</v>
      </c>
      <c r="T6" s="87">
        <v>1</v>
      </c>
      <c r="U6" s="87">
        <v>1</v>
      </c>
      <c r="V6" s="81" t="s">
        <v>626</v>
      </c>
      <c r="W6" s="56" t="s">
        <v>78</v>
      </c>
      <c r="X6" s="56" t="s">
        <v>79</v>
      </c>
      <c r="Y6" s="79" t="s">
        <v>667</v>
      </c>
      <c r="Z6" s="79" t="s">
        <v>671</v>
      </c>
      <c r="AA6" s="79" t="s">
        <v>671</v>
      </c>
      <c r="AB6" s="87">
        <v>1</v>
      </c>
      <c r="AC6" s="87">
        <v>1</v>
      </c>
      <c r="AD6" s="81" t="s">
        <v>626</v>
      </c>
      <c r="AE6" s="84" t="s">
        <v>672</v>
      </c>
      <c r="AF6" s="84" t="s">
        <v>673</v>
      </c>
      <c r="AG6" s="79" t="s">
        <v>667</v>
      </c>
      <c r="AH6" s="79" t="s">
        <v>1249</v>
      </c>
      <c r="AI6" s="79" t="s">
        <v>1249</v>
      </c>
      <c r="AJ6" s="87">
        <v>1</v>
      </c>
      <c r="AK6" s="87">
        <v>1</v>
      </c>
      <c r="AL6" s="81" t="s">
        <v>626</v>
      </c>
      <c r="AM6" s="86" t="s">
        <v>1250</v>
      </c>
      <c r="AN6" s="86" t="s">
        <v>1252</v>
      </c>
      <c r="AO6" s="86" t="s">
        <v>1251</v>
      </c>
    </row>
    <row r="7" spans="1:42" ht="318.75">
      <c r="A7" s="120"/>
      <c r="B7" s="120"/>
      <c r="C7" s="132"/>
      <c r="D7" s="91" t="s">
        <v>674</v>
      </c>
      <c r="E7" s="78" t="s">
        <v>675</v>
      </c>
      <c r="F7" s="78" t="s">
        <v>616</v>
      </c>
      <c r="G7" s="78" t="s">
        <v>676</v>
      </c>
      <c r="H7" s="83">
        <v>0.90300000000000002</v>
      </c>
      <c r="I7" s="92" t="s">
        <v>677</v>
      </c>
      <c r="J7" s="92" t="s">
        <v>678</v>
      </c>
      <c r="K7" s="92" t="s">
        <v>679</v>
      </c>
      <c r="L7" s="85">
        <f t="shared" ref="L7:M7" si="2">10.88/10.91</f>
        <v>0.99725022914757111</v>
      </c>
      <c r="M7" s="85">
        <f t="shared" si="2"/>
        <v>0.99725022914757111</v>
      </c>
      <c r="N7" s="81" t="s">
        <v>660</v>
      </c>
      <c r="O7" s="82" t="s">
        <v>680</v>
      </c>
      <c r="P7" s="82" t="s">
        <v>681</v>
      </c>
      <c r="Q7" s="93" t="s">
        <v>677</v>
      </c>
      <c r="R7" s="92" t="s">
        <v>682</v>
      </c>
      <c r="S7" s="92" t="s">
        <v>683</v>
      </c>
      <c r="T7" s="85">
        <v>6.6310000000000002</v>
      </c>
      <c r="U7" s="85">
        <v>2.5129999999999999</v>
      </c>
      <c r="V7" s="81" t="s">
        <v>684</v>
      </c>
      <c r="W7" s="56" t="s">
        <v>685</v>
      </c>
      <c r="X7" s="56" t="s">
        <v>686</v>
      </c>
      <c r="Y7" s="93" t="s">
        <v>687</v>
      </c>
      <c r="Z7" s="93" t="s">
        <v>688</v>
      </c>
      <c r="AA7" s="93" t="s">
        <v>689</v>
      </c>
      <c r="AB7" s="83">
        <v>0.46500000000000002</v>
      </c>
      <c r="AC7" s="83">
        <v>0.94199999999999995</v>
      </c>
      <c r="AD7" s="81" t="s">
        <v>660</v>
      </c>
      <c r="AE7" s="84" t="s">
        <v>690</v>
      </c>
      <c r="AF7" s="84" t="s">
        <v>691</v>
      </c>
      <c r="AG7" s="93" t="s">
        <v>687</v>
      </c>
      <c r="AH7" s="93" t="s">
        <v>1265</v>
      </c>
      <c r="AI7" s="93" t="s">
        <v>1266</v>
      </c>
      <c r="AJ7" s="83">
        <v>1.323921568627451</v>
      </c>
      <c r="AK7" s="83">
        <v>1.0528473804100229</v>
      </c>
      <c r="AL7" s="81" t="s">
        <v>626</v>
      </c>
      <c r="AM7" s="86" t="s">
        <v>1267</v>
      </c>
      <c r="AN7" s="86" t="s">
        <v>1269</v>
      </c>
      <c r="AO7" s="86" t="s">
        <v>1268</v>
      </c>
    </row>
    <row r="8" spans="1:42" ht="409.5">
      <c r="A8" s="120"/>
      <c r="B8" s="120"/>
      <c r="C8" s="132"/>
      <c r="D8" s="91" t="s">
        <v>692</v>
      </c>
      <c r="E8" s="78" t="s">
        <v>693</v>
      </c>
      <c r="F8" s="78" t="s">
        <v>616</v>
      </c>
      <c r="G8" s="78" t="s">
        <v>676</v>
      </c>
      <c r="H8" s="83">
        <v>1.6359999999999999</v>
      </c>
      <c r="I8" s="94" t="s">
        <v>694</v>
      </c>
      <c r="J8" s="94" t="s">
        <v>695</v>
      </c>
      <c r="K8" s="94" t="s">
        <v>696</v>
      </c>
      <c r="L8" s="87">
        <f t="shared" ref="L8:M8" si="3">128/2</f>
        <v>64</v>
      </c>
      <c r="M8" s="87">
        <f t="shared" si="3"/>
        <v>64</v>
      </c>
      <c r="N8" s="79" t="s">
        <v>684</v>
      </c>
      <c r="O8" s="82" t="s">
        <v>697</v>
      </c>
      <c r="P8" s="82" t="s">
        <v>698</v>
      </c>
      <c r="Q8" s="95" t="s">
        <v>699</v>
      </c>
      <c r="R8" s="95" t="s">
        <v>700</v>
      </c>
      <c r="S8" s="95" t="s">
        <v>701</v>
      </c>
      <c r="T8" s="83">
        <v>3.7330000000000001</v>
      </c>
      <c r="U8" s="83">
        <v>1.5189999999999999</v>
      </c>
      <c r="V8" s="79" t="s">
        <v>684</v>
      </c>
      <c r="W8" s="56" t="s">
        <v>702</v>
      </c>
      <c r="X8" s="56" t="s">
        <v>703</v>
      </c>
      <c r="Y8" s="95" t="s">
        <v>704</v>
      </c>
      <c r="Z8" s="95" t="s">
        <v>705</v>
      </c>
      <c r="AA8" s="95" t="s">
        <v>706</v>
      </c>
      <c r="AB8" s="83">
        <v>0.93300000000000005</v>
      </c>
      <c r="AC8" s="83">
        <v>0.98699999999999999</v>
      </c>
      <c r="AD8" s="79" t="s">
        <v>660</v>
      </c>
      <c r="AE8" s="63" t="s">
        <v>707</v>
      </c>
      <c r="AF8" s="63" t="s">
        <v>708</v>
      </c>
      <c r="AG8" s="95" t="s">
        <v>704</v>
      </c>
      <c r="AH8" s="95" t="s">
        <v>705</v>
      </c>
      <c r="AI8" s="95" t="s">
        <v>1270</v>
      </c>
      <c r="AJ8" s="83">
        <v>1.9333333333333333</v>
      </c>
      <c r="AK8" s="83">
        <v>1.1444444444444444</v>
      </c>
      <c r="AL8" s="79" t="s">
        <v>684</v>
      </c>
      <c r="AM8" s="96" t="s">
        <v>1271</v>
      </c>
      <c r="AN8" s="96" t="s">
        <v>1273</v>
      </c>
      <c r="AO8" s="96" t="s">
        <v>1272</v>
      </c>
    </row>
    <row r="9" spans="1:42" ht="409.5">
      <c r="A9" s="120"/>
      <c r="B9" s="120"/>
      <c r="C9" s="132"/>
      <c r="D9" s="91" t="s">
        <v>709</v>
      </c>
      <c r="E9" s="78" t="s">
        <v>710</v>
      </c>
      <c r="F9" s="78" t="s">
        <v>616</v>
      </c>
      <c r="G9" s="78" t="s">
        <v>676</v>
      </c>
      <c r="H9" s="87">
        <v>0.12</v>
      </c>
      <c r="I9" s="95" t="s">
        <v>711</v>
      </c>
      <c r="J9" s="95" t="s">
        <v>712</v>
      </c>
      <c r="K9" s="95" t="s">
        <v>713</v>
      </c>
      <c r="L9" s="83">
        <f t="shared" ref="L9:M9" si="4">28.13/3.92</f>
        <v>7.1760204081632653</v>
      </c>
      <c r="M9" s="83">
        <f t="shared" si="4"/>
        <v>7.1760204081632653</v>
      </c>
      <c r="N9" s="87" t="s">
        <v>684</v>
      </c>
      <c r="O9" s="97" t="s">
        <v>714</v>
      </c>
      <c r="P9" s="97" t="s">
        <v>715</v>
      </c>
      <c r="Q9" s="95" t="s">
        <v>716</v>
      </c>
      <c r="R9" s="95" t="s">
        <v>717</v>
      </c>
      <c r="S9" s="95" t="s">
        <v>718</v>
      </c>
      <c r="T9" s="83">
        <v>0.4</v>
      </c>
      <c r="U9" s="83">
        <v>0.78600000000000003</v>
      </c>
      <c r="V9" s="87" t="s">
        <v>641</v>
      </c>
      <c r="W9" s="56" t="s">
        <v>719</v>
      </c>
      <c r="X9" s="56" t="s">
        <v>720</v>
      </c>
      <c r="Y9" s="95" t="s">
        <v>721</v>
      </c>
      <c r="Z9" s="95" t="s">
        <v>722</v>
      </c>
      <c r="AA9" s="95" t="s">
        <v>723</v>
      </c>
      <c r="AB9" s="83">
        <v>7</v>
      </c>
      <c r="AC9" s="83">
        <v>1</v>
      </c>
      <c r="AD9" s="87" t="s">
        <v>626</v>
      </c>
      <c r="AE9" s="63" t="s">
        <v>724</v>
      </c>
      <c r="AF9" s="63" t="s">
        <v>725</v>
      </c>
      <c r="AG9" s="95" t="s">
        <v>721</v>
      </c>
      <c r="AH9" s="95" t="s">
        <v>1274</v>
      </c>
      <c r="AI9" s="95" t="s">
        <v>1275</v>
      </c>
      <c r="AJ9" s="83">
        <v>7.0358649789029535</v>
      </c>
      <c r="AK9" s="83">
        <v>1.9665461121157322</v>
      </c>
      <c r="AL9" s="87" t="s">
        <v>684</v>
      </c>
      <c r="AM9" s="98" t="s">
        <v>1276</v>
      </c>
      <c r="AN9" s="98" t="s">
        <v>1278</v>
      </c>
      <c r="AO9" s="98" t="s">
        <v>1277</v>
      </c>
    </row>
    <row r="10" spans="1:42" ht="409.5">
      <c r="A10" s="120"/>
      <c r="B10" s="120"/>
      <c r="C10" s="132"/>
      <c r="D10" s="91" t="s">
        <v>726</v>
      </c>
      <c r="E10" s="78" t="s">
        <v>727</v>
      </c>
      <c r="F10" s="78" t="s">
        <v>635</v>
      </c>
      <c r="G10" s="78" t="s">
        <v>84</v>
      </c>
      <c r="H10" s="79" t="s">
        <v>728</v>
      </c>
      <c r="I10" s="87" t="s">
        <v>728</v>
      </c>
      <c r="J10" s="79" t="s">
        <v>651</v>
      </c>
      <c r="K10" s="79" t="s">
        <v>651</v>
      </c>
      <c r="L10" s="87" t="s">
        <v>652</v>
      </c>
      <c r="M10" s="87" t="s">
        <v>652</v>
      </c>
      <c r="N10" s="89" t="s">
        <v>652</v>
      </c>
      <c r="O10" s="97" t="s">
        <v>729</v>
      </c>
      <c r="P10" s="78" t="s">
        <v>730</v>
      </c>
      <c r="Q10" s="87" t="s">
        <v>728</v>
      </c>
      <c r="R10" s="79" t="s">
        <v>731</v>
      </c>
      <c r="S10" s="79" t="s">
        <v>731</v>
      </c>
      <c r="T10" s="87">
        <v>1</v>
      </c>
      <c r="U10" s="87">
        <v>1</v>
      </c>
      <c r="V10" s="87" t="s">
        <v>626</v>
      </c>
      <c r="W10" s="56" t="s">
        <v>732</v>
      </c>
      <c r="X10" s="56" t="s">
        <v>733</v>
      </c>
      <c r="Y10" s="87" t="s">
        <v>728</v>
      </c>
      <c r="Z10" s="79" t="s">
        <v>734</v>
      </c>
      <c r="AA10" s="79" t="s">
        <v>735</v>
      </c>
      <c r="AB10" s="87">
        <v>0.5</v>
      </c>
      <c r="AC10" s="87">
        <v>0.75</v>
      </c>
      <c r="AD10" s="87" t="s">
        <v>641</v>
      </c>
      <c r="AE10" s="63" t="s">
        <v>736</v>
      </c>
      <c r="AF10" s="63" t="s">
        <v>1233</v>
      </c>
      <c r="AG10" s="87" t="s">
        <v>728</v>
      </c>
      <c r="AH10" s="87" t="s">
        <v>1478</v>
      </c>
      <c r="AI10" s="87" t="s">
        <v>1482</v>
      </c>
      <c r="AJ10" s="83">
        <v>1.375</v>
      </c>
      <c r="AK10" s="87">
        <v>1</v>
      </c>
      <c r="AL10" s="87" t="s">
        <v>626</v>
      </c>
      <c r="AM10" s="98" t="s">
        <v>1479</v>
      </c>
      <c r="AN10" s="98" t="s">
        <v>1481</v>
      </c>
      <c r="AO10" s="98" t="s">
        <v>1480</v>
      </c>
    </row>
    <row r="11" spans="1:42" ht="409.5">
      <c r="A11" s="120"/>
      <c r="B11" s="120"/>
      <c r="C11" s="132"/>
      <c r="D11" s="91" t="s">
        <v>737</v>
      </c>
      <c r="E11" s="78" t="s">
        <v>738</v>
      </c>
      <c r="F11" s="78" t="s">
        <v>616</v>
      </c>
      <c r="G11" s="78" t="s">
        <v>84</v>
      </c>
      <c r="H11" s="83">
        <v>1.423</v>
      </c>
      <c r="I11" s="87" t="s">
        <v>739</v>
      </c>
      <c r="J11" s="99" t="s">
        <v>740</v>
      </c>
      <c r="K11" s="99" t="s">
        <v>741</v>
      </c>
      <c r="L11" s="80">
        <f t="shared" ref="L11:M11" si="5">46%/45%</f>
        <v>1.0222222222222221</v>
      </c>
      <c r="M11" s="80">
        <f t="shared" si="5"/>
        <v>1.0222222222222221</v>
      </c>
      <c r="N11" s="81" t="s">
        <v>626</v>
      </c>
      <c r="O11" s="97" t="s">
        <v>742</v>
      </c>
      <c r="P11" s="82" t="s">
        <v>743</v>
      </c>
      <c r="Q11" s="87" t="s">
        <v>739</v>
      </c>
      <c r="R11" s="99" t="s">
        <v>744</v>
      </c>
      <c r="S11" s="99" t="s">
        <v>745</v>
      </c>
      <c r="T11" s="83">
        <v>0.245</v>
      </c>
      <c r="U11" s="83">
        <v>0.48199999999999998</v>
      </c>
      <c r="V11" s="81" t="s">
        <v>621</v>
      </c>
      <c r="W11" s="56" t="s">
        <v>746</v>
      </c>
      <c r="X11" s="56" t="s">
        <v>747</v>
      </c>
      <c r="Y11" s="87" t="s">
        <v>748</v>
      </c>
      <c r="Z11" s="99" t="s">
        <v>749</v>
      </c>
      <c r="AA11" s="99" t="s">
        <v>750</v>
      </c>
      <c r="AB11" s="83">
        <v>1.577</v>
      </c>
      <c r="AC11" s="83">
        <v>1.218</v>
      </c>
      <c r="AD11" s="81" t="s">
        <v>684</v>
      </c>
      <c r="AE11" s="63" t="s">
        <v>751</v>
      </c>
      <c r="AF11" s="63" t="s">
        <v>752</v>
      </c>
      <c r="AG11" s="87" t="s">
        <v>748</v>
      </c>
      <c r="AH11" s="99" t="s">
        <v>1499</v>
      </c>
      <c r="AI11" s="99" t="s">
        <v>1500</v>
      </c>
      <c r="AJ11" s="83">
        <v>2.7959999999999998</v>
      </c>
      <c r="AK11" s="83">
        <v>1.573</v>
      </c>
      <c r="AL11" s="81" t="s">
        <v>684</v>
      </c>
      <c r="AM11" s="98" t="s">
        <v>1501</v>
      </c>
      <c r="AN11" s="39" t="s">
        <v>1506</v>
      </c>
      <c r="AO11" s="98" t="s">
        <v>1502</v>
      </c>
    </row>
    <row r="12" spans="1:42" ht="409.5">
      <c r="A12" s="120"/>
      <c r="B12" s="120"/>
      <c r="C12" s="132"/>
      <c r="D12" s="91" t="s">
        <v>753</v>
      </c>
      <c r="E12" s="78" t="s">
        <v>754</v>
      </c>
      <c r="F12" s="78" t="s">
        <v>616</v>
      </c>
      <c r="G12" s="78" t="s">
        <v>84</v>
      </c>
      <c r="H12" s="87">
        <v>0.39</v>
      </c>
      <c r="I12" s="79" t="s">
        <v>755</v>
      </c>
      <c r="J12" s="79" t="s">
        <v>756</v>
      </c>
      <c r="K12" s="79" t="s">
        <v>757</v>
      </c>
      <c r="L12" s="83">
        <f t="shared" ref="L12:M12" si="6">2.9/10</f>
        <v>0.28999999999999998</v>
      </c>
      <c r="M12" s="83">
        <f t="shared" si="6"/>
        <v>0.28999999999999998</v>
      </c>
      <c r="N12" s="100" t="s">
        <v>621</v>
      </c>
      <c r="O12" s="82" t="s">
        <v>758</v>
      </c>
      <c r="P12" s="82" t="s">
        <v>759</v>
      </c>
      <c r="Q12" s="79" t="s">
        <v>755</v>
      </c>
      <c r="R12" s="79" t="s">
        <v>760</v>
      </c>
      <c r="S12" s="79" t="s">
        <v>761</v>
      </c>
      <c r="T12" s="83">
        <v>0.624</v>
      </c>
      <c r="U12" s="83">
        <v>0.54300000000000004</v>
      </c>
      <c r="V12" s="100" t="s">
        <v>641</v>
      </c>
      <c r="W12" s="56" t="s">
        <v>762</v>
      </c>
      <c r="X12" s="56" t="s">
        <v>763</v>
      </c>
      <c r="Y12" s="79" t="s">
        <v>764</v>
      </c>
      <c r="Z12" s="79" t="s">
        <v>765</v>
      </c>
      <c r="AA12" s="79" t="s">
        <v>766</v>
      </c>
      <c r="AB12" s="83">
        <v>0.27300000000000002</v>
      </c>
      <c r="AC12" s="83">
        <v>0.56799999999999995</v>
      </c>
      <c r="AD12" s="100" t="s">
        <v>641</v>
      </c>
      <c r="AE12" s="63" t="s">
        <v>767</v>
      </c>
      <c r="AF12" s="63" t="s">
        <v>1234</v>
      </c>
      <c r="AG12" s="79" t="s">
        <v>764</v>
      </c>
      <c r="AH12" s="79" t="s">
        <v>1503</v>
      </c>
      <c r="AI12" s="79" t="s">
        <v>1504</v>
      </c>
      <c r="AJ12" s="83">
        <v>1.181</v>
      </c>
      <c r="AK12" s="83">
        <v>0.76</v>
      </c>
      <c r="AL12" s="100" t="s">
        <v>621</v>
      </c>
      <c r="AM12" s="96" t="s">
        <v>1505</v>
      </c>
      <c r="AN12" s="39" t="s">
        <v>1507</v>
      </c>
      <c r="AO12" s="96" t="s">
        <v>1502</v>
      </c>
    </row>
    <row r="13" spans="1:42" ht="409.5">
      <c r="A13" s="120"/>
      <c r="B13" s="120"/>
      <c r="C13" s="131" t="s">
        <v>768</v>
      </c>
      <c r="D13" s="101" t="s">
        <v>769</v>
      </c>
      <c r="E13" s="102" t="s">
        <v>770</v>
      </c>
      <c r="F13" s="103" t="s">
        <v>616</v>
      </c>
      <c r="G13" s="102" t="s">
        <v>102</v>
      </c>
      <c r="H13" s="104" t="s">
        <v>1613</v>
      </c>
      <c r="I13" s="87" t="s">
        <v>771</v>
      </c>
      <c r="J13" s="87" t="s">
        <v>772</v>
      </c>
      <c r="K13" s="87" t="s">
        <v>773</v>
      </c>
      <c r="L13" s="83">
        <f t="shared" ref="L13:M13" si="7">IFERROR(11/16,0)</f>
        <v>0.6875</v>
      </c>
      <c r="M13" s="83">
        <f t="shared" si="7"/>
        <v>0.6875</v>
      </c>
      <c r="N13" s="87" t="s">
        <v>641</v>
      </c>
      <c r="O13" s="97" t="s">
        <v>774</v>
      </c>
      <c r="P13" s="97" t="s">
        <v>775</v>
      </c>
      <c r="Q13" s="87" t="s">
        <v>771</v>
      </c>
      <c r="R13" s="87" t="s">
        <v>776</v>
      </c>
      <c r="S13" s="87" t="s">
        <v>777</v>
      </c>
      <c r="T13" s="83">
        <v>0.98299999999999998</v>
      </c>
      <c r="U13" s="83">
        <v>0.92</v>
      </c>
      <c r="V13" s="87" t="s">
        <v>660</v>
      </c>
      <c r="W13" s="56" t="s">
        <v>778</v>
      </c>
      <c r="X13" s="56" t="s">
        <v>779</v>
      </c>
      <c r="Y13" s="87" t="s">
        <v>771</v>
      </c>
      <c r="Z13" s="87" t="s">
        <v>776</v>
      </c>
      <c r="AA13" s="87" t="s">
        <v>780</v>
      </c>
      <c r="AB13" s="83">
        <v>1.593</v>
      </c>
      <c r="AC13" s="83">
        <v>1.216</v>
      </c>
      <c r="AD13" s="87" t="s">
        <v>684</v>
      </c>
      <c r="AE13" s="63" t="s">
        <v>781</v>
      </c>
      <c r="AF13" s="63" t="s">
        <v>782</v>
      </c>
      <c r="AG13" s="87" t="s">
        <v>1324</v>
      </c>
      <c r="AH13" s="87" t="s">
        <v>1325</v>
      </c>
      <c r="AI13" s="87" t="s">
        <v>1326</v>
      </c>
      <c r="AJ13" s="83">
        <v>0.72435897435897434</v>
      </c>
      <c r="AK13" s="83">
        <v>0.9517241379310345</v>
      </c>
      <c r="AL13" s="87" t="s">
        <v>660</v>
      </c>
      <c r="AM13" s="98" t="s">
        <v>1327</v>
      </c>
      <c r="AN13" s="98" t="s">
        <v>1328</v>
      </c>
      <c r="AO13" s="98" t="s">
        <v>1329</v>
      </c>
    </row>
    <row r="14" spans="1:42" ht="379.5">
      <c r="A14" s="120"/>
      <c r="B14" s="120"/>
      <c r="C14" s="131"/>
      <c r="D14" s="77" t="s">
        <v>783</v>
      </c>
      <c r="E14" s="78" t="s">
        <v>784</v>
      </c>
      <c r="F14" s="78" t="s">
        <v>635</v>
      </c>
      <c r="G14" s="78" t="s">
        <v>785</v>
      </c>
      <c r="H14" s="79" t="s">
        <v>786</v>
      </c>
      <c r="I14" s="79" t="s">
        <v>786</v>
      </c>
      <c r="J14" s="79" t="s">
        <v>651</v>
      </c>
      <c r="K14" s="79" t="s">
        <v>651</v>
      </c>
      <c r="L14" s="83" t="s">
        <v>652</v>
      </c>
      <c r="M14" s="83" t="s">
        <v>652</v>
      </c>
      <c r="N14" s="89" t="str">
        <f>IFERROR((0/0),"No aplica")</f>
        <v>No aplica</v>
      </c>
      <c r="O14" s="105" t="s">
        <v>787</v>
      </c>
      <c r="P14" s="97" t="s">
        <v>788</v>
      </c>
      <c r="Q14" s="79" t="s">
        <v>786</v>
      </c>
      <c r="R14" s="79" t="s">
        <v>789</v>
      </c>
      <c r="S14" s="79" t="s">
        <v>789</v>
      </c>
      <c r="T14" s="83">
        <v>1</v>
      </c>
      <c r="U14" s="83">
        <v>1</v>
      </c>
      <c r="V14" s="87" t="s">
        <v>626</v>
      </c>
      <c r="W14" s="56" t="s">
        <v>790</v>
      </c>
      <c r="X14" s="56" t="s">
        <v>791</v>
      </c>
      <c r="Y14" s="79" t="s">
        <v>786</v>
      </c>
      <c r="Z14" s="79" t="s">
        <v>792</v>
      </c>
      <c r="AA14" s="79" t="s">
        <v>793</v>
      </c>
      <c r="AB14" s="83">
        <v>0</v>
      </c>
      <c r="AC14" s="83">
        <v>0.33300000000000002</v>
      </c>
      <c r="AD14" s="87" t="s">
        <v>621</v>
      </c>
      <c r="AE14" s="63" t="s">
        <v>794</v>
      </c>
      <c r="AF14" s="63" t="s">
        <v>795</v>
      </c>
      <c r="AG14" s="79" t="s">
        <v>786</v>
      </c>
      <c r="AH14" s="79" t="s">
        <v>1344</v>
      </c>
      <c r="AI14" s="79" t="s">
        <v>1345</v>
      </c>
      <c r="AJ14" s="83">
        <v>2</v>
      </c>
      <c r="AK14" s="83">
        <v>1</v>
      </c>
      <c r="AL14" s="87" t="s">
        <v>626</v>
      </c>
      <c r="AM14" s="98" t="s">
        <v>1346</v>
      </c>
      <c r="AN14" s="98" t="s">
        <v>1348</v>
      </c>
      <c r="AO14" s="98" t="s">
        <v>1347</v>
      </c>
    </row>
    <row r="15" spans="1:42" ht="409.5">
      <c r="A15" s="120" t="s">
        <v>182</v>
      </c>
      <c r="B15" s="120" t="s">
        <v>796</v>
      </c>
      <c r="C15" s="132" t="s">
        <v>797</v>
      </c>
      <c r="D15" s="103" t="s">
        <v>798</v>
      </c>
      <c r="E15" s="102" t="s">
        <v>799</v>
      </c>
      <c r="F15" s="103" t="s">
        <v>616</v>
      </c>
      <c r="G15" s="102" t="s">
        <v>187</v>
      </c>
      <c r="H15" s="106">
        <v>0.2</v>
      </c>
      <c r="I15" s="79" t="s">
        <v>800</v>
      </c>
      <c r="J15" s="87" t="s">
        <v>801</v>
      </c>
      <c r="K15" s="80" t="s">
        <v>802</v>
      </c>
      <c r="L15" s="80" t="str">
        <f t="shared" ref="L15:M15" si="8">IFERROR(0.78%/0%,"No aplica")</f>
        <v>No aplica</v>
      </c>
      <c r="M15" s="80" t="str">
        <f t="shared" si="8"/>
        <v>No aplica</v>
      </c>
      <c r="N15" s="107" t="s">
        <v>803</v>
      </c>
      <c r="O15" s="82" t="s">
        <v>804</v>
      </c>
      <c r="P15" s="82" t="s">
        <v>805</v>
      </c>
      <c r="Q15" s="79" t="s">
        <v>800</v>
      </c>
      <c r="R15" s="87" t="s">
        <v>806</v>
      </c>
      <c r="S15" s="80" t="s">
        <v>807</v>
      </c>
      <c r="T15" s="83">
        <v>0.84599999999999997</v>
      </c>
      <c r="U15" s="83">
        <v>0.97899999999999998</v>
      </c>
      <c r="V15" s="79" t="s">
        <v>660</v>
      </c>
      <c r="W15" s="56" t="s">
        <v>808</v>
      </c>
      <c r="X15" s="56" t="s">
        <v>809</v>
      </c>
      <c r="Y15" s="79" t="s">
        <v>800</v>
      </c>
      <c r="Z15" s="80">
        <v>2.4500000000000001E-2</v>
      </c>
      <c r="AA15" s="80">
        <v>6.3799999999999996E-2</v>
      </c>
      <c r="AB15" s="83">
        <v>2.605</v>
      </c>
      <c r="AC15" s="83">
        <v>1.4590000000000001</v>
      </c>
      <c r="AD15" s="79" t="s">
        <v>684</v>
      </c>
      <c r="AE15" s="63" t="s">
        <v>1473</v>
      </c>
      <c r="AF15" s="63" t="s">
        <v>810</v>
      </c>
      <c r="AG15" s="79" t="s">
        <v>800</v>
      </c>
      <c r="AH15" s="80" t="s">
        <v>1607</v>
      </c>
      <c r="AI15" s="80" t="s">
        <v>1608</v>
      </c>
      <c r="AJ15" s="83">
        <v>0.52919088319088003</v>
      </c>
      <c r="AK15" s="83">
        <v>0.91517666666666453</v>
      </c>
      <c r="AL15" s="79" t="s">
        <v>660</v>
      </c>
      <c r="AM15" s="108" t="s">
        <v>1474</v>
      </c>
      <c r="AN15" s="108" t="s">
        <v>1612</v>
      </c>
      <c r="AO15" s="108" t="s">
        <v>1477</v>
      </c>
      <c r="AP15" s="40" t="s">
        <v>1606</v>
      </c>
    </row>
    <row r="16" spans="1:42" ht="409.5">
      <c r="A16" s="120"/>
      <c r="B16" s="120"/>
      <c r="C16" s="132"/>
      <c r="D16" s="91" t="s">
        <v>811</v>
      </c>
      <c r="E16" s="78" t="s">
        <v>812</v>
      </c>
      <c r="F16" s="78" t="s">
        <v>616</v>
      </c>
      <c r="G16" s="78" t="s">
        <v>102</v>
      </c>
      <c r="H16" s="87">
        <v>1</v>
      </c>
      <c r="I16" s="79" t="s">
        <v>813</v>
      </c>
      <c r="J16" s="79" t="s">
        <v>814</v>
      </c>
      <c r="K16" s="79" t="s">
        <v>814</v>
      </c>
      <c r="L16" s="83">
        <f t="shared" ref="L16:M16" si="9">25/25</f>
        <v>1</v>
      </c>
      <c r="M16" s="83">
        <f t="shared" si="9"/>
        <v>1</v>
      </c>
      <c r="N16" s="79" t="s">
        <v>626</v>
      </c>
      <c r="O16" s="82" t="s">
        <v>815</v>
      </c>
      <c r="P16" s="82" t="s">
        <v>816</v>
      </c>
      <c r="Q16" s="79" t="s">
        <v>813</v>
      </c>
      <c r="R16" s="79" t="s">
        <v>814</v>
      </c>
      <c r="S16" s="79" t="s">
        <v>817</v>
      </c>
      <c r="T16" s="83">
        <v>1.278</v>
      </c>
      <c r="U16" s="83">
        <v>1.139</v>
      </c>
      <c r="V16" s="79" t="s">
        <v>684</v>
      </c>
      <c r="W16" s="56" t="s">
        <v>818</v>
      </c>
      <c r="X16" s="56" t="s">
        <v>819</v>
      </c>
      <c r="Y16" s="79" t="s">
        <v>813</v>
      </c>
      <c r="Z16" s="79" t="s">
        <v>814</v>
      </c>
      <c r="AA16" s="79" t="s">
        <v>820</v>
      </c>
      <c r="AB16" s="83">
        <v>1.639</v>
      </c>
      <c r="AC16" s="83">
        <v>1.306</v>
      </c>
      <c r="AD16" s="79" t="s">
        <v>684</v>
      </c>
      <c r="AE16" s="63" t="s">
        <v>821</v>
      </c>
      <c r="AF16" s="63" t="s">
        <v>822</v>
      </c>
      <c r="AG16" s="79" t="s">
        <v>1330</v>
      </c>
      <c r="AH16" s="79" t="s">
        <v>1331</v>
      </c>
      <c r="AI16" s="79" t="s">
        <v>1332</v>
      </c>
      <c r="AJ16" s="83">
        <v>0.93333333333333335</v>
      </c>
      <c r="AK16" s="83">
        <v>1.0805860805860807</v>
      </c>
      <c r="AL16" s="79" t="s">
        <v>626</v>
      </c>
      <c r="AM16" s="108" t="s">
        <v>1333</v>
      </c>
      <c r="AN16" s="108" t="s">
        <v>1335</v>
      </c>
      <c r="AO16" s="108" t="s">
        <v>1334</v>
      </c>
      <c r="AP16" s="40" t="s">
        <v>1606</v>
      </c>
    </row>
    <row r="17" spans="1:42" ht="214.5">
      <c r="A17" s="120"/>
      <c r="B17" s="120"/>
      <c r="C17" s="132"/>
      <c r="D17" s="91" t="s">
        <v>823</v>
      </c>
      <c r="E17" s="78" t="s">
        <v>824</v>
      </c>
      <c r="F17" s="78" t="s">
        <v>635</v>
      </c>
      <c r="G17" s="78" t="s">
        <v>38</v>
      </c>
      <c r="H17" s="79" t="s">
        <v>825</v>
      </c>
      <c r="I17" s="79" t="s">
        <v>825</v>
      </c>
      <c r="J17" s="79" t="s">
        <v>651</v>
      </c>
      <c r="K17" s="79" t="s">
        <v>651</v>
      </c>
      <c r="L17" s="87" t="s">
        <v>652</v>
      </c>
      <c r="M17" s="87" t="s">
        <v>652</v>
      </c>
      <c r="N17" s="87" t="s">
        <v>652</v>
      </c>
      <c r="O17" s="78" t="s">
        <v>826</v>
      </c>
      <c r="P17" s="78" t="s">
        <v>827</v>
      </c>
      <c r="Q17" s="79" t="s">
        <v>825</v>
      </c>
      <c r="R17" s="79" t="s">
        <v>828</v>
      </c>
      <c r="S17" s="79" t="s">
        <v>828</v>
      </c>
      <c r="T17" s="87">
        <v>1</v>
      </c>
      <c r="U17" s="87">
        <v>1</v>
      </c>
      <c r="V17" s="79" t="s">
        <v>626</v>
      </c>
      <c r="W17" s="56" t="s">
        <v>829</v>
      </c>
      <c r="X17" s="56" t="s">
        <v>830</v>
      </c>
      <c r="Y17" s="79" t="s">
        <v>825</v>
      </c>
      <c r="Z17" s="79" t="s">
        <v>831</v>
      </c>
      <c r="AA17" s="79" t="s">
        <v>831</v>
      </c>
      <c r="AB17" s="87">
        <v>1</v>
      </c>
      <c r="AC17" s="87">
        <v>1</v>
      </c>
      <c r="AD17" s="79" t="s">
        <v>626</v>
      </c>
      <c r="AE17" s="63" t="s">
        <v>832</v>
      </c>
      <c r="AF17" s="63" t="s">
        <v>833</v>
      </c>
      <c r="AG17" s="79" t="s">
        <v>825</v>
      </c>
      <c r="AH17" s="79" t="s">
        <v>1253</v>
      </c>
      <c r="AI17" s="79" t="s">
        <v>1253</v>
      </c>
      <c r="AJ17" s="87">
        <v>1</v>
      </c>
      <c r="AK17" s="87">
        <v>1</v>
      </c>
      <c r="AL17" s="79" t="s">
        <v>626</v>
      </c>
      <c r="AM17" s="108" t="s">
        <v>1254</v>
      </c>
      <c r="AN17" s="108" t="s">
        <v>1256</v>
      </c>
      <c r="AO17" s="108" t="s">
        <v>1255</v>
      </c>
      <c r="AP17" s="40" t="s">
        <v>1606</v>
      </c>
    </row>
    <row r="18" spans="1:42" ht="379.5">
      <c r="A18" s="120"/>
      <c r="B18" s="120"/>
      <c r="C18" s="132"/>
      <c r="D18" s="91" t="s">
        <v>834</v>
      </c>
      <c r="E18" s="78" t="s">
        <v>835</v>
      </c>
      <c r="F18" s="78" t="s">
        <v>635</v>
      </c>
      <c r="G18" s="78" t="s">
        <v>836</v>
      </c>
      <c r="H18" s="87" t="s">
        <v>837</v>
      </c>
      <c r="I18" s="79" t="s">
        <v>837</v>
      </c>
      <c r="J18" s="79" t="s">
        <v>651</v>
      </c>
      <c r="K18" s="79" t="s">
        <v>651</v>
      </c>
      <c r="L18" s="87" t="s">
        <v>652</v>
      </c>
      <c r="M18" s="80" t="s">
        <v>652</v>
      </c>
      <c r="N18" s="89" t="s">
        <v>652</v>
      </c>
      <c r="O18" s="82" t="s">
        <v>838</v>
      </c>
      <c r="P18" s="82" t="s">
        <v>839</v>
      </c>
      <c r="Q18" s="79" t="s">
        <v>837</v>
      </c>
      <c r="R18" s="79" t="s">
        <v>651</v>
      </c>
      <c r="S18" s="79" t="s">
        <v>651</v>
      </c>
      <c r="T18" s="87" t="s">
        <v>652</v>
      </c>
      <c r="U18" s="80" t="s">
        <v>652</v>
      </c>
      <c r="V18" s="89" t="s">
        <v>652</v>
      </c>
      <c r="W18" s="56" t="s">
        <v>840</v>
      </c>
      <c r="X18" s="56" t="s">
        <v>841</v>
      </c>
      <c r="Y18" s="79" t="s">
        <v>837</v>
      </c>
      <c r="Z18" s="79" t="s">
        <v>842</v>
      </c>
      <c r="AA18" s="79" t="s">
        <v>842</v>
      </c>
      <c r="AB18" s="87">
        <v>1</v>
      </c>
      <c r="AC18" s="87">
        <v>1</v>
      </c>
      <c r="AD18" s="87" t="s">
        <v>626</v>
      </c>
      <c r="AE18" s="63" t="s">
        <v>843</v>
      </c>
      <c r="AF18" s="63" t="s">
        <v>844</v>
      </c>
      <c r="AG18" s="79" t="s">
        <v>837</v>
      </c>
      <c r="AH18" s="79" t="s">
        <v>1349</v>
      </c>
      <c r="AI18" s="79" t="s">
        <v>1349</v>
      </c>
      <c r="AJ18" s="87">
        <v>1</v>
      </c>
      <c r="AK18" s="87">
        <v>1</v>
      </c>
      <c r="AL18" s="87" t="s">
        <v>626</v>
      </c>
      <c r="AM18" s="108" t="s">
        <v>1350</v>
      </c>
      <c r="AN18" s="108" t="s">
        <v>1352</v>
      </c>
      <c r="AO18" s="108" t="s">
        <v>1351</v>
      </c>
      <c r="AP18" s="40" t="s">
        <v>1606</v>
      </c>
    </row>
    <row r="19" spans="1:42" ht="409.5">
      <c r="A19" s="120"/>
      <c r="B19" s="120"/>
      <c r="C19" s="132"/>
      <c r="D19" s="91" t="s">
        <v>845</v>
      </c>
      <c r="E19" s="78" t="s">
        <v>846</v>
      </c>
      <c r="F19" s="78" t="s">
        <v>616</v>
      </c>
      <c r="G19" s="78" t="s">
        <v>187</v>
      </c>
      <c r="H19" s="87">
        <v>0.9</v>
      </c>
      <c r="I19" s="87" t="s">
        <v>847</v>
      </c>
      <c r="J19" s="87" t="s">
        <v>848</v>
      </c>
      <c r="K19" s="87" t="s">
        <v>848</v>
      </c>
      <c r="L19" s="83">
        <f>52.9/88.2</f>
        <v>0.59977324263038545</v>
      </c>
      <c r="M19" s="109" t="s">
        <v>849</v>
      </c>
      <c r="N19" s="87" t="s">
        <v>621</v>
      </c>
      <c r="O19" s="97" t="s">
        <v>850</v>
      </c>
      <c r="P19" s="97" t="s">
        <v>851</v>
      </c>
      <c r="Q19" s="87" t="s">
        <v>847</v>
      </c>
      <c r="R19" s="87" t="s">
        <v>848</v>
      </c>
      <c r="S19" s="87" t="s">
        <v>848</v>
      </c>
      <c r="T19" s="83">
        <f>52.9/88.2</f>
        <v>0.59977324263038545</v>
      </c>
      <c r="U19" s="109" t="s">
        <v>849</v>
      </c>
      <c r="V19" s="87" t="s">
        <v>621</v>
      </c>
      <c r="W19" s="56" t="s">
        <v>852</v>
      </c>
      <c r="X19" s="56" t="s">
        <v>853</v>
      </c>
      <c r="Y19" s="87" t="s">
        <v>847</v>
      </c>
      <c r="Z19" s="87" t="s">
        <v>1235</v>
      </c>
      <c r="AA19" s="87" t="s">
        <v>854</v>
      </c>
      <c r="AB19" s="83">
        <v>0.59099999999999997</v>
      </c>
      <c r="AC19" s="109" t="s">
        <v>849</v>
      </c>
      <c r="AD19" s="87" t="s">
        <v>641</v>
      </c>
      <c r="AE19" s="63" t="s">
        <v>855</v>
      </c>
      <c r="AF19" s="63" t="s">
        <v>856</v>
      </c>
      <c r="AG19" s="87" t="s">
        <v>847</v>
      </c>
      <c r="AH19" s="87" t="s">
        <v>1609</v>
      </c>
      <c r="AI19" s="87" t="s">
        <v>1610</v>
      </c>
      <c r="AJ19" s="83">
        <v>0.74879999999999991</v>
      </c>
      <c r="AK19" s="109" t="s">
        <v>849</v>
      </c>
      <c r="AL19" s="87" t="s">
        <v>621</v>
      </c>
      <c r="AM19" s="98" t="s">
        <v>1618</v>
      </c>
      <c r="AN19" s="98" t="s">
        <v>1611</v>
      </c>
      <c r="AO19" s="98" t="s">
        <v>1619</v>
      </c>
      <c r="AP19" s="40"/>
    </row>
    <row r="20" spans="1:42" ht="409.5">
      <c r="A20" s="120"/>
      <c r="B20" s="120"/>
      <c r="C20" s="131" t="s">
        <v>857</v>
      </c>
      <c r="D20" s="101" t="s">
        <v>858</v>
      </c>
      <c r="E20" s="102" t="s">
        <v>859</v>
      </c>
      <c r="F20" s="103" t="s">
        <v>616</v>
      </c>
      <c r="G20" s="102" t="s">
        <v>676</v>
      </c>
      <c r="H20" s="106" t="s">
        <v>860</v>
      </c>
      <c r="I20" s="79" t="s">
        <v>860</v>
      </c>
      <c r="J20" s="87" t="s">
        <v>861</v>
      </c>
      <c r="K20" s="83">
        <v>4.2999999999999997E-2</v>
      </c>
      <c r="L20" s="83">
        <f t="shared" ref="L20:M20" si="10">4.3/7</f>
        <v>0.61428571428571421</v>
      </c>
      <c r="M20" s="83">
        <f t="shared" si="10"/>
        <v>0.61428571428571421</v>
      </c>
      <c r="N20" s="110" t="s">
        <v>641</v>
      </c>
      <c r="O20" s="82" t="s">
        <v>862</v>
      </c>
      <c r="P20" s="82" t="s">
        <v>863</v>
      </c>
      <c r="Q20" s="79" t="s">
        <v>860</v>
      </c>
      <c r="R20" s="87" t="s">
        <v>864</v>
      </c>
      <c r="S20" s="83">
        <v>0.14099999999999999</v>
      </c>
      <c r="T20" s="83">
        <v>1.004</v>
      </c>
      <c r="U20" s="83">
        <v>0.874</v>
      </c>
      <c r="V20" s="110" t="s">
        <v>641</v>
      </c>
      <c r="W20" s="56" t="s">
        <v>865</v>
      </c>
      <c r="X20" s="56" t="s">
        <v>866</v>
      </c>
      <c r="Y20" s="79" t="s">
        <v>860</v>
      </c>
      <c r="Z20" s="87" t="s">
        <v>867</v>
      </c>
      <c r="AA20" s="83">
        <v>0.24399999999999999</v>
      </c>
      <c r="AB20" s="83">
        <v>1.1619999999999999</v>
      </c>
      <c r="AC20" s="83">
        <v>1.018</v>
      </c>
      <c r="AD20" s="110" t="s">
        <v>626</v>
      </c>
      <c r="AE20" s="63" t="s">
        <v>868</v>
      </c>
      <c r="AF20" s="63" t="s">
        <v>869</v>
      </c>
      <c r="AG20" s="79" t="s">
        <v>860</v>
      </c>
      <c r="AH20" s="87" t="s">
        <v>1279</v>
      </c>
      <c r="AI20" s="87" t="s">
        <v>1280</v>
      </c>
      <c r="AJ20" s="83">
        <v>0.92857142857142849</v>
      </c>
      <c r="AK20" s="83">
        <v>0.99571428571428577</v>
      </c>
      <c r="AL20" s="110" t="s">
        <v>660</v>
      </c>
      <c r="AM20" s="96" t="s">
        <v>1281</v>
      </c>
      <c r="AN20" s="96" t="s">
        <v>1283</v>
      </c>
      <c r="AO20" s="96" t="s">
        <v>1282</v>
      </c>
      <c r="AP20" s="40" t="s">
        <v>1606</v>
      </c>
    </row>
    <row r="21" spans="1:42" ht="409.5">
      <c r="A21" s="120"/>
      <c r="B21" s="120"/>
      <c r="C21" s="131"/>
      <c r="D21" s="77" t="s">
        <v>870</v>
      </c>
      <c r="E21" s="78" t="s">
        <v>871</v>
      </c>
      <c r="F21" s="78" t="s">
        <v>616</v>
      </c>
      <c r="G21" s="78" t="s">
        <v>212</v>
      </c>
      <c r="H21" s="87" t="s">
        <v>872</v>
      </c>
      <c r="I21" s="87" t="s">
        <v>872</v>
      </c>
      <c r="J21" s="87" t="s">
        <v>873</v>
      </c>
      <c r="K21" s="87" t="s">
        <v>874</v>
      </c>
      <c r="L21" s="83">
        <f t="shared" ref="L21:M21" si="11">IFERROR(29.4%/36%,0)</f>
        <v>0.81666666666666665</v>
      </c>
      <c r="M21" s="83">
        <f t="shared" si="11"/>
        <v>0.81666666666666665</v>
      </c>
      <c r="N21" s="79" t="s">
        <v>641</v>
      </c>
      <c r="O21" s="97" t="s">
        <v>875</v>
      </c>
      <c r="P21" s="97" t="s">
        <v>876</v>
      </c>
      <c r="Q21" s="87" t="s">
        <v>872</v>
      </c>
      <c r="R21" s="87" t="s">
        <v>877</v>
      </c>
      <c r="S21" s="87" t="s">
        <v>878</v>
      </c>
      <c r="T21" s="83">
        <v>1.9750000000000001</v>
      </c>
      <c r="U21" s="83">
        <v>1.0129999999999999</v>
      </c>
      <c r="V21" s="79" t="s">
        <v>626</v>
      </c>
      <c r="W21" s="56" t="s">
        <v>879</v>
      </c>
      <c r="X21" s="56" t="s">
        <v>880</v>
      </c>
      <c r="Y21" s="87" t="s">
        <v>872</v>
      </c>
      <c r="Z21" s="87" t="s">
        <v>881</v>
      </c>
      <c r="AA21" s="87" t="s">
        <v>881</v>
      </c>
      <c r="AB21" s="83">
        <v>1</v>
      </c>
      <c r="AC21" s="83">
        <v>1.006</v>
      </c>
      <c r="AD21" s="79" t="s">
        <v>626</v>
      </c>
      <c r="AE21" s="63" t="s">
        <v>882</v>
      </c>
      <c r="AF21" s="63" t="s">
        <v>883</v>
      </c>
      <c r="AG21" s="87" t="s">
        <v>872</v>
      </c>
      <c r="AH21" s="87" t="s">
        <v>1339</v>
      </c>
      <c r="AI21" s="87" t="s">
        <v>1340</v>
      </c>
      <c r="AJ21" s="83">
        <v>0.90600000000000003</v>
      </c>
      <c r="AK21" s="83">
        <v>1</v>
      </c>
      <c r="AL21" s="79" t="s">
        <v>626</v>
      </c>
      <c r="AM21" s="98" t="s">
        <v>1341</v>
      </c>
      <c r="AN21" s="98" t="s">
        <v>1343</v>
      </c>
      <c r="AO21" s="98" t="s">
        <v>1342</v>
      </c>
      <c r="AP21" s="40" t="s">
        <v>1606</v>
      </c>
    </row>
    <row r="22" spans="1:42" ht="297">
      <c r="A22" s="120"/>
      <c r="B22" s="120"/>
      <c r="C22" s="131"/>
      <c r="D22" s="77" t="s">
        <v>884</v>
      </c>
      <c r="E22" s="78" t="s">
        <v>885</v>
      </c>
      <c r="F22" s="78" t="s">
        <v>635</v>
      </c>
      <c r="G22" s="78" t="s">
        <v>676</v>
      </c>
      <c r="H22" s="79" t="s">
        <v>886</v>
      </c>
      <c r="I22" s="79" t="s">
        <v>886</v>
      </c>
      <c r="J22" s="79" t="s">
        <v>887</v>
      </c>
      <c r="K22" s="79" t="s">
        <v>888</v>
      </c>
      <c r="L22" s="83">
        <f t="shared" ref="L22:M22" si="12">0.11/0.15</f>
        <v>0.73333333333333339</v>
      </c>
      <c r="M22" s="83">
        <f t="shared" si="12"/>
        <v>0.73333333333333339</v>
      </c>
      <c r="N22" s="79" t="s">
        <v>641</v>
      </c>
      <c r="O22" s="97" t="s">
        <v>889</v>
      </c>
      <c r="P22" s="82" t="s">
        <v>890</v>
      </c>
      <c r="Q22" s="79" t="s">
        <v>886</v>
      </c>
      <c r="R22" s="79" t="s">
        <v>891</v>
      </c>
      <c r="S22" s="79" t="s">
        <v>892</v>
      </c>
      <c r="T22" s="83">
        <v>0.16</v>
      </c>
      <c r="U22" s="83">
        <v>0.375</v>
      </c>
      <c r="V22" s="79" t="s">
        <v>621</v>
      </c>
      <c r="W22" s="56" t="s">
        <v>893</v>
      </c>
      <c r="X22" s="56" t="s">
        <v>894</v>
      </c>
      <c r="Y22" s="79" t="s">
        <v>886</v>
      </c>
      <c r="Z22" s="79" t="s">
        <v>895</v>
      </c>
      <c r="AA22" s="111">
        <v>0.2</v>
      </c>
      <c r="AB22" s="83">
        <v>0.66700000000000004</v>
      </c>
      <c r="AC22" s="83">
        <v>0.5</v>
      </c>
      <c r="AD22" s="79" t="s">
        <v>621</v>
      </c>
      <c r="AE22" s="63" t="s">
        <v>896</v>
      </c>
      <c r="AF22" s="63" t="s">
        <v>897</v>
      </c>
      <c r="AG22" s="79" t="s">
        <v>886</v>
      </c>
      <c r="AH22" s="79" t="s">
        <v>1284</v>
      </c>
      <c r="AI22" s="79" t="s">
        <v>1285</v>
      </c>
      <c r="AJ22" s="83">
        <v>2.166666666666667</v>
      </c>
      <c r="AK22" s="83">
        <v>1.0000000000000002</v>
      </c>
      <c r="AL22" s="79" t="s">
        <v>626</v>
      </c>
      <c r="AM22" s="96" t="s">
        <v>1286</v>
      </c>
      <c r="AN22" s="96" t="s">
        <v>1288</v>
      </c>
      <c r="AO22" s="96" t="s">
        <v>1287</v>
      </c>
      <c r="AP22" s="40" t="s">
        <v>1606</v>
      </c>
    </row>
    <row r="23" spans="1:42" ht="344.25">
      <c r="A23" s="120"/>
      <c r="B23" s="120"/>
      <c r="C23" s="131"/>
      <c r="D23" s="77" t="s">
        <v>898</v>
      </c>
      <c r="E23" s="78" t="s">
        <v>899</v>
      </c>
      <c r="F23" s="78" t="s">
        <v>616</v>
      </c>
      <c r="G23" s="78" t="s">
        <v>900</v>
      </c>
      <c r="H23" s="87">
        <v>0.41</v>
      </c>
      <c r="I23" s="79" t="s">
        <v>901</v>
      </c>
      <c r="J23" s="79" t="s">
        <v>902</v>
      </c>
      <c r="K23" s="79" t="s">
        <v>903</v>
      </c>
      <c r="L23" s="83">
        <f t="shared" ref="L23:M23" si="13">13.3/24.3</f>
        <v>0.5473251028806585</v>
      </c>
      <c r="M23" s="83">
        <f t="shared" si="13"/>
        <v>0.5473251028806585</v>
      </c>
      <c r="N23" s="79" t="s">
        <v>641</v>
      </c>
      <c r="O23" s="82" t="s">
        <v>904</v>
      </c>
      <c r="P23" s="82" t="s">
        <v>905</v>
      </c>
      <c r="Q23" s="79" t="s">
        <v>901</v>
      </c>
      <c r="R23" s="79" t="s">
        <v>906</v>
      </c>
      <c r="S23" s="79" t="s">
        <v>907</v>
      </c>
      <c r="T23" s="83">
        <v>3.6749999999999998</v>
      </c>
      <c r="U23" s="83">
        <v>2.4079999999999999</v>
      </c>
      <c r="V23" s="79" t="s">
        <v>684</v>
      </c>
      <c r="W23" s="56" t="s">
        <v>908</v>
      </c>
      <c r="X23" s="56" t="s">
        <v>909</v>
      </c>
      <c r="Y23" s="79" t="s">
        <v>910</v>
      </c>
      <c r="Z23" s="79" t="s">
        <v>911</v>
      </c>
      <c r="AA23" s="79" t="s">
        <v>907</v>
      </c>
      <c r="AB23" s="83">
        <v>0.51300000000000001</v>
      </c>
      <c r="AC23" s="83">
        <v>1.022</v>
      </c>
      <c r="AD23" s="79" t="s">
        <v>626</v>
      </c>
      <c r="AE23" s="63" t="s">
        <v>912</v>
      </c>
      <c r="AF23" s="63" t="s">
        <v>913</v>
      </c>
      <c r="AG23" s="79" t="s">
        <v>910</v>
      </c>
      <c r="AH23" s="79" t="s">
        <v>1289</v>
      </c>
      <c r="AI23" s="79" t="s">
        <v>1290</v>
      </c>
      <c r="AJ23" s="83">
        <v>1.695252446949554</v>
      </c>
      <c r="AK23" s="83">
        <v>1.0130706880570255</v>
      </c>
      <c r="AL23" s="79" t="s">
        <v>626</v>
      </c>
      <c r="AM23" s="96" t="s">
        <v>1291</v>
      </c>
      <c r="AN23" s="96" t="s">
        <v>1293</v>
      </c>
      <c r="AO23" s="96" t="s">
        <v>1292</v>
      </c>
      <c r="AP23" s="40" t="s">
        <v>1606</v>
      </c>
    </row>
    <row r="24" spans="1:42" ht="408" customHeight="1">
      <c r="A24" s="120"/>
      <c r="B24" s="120"/>
      <c r="C24" s="131"/>
      <c r="D24" s="77" t="s">
        <v>914</v>
      </c>
      <c r="E24" s="78" t="s">
        <v>915</v>
      </c>
      <c r="F24" s="78" t="s">
        <v>616</v>
      </c>
      <c r="G24" s="78" t="s">
        <v>676</v>
      </c>
      <c r="H24" s="87" t="s">
        <v>916</v>
      </c>
      <c r="I24" s="87" t="s">
        <v>917</v>
      </c>
      <c r="J24" s="87" t="s">
        <v>918</v>
      </c>
      <c r="K24" s="87" t="s">
        <v>918</v>
      </c>
      <c r="L24" s="87">
        <f t="shared" ref="L24:M24" si="14">5/5</f>
        <v>1</v>
      </c>
      <c r="M24" s="87">
        <f t="shared" si="14"/>
        <v>1</v>
      </c>
      <c r="N24" s="87" t="s">
        <v>626</v>
      </c>
      <c r="O24" s="97" t="s">
        <v>919</v>
      </c>
      <c r="P24" s="97" t="s">
        <v>920</v>
      </c>
      <c r="Q24" s="87" t="s">
        <v>917</v>
      </c>
      <c r="R24" s="87" t="s">
        <v>921</v>
      </c>
      <c r="S24" s="87" t="s">
        <v>922</v>
      </c>
      <c r="T24" s="87">
        <f t="shared" ref="T24:U24" si="15">5/5</f>
        <v>1</v>
      </c>
      <c r="U24" s="87">
        <f t="shared" si="15"/>
        <v>1</v>
      </c>
      <c r="V24" s="87" t="s">
        <v>626</v>
      </c>
      <c r="W24" s="56" t="s">
        <v>923</v>
      </c>
      <c r="X24" s="56" t="s">
        <v>924</v>
      </c>
      <c r="Y24" s="87" t="s">
        <v>917</v>
      </c>
      <c r="Z24" s="87" t="s">
        <v>925</v>
      </c>
      <c r="AA24" s="87" t="s">
        <v>925</v>
      </c>
      <c r="AB24" s="87">
        <v>1</v>
      </c>
      <c r="AC24" s="87">
        <v>1</v>
      </c>
      <c r="AD24" s="87" t="s">
        <v>626</v>
      </c>
      <c r="AE24" s="63" t="s">
        <v>926</v>
      </c>
      <c r="AF24" s="63" t="s">
        <v>927</v>
      </c>
      <c r="AG24" s="87" t="s">
        <v>917</v>
      </c>
      <c r="AH24" s="87" t="s">
        <v>922</v>
      </c>
      <c r="AI24" s="87" t="s">
        <v>1294</v>
      </c>
      <c r="AJ24" s="87">
        <v>0</v>
      </c>
      <c r="AK24" s="87">
        <v>0.66700000000000004</v>
      </c>
      <c r="AL24" s="87" t="s">
        <v>621</v>
      </c>
      <c r="AM24" s="98" t="s">
        <v>1295</v>
      </c>
      <c r="AN24" s="98" t="s">
        <v>1296</v>
      </c>
      <c r="AO24" s="98" t="s">
        <v>1614</v>
      </c>
      <c r="AP24" s="40" t="s">
        <v>1606</v>
      </c>
    </row>
    <row r="25" spans="1:42" ht="409.5">
      <c r="A25" s="120"/>
      <c r="B25" s="120"/>
      <c r="C25" s="131"/>
      <c r="D25" s="77" t="s">
        <v>928</v>
      </c>
      <c r="E25" s="78" t="s">
        <v>929</v>
      </c>
      <c r="F25" s="78" t="s">
        <v>635</v>
      </c>
      <c r="G25" s="78" t="s">
        <v>676</v>
      </c>
      <c r="H25" s="79" t="s">
        <v>930</v>
      </c>
      <c r="I25" s="79" t="s">
        <v>930</v>
      </c>
      <c r="J25" s="87" t="s">
        <v>931</v>
      </c>
      <c r="K25" s="87" t="s">
        <v>931</v>
      </c>
      <c r="L25" s="87" t="s">
        <v>652</v>
      </c>
      <c r="M25" s="87" t="s">
        <v>652</v>
      </c>
      <c r="N25" s="87" t="s">
        <v>652</v>
      </c>
      <c r="O25" s="97" t="s">
        <v>932</v>
      </c>
      <c r="P25" s="97" t="s">
        <v>933</v>
      </c>
      <c r="Q25" s="79" t="s">
        <v>930</v>
      </c>
      <c r="R25" s="87" t="s">
        <v>934</v>
      </c>
      <c r="S25" s="87" t="s">
        <v>793</v>
      </c>
      <c r="T25" s="83">
        <v>0</v>
      </c>
      <c r="U25" s="83">
        <v>0</v>
      </c>
      <c r="V25" s="79" t="s">
        <v>621</v>
      </c>
      <c r="W25" s="56" t="s">
        <v>935</v>
      </c>
      <c r="X25" s="56" t="s">
        <v>936</v>
      </c>
      <c r="Y25" s="79" t="s">
        <v>930</v>
      </c>
      <c r="Z25" s="87" t="s">
        <v>937</v>
      </c>
      <c r="AA25" s="87" t="s">
        <v>793</v>
      </c>
      <c r="AB25" s="83">
        <v>0</v>
      </c>
      <c r="AC25" s="83">
        <v>0</v>
      </c>
      <c r="AD25" s="79" t="s">
        <v>621</v>
      </c>
      <c r="AE25" s="63" t="s">
        <v>938</v>
      </c>
      <c r="AF25" s="63" t="s">
        <v>939</v>
      </c>
      <c r="AG25" s="79" t="s">
        <v>930</v>
      </c>
      <c r="AH25" s="87" t="s">
        <v>1297</v>
      </c>
      <c r="AI25" s="87" t="s">
        <v>1298</v>
      </c>
      <c r="AJ25" s="83">
        <v>2</v>
      </c>
      <c r="AK25" s="83">
        <v>1</v>
      </c>
      <c r="AL25" s="79" t="s">
        <v>626</v>
      </c>
      <c r="AM25" s="98" t="s">
        <v>1299</v>
      </c>
      <c r="AN25" s="98" t="s">
        <v>1301</v>
      </c>
      <c r="AO25" s="98" t="s">
        <v>1300</v>
      </c>
      <c r="AP25" s="40" t="s">
        <v>1606</v>
      </c>
    </row>
    <row r="26" spans="1:42" ht="409.5">
      <c r="A26" s="120"/>
      <c r="B26" s="120"/>
      <c r="C26" s="132" t="s">
        <v>940</v>
      </c>
      <c r="D26" s="91" t="s">
        <v>941</v>
      </c>
      <c r="E26" s="78" t="s">
        <v>942</v>
      </c>
      <c r="F26" s="78" t="s">
        <v>635</v>
      </c>
      <c r="G26" s="78" t="s">
        <v>102</v>
      </c>
      <c r="H26" s="79" t="s">
        <v>943</v>
      </c>
      <c r="I26" s="79" t="s">
        <v>943</v>
      </c>
      <c r="J26" s="79" t="s">
        <v>944</v>
      </c>
      <c r="K26" s="79" t="s">
        <v>944</v>
      </c>
      <c r="L26" s="83">
        <f t="shared" ref="L26:M26" si="16">IFERROR(1/1,0)</f>
        <v>1</v>
      </c>
      <c r="M26" s="83">
        <f t="shared" si="16"/>
        <v>1</v>
      </c>
      <c r="N26" s="79" t="s">
        <v>626</v>
      </c>
      <c r="O26" s="97" t="s">
        <v>945</v>
      </c>
      <c r="P26" s="97" t="s">
        <v>946</v>
      </c>
      <c r="Q26" s="79" t="s">
        <v>943</v>
      </c>
      <c r="R26" s="79" t="s">
        <v>944</v>
      </c>
      <c r="S26" s="79" t="s">
        <v>944</v>
      </c>
      <c r="T26" s="83">
        <f t="shared" ref="T26:U26" si="17">IFERROR(1/1,0)</f>
        <v>1</v>
      </c>
      <c r="U26" s="83">
        <f t="shared" si="17"/>
        <v>1</v>
      </c>
      <c r="V26" s="79" t="s">
        <v>626</v>
      </c>
      <c r="W26" s="56" t="s">
        <v>947</v>
      </c>
      <c r="X26" s="56" t="s">
        <v>948</v>
      </c>
      <c r="Y26" s="79" t="s">
        <v>943</v>
      </c>
      <c r="Z26" s="79" t="s">
        <v>944</v>
      </c>
      <c r="AA26" s="79" t="s">
        <v>944</v>
      </c>
      <c r="AB26" s="83">
        <f t="shared" ref="AB26:AC26" si="18">IFERROR(1/1,0)</f>
        <v>1</v>
      </c>
      <c r="AC26" s="83">
        <f t="shared" si="18"/>
        <v>1</v>
      </c>
      <c r="AD26" s="79" t="s">
        <v>626</v>
      </c>
      <c r="AE26" s="63" t="s">
        <v>949</v>
      </c>
      <c r="AF26" s="63" t="s">
        <v>950</v>
      </c>
      <c r="AG26" s="79" t="s">
        <v>943</v>
      </c>
      <c r="AH26" s="79" t="s">
        <v>944</v>
      </c>
      <c r="AI26" s="79" t="s">
        <v>944</v>
      </c>
      <c r="AJ26" s="83">
        <f t="shared" ref="AJ26:AK26" si="19">IFERROR(1/1,0)</f>
        <v>1</v>
      </c>
      <c r="AK26" s="83">
        <f t="shared" si="19"/>
        <v>1</v>
      </c>
      <c r="AL26" s="79" t="s">
        <v>626</v>
      </c>
      <c r="AM26" s="112" t="s">
        <v>1336</v>
      </c>
      <c r="AN26" s="112" t="s">
        <v>1338</v>
      </c>
      <c r="AO26" s="112" t="s">
        <v>1337</v>
      </c>
      <c r="AP26" s="40" t="s">
        <v>1606</v>
      </c>
    </row>
    <row r="27" spans="1:42" ht="231">
      <c r="A27" s="120"/>
      <c r="B27" s="120"/>
      <c r="C27" s="132"/>
      <c r="D27" s="91" t="s">
        <v>951</v>
      </c>
      <c r="E27" s="78" t="s">
        <v>952</v>
      </c>
      <c r="F27" s="78" t="s">
        <v>635</v>
      </c>
      <c r="G27" s="78" t="s">
        <v>38</v>
      </c>
      <c r="H27" s="79" t="s">
        <v>953</v>
      </c>
      <c r="I27" s="79" t="s">
        <v>953</v>
      </c>
      <c r="J27" s="79" t="s">
        <v>651</v>
      </c>
      <c r="K27" s="79" t="s">
        <v>651</v>
      </c>
      <c r="L27" s="87" t="s">
        <v>652</v>
      </c>
      <c r="M27" s="87" t="s">
        <v>652</v>
      </c>
      <c r="N27" s="87" t="s">
        <v>652</v>
      </c>
      <c r="O27" s="97" t="s">
        <v>954</v>
      </c>
      <c r="P27" s="97" t="s">
        <v>955</v>
      </c>
      <c r="Q27" s="79" t="s">
        <v>953</v>
      </c>
      <c r="R27" s="79" t="s">
        <v>956</v>
      </c>
      <c r="S27" s="79" t="s">
        <v>956</v>
      </c>
      <c r="T27" s="87">
        <v>1</v>
      </c>
      <c r="U27" s="87">
        <v>1</v>
      </c>
      <c r="V27" s="79" t="s">
        <v>626</v>
      </c>
      <c r="W27" s="56" t="s">
        <v>426</v>
      </c>
      <c r="X27" s="56" t="s">
        <v>427</v>
      </c>
      <c r="Y27" s="79" t="s">
        <v>953</v>
      </c>
      <c r="Z27" s="79" t="s">
        <v>644</v>
      </c>
      <c r="AA27" s="79" t="s">
        <v>644</v>
      </c>
      <c r="AB27" s="87" t="s">
        <v>652</v>
      </c>
      <c r="AC27" s="87">
        <v>1</v>
      </c>
      <c r="AD27" s="79" t="s">
        <v>626</v>
      </c>
      <c r="AE27" s="63" t="s">
        <v>957</v>
      </c>
      <c r="AF27" s="63" t="s">
        <v>958</v>
      </c>
      <c r="AG27" s="79" t="s">
        <v>953</v>
      </c>
      <c r="AH27" s="79" t="s">
        <v>1257</v>
      </c>
      <c r="AI27" s="79" t="s">
        <v>1257</v>
      </c>
      <c r="AJ27" s="87">
        <v>1</v>
      </c>
      <c r="AK27" s="87">
        <v>1</v>
      </c>
      <c r="AL27" s="79" t="s">
        <v>626</v>
      </c>
      <c r="AM27" s="112" t="s">
        <v>1258</v>
      </c>
      <c r="AN27" s="112" t="s">
        <v>1260</v>
      </c>
      <c r="AO27" s="112" t="s">
        <v>1259</v>
      </c>
      <c r="AP27" s="40" t="s">
        <v>1606</v>
      </c>
    </row>
    <row r="28" spans="1:42" ht="409.5">
      <c r="A28" s="120"/>
      <c r="B28" s="120"/>
      <c r="C28" s="132"/>
      <c r="D28" s="91" t="s">
        <v>959</v>
      </c>
      <c r="E28" s="78" t="s">
        <v>960</v>
      </c>
      <c r="F28" s="78" t="s">
        <v>635</v>
      </c>
      <c r="G28" s="78" t="s">
        <v>84</v>
      </c>
      <c r="H28" s="79" t="s">
        <v>961</v>
      </c>
      <c r="I28" s="79" t="s">
        <v>961</v>
      </c>
      <c r="J28" s="79" t="s">
        <v>651</v>
      </c>
      <c r="K28" s="79" t="s">
        <v>651</v>
      </c>
      <c r="L28" s="87" t="s">
        <v>652</v>
      </c>
      <c r="M28" s="87" t="s">
        <v>652</v>
      </c>
      <c r="N28" s="87" t="s">
        <v>652</v>
      </c>
      <c r="O28" s="82" t="s">
        <v>962</v>
      </c>
      <c r="P28" s="97" t="s">
        <v>963</v>
      </c>
      <c r="Q28" s="79" t="s">
        <v>961</v>
      </c>
      <c r="R28" s="79" t="s">
        <v>964</v>
      </c>
      <c r="S28" s="79" t="s">
        <v>964</v>
      </c>
      <c r="T28" s="87">
        <v>1</v>
      </c>
      <c r="U28" s="87">
        <v>1</v>
      </c>
      <c r="V28" s="113" t="s">
        <v>626</v>
      </c>
      <c r="W28" s="56" t="s">
        <v>400</v>
      </c>
      <c r="X28" s="56" t="s">
        <v>401</v>
      </c>
      <c r="Y28" s="79" t="s">
        <v>961</v>
      </c>
      <c r="Z28" s="79" t="s">
        <v>965</v>
      </c>
      <c r="AA28" s="79" t="s">
        <v>965</v>
      </c>
      <c r="AB28" s="87">
        <v>1</v>
      </c>
      <c r="AC28" s="87">
        <v>1</v>
      </c>
      <c r="AD28" s="113" t="s">
        <v>626</v>
      </c>
      <c r="AE28" s="63" t="s">
        <v>966</v>
      </c>
      <c r="AF28" s="63" t="s">
        <v>967</v>
      </c>
      <c r="AG28" s="79" t="s">
        <v>961</v>
      </c>
      <c r="AH28" s="87" t="s">
        <v>1605</v>
      </c>
      <c r="AI28" s="87" t="s">
        <v>1605</v>
      </c>
      <c r="AJ28" s="87">
        <v>1</v>
      </c>
      <c r="AK28" s="87">
        <v>1</v>
      </c>
      <c r="AL28" s="113" t="s">
        <v>626</v>
      </c>
      <c r="AM28" s="108" t="s">
        <v>1483</v>
      </c>
      <c r="AN28" s="108" t="s">
        <v>1485</v>
      </c>
      <c r="AO28" s="108" t="s">
        <v>1484</v>
      </c>
      <c r="AP28" s="40" t="s">
        <v>1606</v>
      </c>
    </row>
    <row r="29" spans="1:42" ht="255">
      <c r="A29" s="120"/>
      <c r="B29" s="120"/>
      <c r="C29" s="131" t="s">
        <v>968</v>
      </c>
      <c r="D29" s="101" t="s">
        <v>969</v>
      </c>
      <c r="E29" s="102" t="s">
        <v>970</v>
      </c>
      <c r="F29" s="103" t="s">
        <v>616</v>
      </c>
      <c r="G29" s="102" t="s">
        <v>676</v>
      </c>
      <c r="H29" s="79" t="s">
        <v>971</v>
      </c>
      <c r="I29" s="79" t="s">
        <v>972</v>
      </c>
      <c r="J29" s="79" t="s">
        <v>973</v>
      </c>
      <c r="K29" s="79" t="s">
        <v>973</v>
      </c>
      <c r="L29" s="113">
        <f t="shared" ref="L29:M29" si="20">2/2</f>
        <v>1</v>
      </c>
      <c r="M29" s="113">
        <f t="shared" si="20"/>
        <v>1</v>
      </c>
      <c r="N29" s="113" t="s">
        <v>626</v>
      </c>
      <c r="O29" s="97" t="s">
        <v>974</v>
      </c>
      <c r="P29" s="97" t="s">
        <v>975</v>
      </c>
      <c r="Q29" s="79" t="s">
        <v>972</v>
      </c>
      <c r="R29" s="79" t="s">
        <v>976</v>
      </c>
      <c r="S29" s="79" t="s">
        <v>976</v>
      </c>
      <c r="T29" s="87">
        <f t="shared" ref="T29:U29" si="21">2/2</f>
        <v>1</v>
      </c>
      <c r="U29" s="87">
        <f t="shared" si="21"/>
        <v>1</v>
      </c>
      <c r="V29" s="113" t="s">
        <v>626</v>
      </c>
      <c r="W29" s="56" t="s">
        <v>977</v>
      </c>
      <c r="X29" s="56" t="s">
        <v>978</v>
      </c>
      <c r="Y29" s="79" t="s">
        <v>972</v>
      </c>
      <c r="Z29" s="79" t="s">
        <v>976</v>
      </c>
      <c r="AA29" s="79" t="s">
        <v>979</v>
      </c>
      <c r="AB29" s="87">
        <v>0</v>
      </c>
      <c r="AC29" s="87">
        <v>0.75</v>
      </c>
      <c r="AD29" s="113" t="s">
        <v>641</v>
      </c>
      <c r="AE29" s="63" t="s">
        <v>980</v>
      </c>
      <c r="AF29" s="63" t="s">
        <v>981</v>
      </c>
      <c r="AG29" s="79" t="s">
        <v>972</v>
      </c>
      <c r="AH29" s="79" t="s">
        <v>1302</v>
      </c>
      <c r="AI29" s="79" t="s">
        <v>1303</v>
      </c>
      <c r="AJ29" s="87" t="s">
        <v>652</v>
      </c>
      <c r="AK29" s="87">
        <v>1</v>
      </c>
      <c r="AL29" s="113" t="s">
        <v>626</v>
      </c>
      <c r="AM29" s="114" t="s">
        <v>1304</v>
      </c>
      <c r="AN29" s="114" t="s">
        <v>1615</v>
      </c>
      <c r="AO29" s="114" t="s">
        <v>1616</v>
      </c>
      <c r="AP29" s="40" t="s">
        <v>1606</v>
      </c>
    </row>
    <row r="30" spans="1:42" ht="409.5">
      <c r="A30" s="120"/>
      <c r="B30" s="120"/>
      <c r="C30" s="131"/>
      <c r="D30" s="77" t="s">
        <v>982</v>
      </c>
      <c r="E30" s="78" t="s">
        <v>983</v>
      </c>
      <c r="F30" s="78" t="s">
        <v>616</v>
      </c>
      <c r="G30" s="78" t="s">
        <v>676</v>
      </c>
      <c r="H30" s="87" t="s">
        <v>984</v>
      </c>
      <c r="I30" s="83" t="s">
        <v>985</v>
      </c>
      <c r="J30" s="83" t="s">
        <v>986</v>
      </c>
      <c r="K30" s="83" t="s">
        <v>987</v>
      </c>
      <c r="L30" s="83">
        <f t="shared" ref="L30:M30" si="22">15/7.6</f>
        <v>1.9736842105263159</v>
      </c>
      <c r="M30" s="83">
        <f t="shared" si="22"/>
        <v>1.9736842105263159</v>
      </c>
      <c r="N30" s="113" t="s">
        <v>684</v>
      </c>
      <c r="O30" s="97" t="s">
        <v>988</v>
      </c>
      <c r="P30" s="97" t="s">
        <v>989</v>
      </c>
      <c r="Q30" s="83" t="s">
        <v>990</v>
      </c>
      <c r="R30" s="83" t="s">
        <v>991</v>
      </c>
      <c r="S30" s="83" t="s">
        <v>992</v>
      </c>
      <c r="T30" s="83">
        <v>1.242</v>
      </c>
      <c r="U30" s="83">
        <v>0.998</v>
      </c>
      <c r="V30" s="113" t="s">
        <v>660</v>
      </c>
      <c r="W30" s="56" t="s">
        <v>993</v>
      </c>
      <c r="X30" s="56" t="s">
        <v>994</v>
      </c>
      <c r="Y30" s="83" t="s">
        <v>995</v>
      </c>
      <c r="Z30" s="83" t="s">
        <v>996</v>
      </c>
      <c r="AA30" s="83" t="s">
        <v>997</v>
      </c>
      <c r="AB30" s="83">
        <v>0.72399999999999998</v>
      </c>
      <c r="AC30" s="83">
        <v>1.0009999999999999</v>
      </c>
      <c r="AD30" s="113" t="s">
        <v>626</v>
      </c>
      <c r="AE30" s="63" t="s">
        <v>993</v>
      </c>
      <c r="AF30" s="63" t="s">
        <v>998</v>
      </c>
      <c r="AG30" s="83" t="s">
        <v>995</v>
      </c>
      <c r="AH30" s="83" t="s">
        <v>1305</v>
      </c>
      <c r="AI30" s="83" t="s">
        <v>1306</v>
      </c>
      <c r="AJ30" s="83">
        <v>2.0811361878647259</v>
      </c>
      <c r="AK30" s="83">
        <v>1.2271639137264938</v>
      </c>
      <c r="AL30" s="113" t="s">
        <v>684</v>
      </c>
      <c r="AM30" s="114" t="s">
        <v>1307</v>
      </c>
      <c r="AN30" s="114" t="s">
        <v>1309</v>
      </c>
      <c r="AO30" s="114" t="s">
        <v>1308</v>
      </c>
      <c r="AP30" s="40" t="s">
        <v>1606</v>
      </c>
    </row>
    <row r="31" spans="1:42" ht="409.5">
      <c r="A31" s="120"/>
      <c r="B31" s="120"/>
      <c r="C31" s="131"/>
      <c r="D31" s="77" t="s">
        <v>999</v>
      </c>
      <c r="E31" s="78" t="s">
        <v>1000</v>
      </c>
      <c r="F31" s="78" t="s">
        <v>616</v>
      </c>
      <c r="G31" s="78" t="s">
        <v>676</v>
      </c>
      <c r="H31" s="87" t="s">
        <v>1001</v>
      </c>
      <c r="I31" s="87" t="s">
        <v>1002</v>
      </c>
      <c r="J31" s="87" t="s">
        <v>1003</v>
      </c>
      <c r="K31" s="87" t="s">
        <v>1004</v>
      </c>
      <c r="L31" s="83">
        <f t="shared" ref="L31:M31" si="23">73/119</f>
        <v>0.61344537815126055</v>
      </c>
      <c r="M31" s="83">
        <f t="shared" si="23"/>
        <v>0.61344537815126055</v>
      </c>
      <c r="N31" s="115" t="s">
        <v>641</v>
      </c>
      <c r="O31" s="82" t="s">
        <v>1005</v>
      </c>
      <c r="P31" s="82" t="s">
        <v>1006</v>
      </c>
      <c r="Q31" s="87" t="s">
        <v>1007</v>
      </c>
      <c r="R31" s="87" t="s">
        <v>1008</v>
      </c>
      <c r="S31" s="87" t="s">
        <v>1009</v>
      </c>
      <c r="T31" s="83">
        <v>0.85799999999999998</v>
      </c>
      <c r="U31" s="83">
        <v>0.90500000000000003</v>
      </c>
      <c r="V31" s="115" t="s">
        <v>660</v>
      </c>
      <c r="W31" s="56" t="s">
        <v>1010</v>
      </c>
      <c r="X31" s="56" t="s">
        <v>1011</v>
      </c>
      <c r="Y31" s="87" t="s">
        <v>1007</v>
      </c>
      <c r="Z31" s="87" t="s">
        <v>1008</v>
      </c>
      <c r="AA31" s="87" t="s">
        <v>1012</v>
      </c>
      <c r="AB31" s="83">
        <v>1.02</v>
      </c>
      <c r="AC31" s="83">
        <v>0.995</v>
      </c>
      <c r="AD31" s="115" t="s">
        <v>660</v>
      </c>
      <c r="AE31" s="63" t="s">
        <v>1013</v>
      </c>
      <c r="AF31" s="63" t="s">
        <v>1014</v>
      </c>
      <c r="AG31" s="87" t="s">
        <v>1007</v>
      </c>
      <c r="AH31" s="87" t="s">
        <v>1310</v>
      </c>
      <c r="AI31" s="87" t="s">
        <v>1311</v>
      </c>
      <c r="AJ31" s="83">
        <v>2.1680424205980429</v>
      </c>
      <c r="AK31" s="83">
        <v>0.94411345409338776</v>
      </c>
      <c r="AL31" s="115" t="s">
        <v>660</v>
      </c>
      <c r="AM31" s="108" t="s">
        <v>1312</v>
      </c>
      <c r="AN31" s="108" t="s">
        <v>1314</v>
      </c>
      <c r="AO31" s="108" t="s">
        <v>1313</v>
      </c>
      <c r="AP31" s="40" t="s">
        <v>1606</v>
      </c>
    </row>
    <row r="32" spans="1:42" ht="382.5">
      <c r="A32" s="120"/>
      <c r="B32" s="120"/>
      <c r="C32" s="131"/>
      <c r="D32" s="77" t="s">
        <v>1015</v>
      </c>
      <c r="E32" s="78" t="s">
        <v>1016</v>
      </c>
      <c r="F32" s="78" t="s">
        <v>616</v>
      </c>
      <c r="G32" s="78" t="s">
        <v>676</v>
      </c>
      <c r="H32" s="87" t="s">
        <v>1017</v>
      </c>
      <c r="I32" s="87" t="s">
        <v>1018</v>
      </c>
      <c r="J32" s="87" t="s">
        <v>1019</v>
      </c>
      <c r="K32" s="87" t="s">
        <v>1019</v>
      </c>
      <c r="L32" s="83">
        <f>1.69/2.04</f>
        <v>0.82843137254901955</v>
      </c>
      <c r="M32" s="83">
        <f>1.7/2</f>
        <v>0.85</v>
      </c>
      <c r="N32" s="79" t="s">
        <v>641</v>
      </c>
      <c r="O32" s="82" t="s">
        <v>1020</v>
      </c>
      <c r="P32" s="82" t="s">
        <v>1021</v>
      </c>
      <c r="Q32" s="87" t="s">
        <v>1022</v>
      </c>
      <c r="R32" s="87" t="s">
        <v>1023</v>
      </c>
      <c r="S32" s="87" t="s">
        <v>1024</v>
      </c>
      <c r="T32" s="83">
        <v>1.8120000000000001</v>
      </c>
      <c r="U32" s="83">
        <v>1.49</v>
      </c>
      <c r="V32" s="79" t="s">
        <v>684</v>
      </c>
      <c r="W32" s="56" t="s">
        <v>1025</v>
      </c>
      <c r="X32" s="56" t="s">
        <v>1026</v>
      </c>
      <c r="Y32" s="87" t="s">
        <v>1022</v>
      </c>
      <c r="Z32" s="87" t="s">
        <v>1027</v>
      </c>
      <c r="AA32" s="87" t="s">
        <v>1023</v>
      </c>
      <c r="AB32" s="83">
        <v>0.46899999999999997</v>
      </c>
      <c r="AC32" s="83">
        <v>0.91200000000000003</v>
      </c>
      <c r="AD32" s="79" t="s">
        <v>660</v>
      </c>
      <c r="AE32" s="63" t="s">
        <v>1028</v>
      </c>
      <c r="AF32" s="63" t="s">
        <v>1029</v>
      </c>
      <c r="AG32" s="87" t="s">
        <v>1022</v>
      </c>
      <c r="AH32" s="87" t="s">
        <v>1027</v>
      </c>
      <c r="AI32" s="87" t="s">
        <v>1315</v>
      </c>
      <c r="AJ32" s="83">
        <v>1.1840704824976347</v>
      </c>
      <c r="AK32" s="83">
        <v>0.91769157994323558</v>
      </c>
      <c r="AL32" s="79" t="s">
        <v>660</v>
      </c>
      <c r="AM32" s="96" t="s">
        <v>1316</v>
      </c>
      <c r="AN32" s="96" t="s">
        <v>1318</v>
      </c>
      <c r="AO32" s="96" t="s">
        <v>1317</v>
      </c>
      <c r="AP32" s="40" t="s">
        <v>1606</v>
      </c>
    </row>
    <row r="33" spans="1:56" ht="409.5">
      <c r="A33" s="120"/>
      <c r="B33" s="120"/>
      <c r="C33" s="131"/>
      <c r="D33" s="77" t="s">
        <v>1030</v>
      </c>
      <c r="E33" s="102" t="s">
        <v>1031</v>
      </c>
      <c r="F33" s="103" t="s">
        <v>616</v>
      </c>
      <c r="G33" s="102" t="s">
        <v>836</v>
      </c>
      <c r="H33" s="87" t="s">
        <v>1032</v>
      </c>
      <c r="I33" s="79" t="s">
        <v>1033</v>
      </c>
      <c r="J33" s="79" t="s">
        <v>1034</v>
      </c>
      <c r="K33" s="79" t="s">
        <v>1034</v>
      </c>
      <c r="L33" s="83" t="s">
        <v>652</v>
      </c>
      <c r="M33" s="83" t="s">
        <v>652</v>
      </c>
      <c r="N33" s="87" t="s">
        <v>652</v>
      </c>
      <c r="O33" s="82" t="s">
        <v>1035</v>
      </c>
      <c r="P33" s="82" t="s">
        <v>1036</v>
      </c>
      <c r="Q33" s="79" t="s">
        <v>1033</v>
      </c>
      <c r="R33" s="79" t="s">
        <v>1037</v>
      </c>
      <c r="S33" s="79" t="s">
        <v>1034</v>
      </c>
      <c r="T33" s="83">
        <v>0</v>
      </c>
      <c r="U33" s="83">
        <v>0</v>
      </c>
      <c r="V33" s="79" t="s">
        <v>621</v>
      </c>
      <c r="W33" s="56" t="s">
        <v>1038</v>
      </c>
      <c r="X33" s="56" t="s">
        <v>1039</v>
      </c>
      <c r="Y33" s="79" t="s">
        <v>1040</v>
      </c>
      <c r="Z33" s="79" t="s">
        <v>1033</v>
      </c>
      <c r="AA33" s="79" t="s">
        <v>1236</v>
      </c>
      <c r="AB33" s="83">
        <v>0.5</v>
      </c>
      <c r="AC33" s="83">
        <v>0.33300000000000002</v>
      </c>
      <c r="AD33" s="79" t="s">
        <v>621</v>
      </c>
      <c r="AE33" s="63" t="s">
        <v>1041</v>
      </c>
      <c r="AF33" s="63" t="s">
        <v>1042</v>
      </c>
      <c r="AG33" s="79" t="s">
        <v>1040</v>
      </c>
      <c r="AH33" s="79" t="s">
        <v>1353</v>
      </c>
      <c r="AI33" s="79" t="s">
        <v>1354</v>
      </c>
      <c r="AJ33" s="83">
        <v>0.4</v>
      </c>
      <c r="AK33" s="83">
        <v>0.375</v>
      </c>
      <c r="AL33" s="79" t="s">
        <v>621</v>
      </c>
      <c r="AM33" s="96" t="s">
        <v>1355</v>
      </c>
      <c r="AN33" s="96" t="s">
        <v>1357</v>
      </c>
      <c r="AO33" s="96" t="s">
        <v>1356</v>
      </c>
      <c r="AP33" s="40" t="s">
        <v>1606</v>
      </c>
    </row>
    <row r="34" spans="1:56" ht="396">
      <c r="A34" s="120"/>
      <c r="B34" s="120"/>
      <c r="C34" s="131"/>
      <c r="D34" s="101" t="s">
        <v>1043</v>
      </c>
      <c r="E34" s="102" t="s">
        <v>1044</v>
      </c>
      <c r="F34" s="103" t="s">
        <v>616</v>
      </c>
      <c r="G34" s="102" t="s">
        <v>84</v>
      </c>
      <c r="H34" s="87" t="s">
        <v>1045</v>
      </c>
      <c r="I34" s="87" t="s">
        <v>1046</v>
      </c>
      <c r="J34" s="87" t="s">
        <v>1047</v>
      </c>
      <c r="K34" s="87" t="s">
        <v>1048</v>
      </c>
      <c r="L34" s="87" t="s">
        <v>652</v>
      </c>
      <c r="M34" s="87" t="s">
        <v>652</v>
      </c>
      <c r="N34" s="107" t="s">
        <v>803</v>
      </c>
      <c r="O34" s="78" t="s">
        <v>1049</v>
      </c>
      <c r="P34" s="82" t="s">
        <v>1050</v>
      </c>
      <c r="Q34" s="87" t="s">
        <v>1046</v>
      </c>
      <c r="R34" s="87" t="s">
        <v>1051</v>
      </c>
      <c r="S34" s="87" t="s">
        <v>1047</v>
      </c>
      <c r="T34" s="83">
        <v>0</v>
      </c>
      <c r="U34" s="87">
        <v>0.25</v>
      </c>
      <c r="V34" s="79" t="s">
        <v>621</v>
      </c>
      <c r="W34" s="56" t="s">
        <v>1052</v>
      </c>
      <c r="X34" s="56" t="s">
        <v>1053</v>
      </c>
      <c r="Y34" s="87" t="s">
        <v>1054</v>
      </c>
      <c r="Z34" s="87" t="s">
        <v>1055</v>
      </c>
      <c r="AA34" s="87" t="s">
        <v>1047</v>
      </c>
      <c r="AB34" s="83">
        <v>0</v>
      </c>
      <c r="AC34" s="83">
        <v>6.7000000000000004E-2</v>
      </c>
      <c r="AD34" s="79" t="s">
        <v>621</v>
      </c>
      <c r="AE34" s="63" t="s">
        <v>1056</v>
      </c>
      <c r="AF34" s="63" t="s">
        <v>509</v>
      </c>
      <c r="AG34" s="87" t="s">
        <v>1054</v>
      </c>
      <c r="AH34" s="87" t="s">
        <v>1486</v>
      </c>
      <c r="AI34" s="87" t="s">
        <v>1487</v>
      </c>
      <c r="AJ34" s="83">
        <v>1.8</v>
      </c>
      <c r="AK34" s="83">
        <v>0.5</v>
      </c>
      <c r="AL34" s="79" t="s">
        <v>621</v>
      </c>
      <c r="AM34" s="96" t="s">
        <v>1488</v>
      </c>
      <c r="AN34" s="96" t="s">
        <v>1490</v>
      </c>
      <c r="AO34" s="96" t="s">
        <v>1489</v>
      </c>
      <c r="AP34" s="40" t="s">
        <v>1606</v>
      </c>
    </row>
    <row r="35" spans="1:56" ht="409.5">
      <c r="A35" s="120"/>
      <c r="B35" s="120"/>
      <c r="C35" s="131"/>
      <c r="D35" s="101" t="s">
        <v>1057</v>
      </c>
      <c r="E35" s="102" t="s">
        <v>1058</v>
      </c>
      <c r="F35" s="103" t="s">
        <v>616</v>
      </c>
      <c r="G35" s="102" t="s">
        <v>84</v>
      </c>
      <c r="H35" s="121" t="s">
        <v>1065</v>
      </c>
      <c r="I35" s="87" t="s">
        <v>1059</v>
      </c>
      <c r="J35" s="87" t="s">
        <v>1060</v>
      </c>
      <c r="K35" s="87" t="s">
        <v>1060</v>
      </c>
      <c r="L35" s="87" t="s">
        <v>652</v>
      </c>
      <c r="M35" s="87" t="s">
        <v>652</v>
      </c>
      <c r="N35" s="87" t="s">
        <v>652</v>
      </c>
      <c r="O35" s="78" t="s">
        <v>1061</v>
      </c>
      <c r="P35" s="97" t="s">
        <v>1062</v>
      </c>
      <c r="Q35" s="87" t="s">
        <v>1063</v>
      </c>
      <c r="R35" s="87" t="s">
        <v>1064</v>
      </c>
      <c r="S35" s="87" t="s">
        <v>1060</v>
      </c>
      <c r="T35" s="83">
        <v>0</v>
      </c>
      <c r="U35" s="83">
        <v>0</v>
      </c>
      <c r="V35" s="79" t="s">
        <v>621</v>
      </c>
      <c r="W35" s="56" t="s">
        <v>498</v>
      </c>
      <c r="X35" s="56" t="s">
        <v>499</v>
      </c>
      <c r="Y35" s="87" t="s">
        <v>1065</v>
      </c>
      <c r="Z35" s="87" t="s">
        <v>1060</v>
      </c>
      <c r="AA35" s="87" t="s">
        <v>1060</v>
      </c>
      <c r="AB35" s="83">
        <v>0</v>
      </c>
      <c r="AC35" s="83">
        <v>0</v>
      </c>
      <c r="AD35" s="79" t="s">
        <v>621</v>
      </c>
      <c r="AE35" s="63" t="s">
        <v>1066</v>
      </c>
      <c r="AF35" s="63" t="s">
        <v>1067</v>
      </c>
      <c r="AG35" s="87" t="s">
        <v>1065</v>
      </c>
      <c r="AH35" s="87" t="s">
        <v>1065</v>
      </c>
      <c r="AI35" s="87" t="s">
        <v>1491</v>
      </c>
      <c r="AJ35" s="122">
        <f>4/5</f>
        <v>0.8</v>
      </c>
      <c r="AK35" s="122">
        <f>4/5</f>
        <v>0.8</v>
      </c>
      <c r="AL35" s="79" t="s">
        <v>621</v>
      </c>
      <c r="AM35" s="96" t="s">
        <v>1492</v>
      </c>
      <c r="AN35" s="96" t="s">
        <v>1617</v>
      </c>
      <c r="AO35" s="96" t="s">
        <v>1493</v>
      </c>
      <c r="AP35" s="40" t="s">
        <v>1606</v>
      </c>
    </row>
    <row r="36" spans="1:56" ht="409.5">
      <c r="A36" s="120"/>
      <c r="B36" s="120"/>
      <c r="C36" s="131"/>
      <c r="D36" s="77" t="s">
        <v>1068</v>
      </c>
      <c r="E36" s="78" t="s">
        <v>1069</v>
      </c>
      <c r="F36" s="78" t="s">
        <v>616</v>
      </c>
      <c r="G36" s="78" t="s">
        <v>486</v>
      </c>
      <c r="H36" s="79" t="s">
        <v>1070</v>
      </c>
      <c r="I36" s="79" t="s">
        <v>1071</v>
      </c>
      <c r="J36" s="79" t="s">
        <v>1072</v>
      </c>
      <c r="K36" s="79" t="s">
        <v>1073</v>
      </c>
      <c r="L36" s="83" t="str">
        <f>IFERROR((0/0),"No aplica")</f>
        <v>No aplica</v>
      </c>
      <c r="M36" s="83" t="s">
        <v>652</v>
      </c>
      <c r="N36" s="83" t="str">
        <f>IFERROR((0/0),"No aplica")</f>
        <v>No aplica</v>
      </c>
      <c r="O36" s="82" t="s">
        <v>1074</v>
      </c>
      <c r="P36" s="82" t="s">
        <v>1075</v>
      </c>
      <c r="Q36" s="79" t="s">
        <v>1071</v>
      </c>
      <c r="R36" s="79" t="s">
        <v>1076</v>
      </c>
      <c r="S36" s="79" t="s">
        <v>1072</v>
      </c>
      <c r="T36" s="83">
        <v>0</v>
      </c>
      <c r="U36" s="83">
        <v>0</v>
      </c>
      <c r="V36" s="79" t="s">
        <v>621</v>
      </c>
      <c r="W36" s="56" t="s">
        <v>1077</v>
      </c>
      <c r="X36" s="56" t="s">
        <v>1078</v>
      </c>
      <c r="Y36" s="116" t="s">
        <v>1224</v>
      </c>
      <c r="Z36" s="116" t="s">
        <v>1225</v>
      </c>
      <c r="AA36" s="79" t="s">
        <v>1079</v>
      </c>
      <c r="AB36" s="87">
        <v>80</v>
      </c>
      <c r="AC36" s="87">
        <v>3.81</v>
      </c>
      <c r="AD36" s="81" t="s">
        <v>684</v>
      </c>
      <c r="AE36" s="63" t="s">
        <v>1080</v>
      </c>
      <c r="AF36" s="63" t="s">
        <v>1081</v>
      </c>
      <c r="AG36" s="116" t="s">
        <v>1224</v>
      </c>
      <c r="AH36" s="90" t="s">
        <v>1073</v>
      </c>
      <c r="AI36" s="79" t="s">
        <v>1370</v>
      </c>
      <c r="AJ36" s="87">
        <v>0.40761152126442751</v>
      </c>
      <c r="AK36" s="87">
        <v>1</v>
      </c>
      <c r="AL36" s="81" t="s">
        <v>626</v>
      </c>
      <c r="AM36" s="96" t="s">
        <v>1371</v>
      </c>
      <c r="AN36" s="96" t="s">
        <v>1373</v>
      </c>
      <c r="AO36" s="96" t="s">
        <v>1372</v>
      </c>
      <c r="AP36" s="40" t="s">
        <v>1606</v>
      </c>
    </row>
    <row r="37" spans="1:56" ht="409.5">
      <c r="A37" s="120"/>
      <c r="B37" s="120"/>
      <c r="C37" s="131"/>
      <c r="D37" s="101" t="s">
        <v>1082</v>
      </c>
      <c r="E37" s="102" t="s">
        <v>1083</v>
      </c>
      <c r="F37" s="103" t="s">
        <v>635</v>
      </c>
      <c r="G37" s="102" t="s">
        <v>486</v>
      </c>
      <c r="H37" s="104" t="s">
        <v>1084</v>
      </c>
      <c r="I37" s="104" t="s">
        <v>1084</v>
      </c>
      <c r="J37" s="104" t="s">
        <v>1085</v>
      </c>
      <c r="K37" s="104" t="s">
        <v>1085</v>
      </c>
      <c r="L37" s="83">
        <f t="shared" ref="L37:M37" si="24">IFERROR((0.2/0.2),"No aplica")</f>
        <v>1</v>
      </c>
      <c r="M37" s="83">
        <f t="shared" si="24"/>
        <v>1</v>
      </c>
      <c r="N37" s="79" t="s">
        <v>626</v>
      </c>
      <c r="O37" s="82" t="s">
        <v>1086</v>
      </c>
      <c r="P37" s="82" t="s">
        <v>1087</v>
      </c>
      <c r="Q37" s="104" t="s">
        <v>1084</v>
      </c>
      <c r="R37" s="104" t="s">
        <v>1085</v>
      </c>
      <c r="S37" s="104" t="s">
        <v>1085</v>
      </c>
      <c r="T37" s="83">
        <f t="shared" ref="T37:U37" si="25">IFERROR((0.2/0.2),"No aplica")</f>
        <v>1</v>
      </c>
      <c r="U37" s="83">
        <f t="shared" si="25"/>
        <v>1</v>
      </c>
      <c r="V37" s="79" t="s">
        <v>626</v>
      </c>
      <c r="W37" s="56" t="s">
        <v>1088</v>
      </c>
      <c r="X37" s="56" t="s">
        <v>1089</v>
      </c>
      <c r="Y37" s="104" t="s">
        <v>1084</v>
      </c>
      <c r="Z37" s="104" t="s">
        <v>1085</v>
      </c>
      <c r="AA37" s="104" t="s">
        <v>1085</v>
      </c>
      <c r="AB37" s="83">
        <f t="shared" ref="AB37:AC37" si="26">IFERROR((0.2/0.2),"No aplica")</f>
        <v>1</v>
      </c>
      <c r="AC37" s="83">
        <f t="shared" si="26"/>
        <v>1</v>
      </c>
      <c r="AD37" s="79" t="s">
        <v>626</v>
      </c>
      <c r="AE37" s="63" t="s">
        <v>1090</v>
      </c>
      <c r="AF37" s="63" t="s">
        <v>1091</v>
      </c>
      <c r="AG37" s="104" t="s">
        <v>1084</v>
      </c>
      <c r="AH37" s="104" t="s">
        <v>1374</v>
      </c>
      <c r="AI37" s="104" t="s">
        <v>1374</v>
      </c>
      <c r="AJ37" s="83">
        <f t="shared" ref="AJ37:AK37" si="27">IFERROR((0.2/0.2),"No aplica")</f>
        <v>1</v>
      </c>
      <c r="AK37" s="83">
        <f t="shared" si="27"/>
        <v>1</v>
      </c>
      <c r="AL37" s="79" t="s">
        <v>626</v>
      </c>
      <c r="AM37" s="86" t="s">
        <v>1375</v>
      </c>
      <c r="AN37" s="86" t="s">
        <v>1377</v>
      </c>
      <c r="AO37" s="86" t="s">
        <v>1376</v>
      </c>
      <c r="AP37" s="40" t="s">
        <v>1606</v>
      </c>
    </row>
    <row r="38" spans="1:56" ht="409.5">
      <c r="A38" s="120"/>
      <c r="B38" s="120"/>
      <c r="C38" s="131"/>
      <c r="D38" s="77" t="s">
        <v>1092</v>
      </c>
      <c r="E38" s="102" t="s">
        <v>1093</v>
      </c>
      <c r="F38" s="103" t="s">
        <v>616</v>
      </c>
      <c r="G38" s="102" t="s">
        <v>486</v>
      </c>
      <c r="H38" s="104" t="s">
        <v>1094</v>
      </c>
      <c r="I38" s="87" t="s">
        <v>1095</v>
      </c>
      <c r="J38" s="87" t="s">
        <v>1096</v>
      </c>
      <c r="K38" s="87" t="s">
        <v>1096</v>
      </c>
      <c r="L38" s="83">
        <f t="shared" ref="L38:M38" si="28">5.9/5.9</f>
        <v>1</v>
      </c>
      <c r="M38" s="83">
        <f t="shared" si="28"/>
        <v>1</v>
      </c>
      <c r="N38" s="79" t="s">
        <v>626</v>
      </c>
      <c r="O38" s="97" t="s">
        <v>1097</v>
      </c>
      <c r="P38" s="97" t="s">
        <v>1098</v>
      </c>
      <c r="Q38" s="87" t="s">
        <v>1095</v>
      </c>
      <c r="R38" s="79" t="s">
        <v>1099</v>
      </c>
      <c r="S38" s="79" t="s">
        <v>1100</v>
      </c>
      <c r="T38" s="83">
        <v>0</v>
      </c>
      <c r="U38" s="83">
        <v>0.33300000000000002</v>
      </c>
      <c r="V38" s="79" t="s">
        <v>621</v>
      </c>
      <c r="W38" s="56" t="s">
        <v>1101</v>
      </c>
      <c r="X38" s="56" t="s">
        <v>1102</v>
      </c>
      <c r="Y38" s="87" t="s">
        <v>1095</v>
      </c>
      <c r="Z38" s="79" t="s">
        <v>1103</v>
      </c>
      <c r="AA38" s="79" t="s">
        <v>1100</v>
      </c>
      <c r="AB38" s="83">
        <v>0</v>
      </c>
      <c r="AC38" s="83">
        <v>0.16700000000000001</v>
      </c>
      <c r="AD38" s="79" t="s">
        <v>621</v>
      </c>
      <c r="AE38" s="63" t="s">
        <v>1104</v>
      </c>
      <c r="AF38" s="63" t="s">
        <v>1105</v>
      </c>
      <c r="AG38" s="87" t="s">
        <v>1095</v>
      </c>
      <c r="AH38" s="79" t="s">
        <v>1378</v>
      </c>
      <c r="AI38" s="79" t="s">
        <v>1379</v>
      </c>
      <c r="AJ38" s="83">
        <v>6</v>
      </c>
      <c r="AK38" s="83">
        <v>3.0833333333333335</v>
      </c>
      <c r="AL38" s="79" t="s">
        <v>684</v>
      </c>
      <c r="AM38" s="114" t="s">
        <v>1380</v>
      </c>
      <c r="AN38" s="114" t="s">
        <v>1382</v>
      </c>
      <c r="AO38" s="114" t="s">
        <v>1381</v>
      </c>
      <c r="AP38" s="40" t="s">
        <v>1606</v>
      </c>
    </row>
    <row r="39" spans="1:56" ht="409.5">
      <c r="A39" s="120"/>
      <c r="B39" s="120"/>
      <c r="C39" s="131"/>
      <c r="D39" s="101" t="s">
        <v>1106</v>
      </c>
      <c r="E39" s="102" t="s">
        <v>1107</v>
      </c>
      <c r="F39" s="103" t="s">
        <v>616</v>
      </c>
      <c r="G39" s="102" t="s">
        <v>486</v>
      </c>
      <c r="H39" s="104" t="s">
        <v>1108</v>
      </c>
      <c r="I39" s="106" t="s">
        <v>1109</v>
      </c>
      <c r="J39" s="106" t="s">
        <v>1110</v>
      </c>
      <c r="K39" s="106" t="s">
        <v>1110</v>
      </c>
      <c r="L39" s="83">
        <f t="shared" ref="L39:M39" si="29">4.2/4.2</f>
        <v>1</v>
      </c>
      <c r="M39" s="83">
        <f t="shared" si="29"/>
        <v>1</v>
      </c>
      <c r="N39" s="79" t="s">
        <v>626</v>
      </c>
      <c r="O39" s="97" t="s">
        <v>1111</v>
      </c>
      <c r="P39" s="97" t="s">
        <v>1112</v>
      </c>
      <c r="Q39" s="106" t="s">
        <v>1109</v>
      </c>
      <c r="R39" s="106" t="s">
        <v>1113</v>
      </c>
      <c r="S39" s="104" t="s">
        <v>1114</v>
      </c>
      <c r="T39" s="83">
        <v>0</v>
      </c>
      <c r="U39" s="83">
        <v>0.33300000000000002</v>
      </c>
      <c r="V39" s="79" t="s">
        <v>621</v>
      </c>
      <c r="W39" s="56" t="s">
        <v>1115</v>
      </c>
      <c r="X39" s="56" t="s">
        <v>1116</v>
      </c>
      <c r="Y39" s="106" t="s">
        <v>1109</v>
      </c>
      <c r="Z39" s="106" t="s">
        <v>1117</v>
      </c>
      <c r="AA39" s="104" t="s">
        <v>1114</v>
      </c>
      <c r="AB39" s="83">
        <v>0</v>
      </c>
      <c r="AC39" s="83">
        <v>0.125</v>
      </c>
      <c r="AD39" s="79" t="s">
        <v>621</v>
      </c>
      <c r="AE39" s="63" t="s">
        <v>1118</v>
      </c>
      <c r="AF39" s="63" t="s">
        <v>1105</v>
      </c>
      <c r="AG39" s="106" t="s">
        <v>1109</v>
      </c>
      <c r="AH39" s="106" t="s">
        <v>1383</v>
      </c>
      <c r="AI39" s="104" t="s">
        <v>1384</v>
      </c>
      <c r="AJ39" s="83">
        <v>8.25</v>
      </c>
      <c r="AK39" s="83">
        <v>2.8333333333333335</v>
      </c>
      <c r="AL39" s="79" t="s">
        <v>684</v>
      </c>
      <c r="AM39" s="114" t="s">
        <v>1385</v>
      </c>
      <c r="AN39" s="114" t="s">
        <v>1386</v>
      </c>
      <c r="AO39" s="114" t="s">
        <v>1381</v>
      </c>
      <c r="AP39" s="40" t="s">
        <v>1606</v>
      </c>
    </row>
    <row r="40" spans="1:56" ht="409.5">
      <c r="A40" s="120"/>
      <c r="B40" s="120"/>
      <c r="C40" s="131"/>
      <c r="D40" s="77" t="s">
        <v>1119</v>
      </c>
      <c r="E40" s="78" t="s">
        <v>1120</v>
      </c>
      <c r="F40" s="78" t="s">
        <v>616</v>
      </c>
      <c r="G40" s="78" t="s">
        <v>486</v>
      </c>
      <c r="H40" s="79" t="s">
        <v>1121</v>
      </c>
      <c r="I40" s="87" t="s">
        <v>1122</v>
      </c>
      <c r="J40" s="87" t="s">
        <v>1123</v>
      </c>
      <c r="K40" s="87" t="s">
        <v>1124</v>
      </c>
      <c r="L40" s="83">
        <f t="shared" ref="L40:M40" si="30">IFERROR(0/27.52,0)</f>
        <v>0</v>
      </c>
      <c r="M40" s="83">
        <f t="shared" si="30"/>
        <v>0</v>
      </c>
      <c r="N40" s="87" t="s">
        <v>621</v>
      </c>
      <c r="O40" s="97" t="s">
        <v>1125</v>
      </c>
      <c r="P40" s="97" t="s">
        <v>1126</v>
      </c>
      <c r="Q40" s="87" t="s">
        <v>1127</v>
      </c>
      <c r="R40" s="87" t="s">
        <v>1123</v>
      </c>
      <c r="S40" s="87" t="s">
        <v>1124</v>
      </c>
      <c r="T40" s="83">
        <f t="shared" ref="T40:U40" si="31">IFERROR(0/27.52,0)</f>
        <v>0</v>
      </c>
      <c r="U40" s="83">
        <f t="shared" si="31"/>
        <v>0</v>
      </c>
      <c r="V40" s="87" t="s">
        <v>621</v>
      </c>
      <c r="W40" s="56" t="s">
        <v>1128</v>
      </c>
      <c r="X40" s="56" t="s">
        <v>1129</v>
      </c>
      <c r="Y40" s="87" t="s">
        <v>1130</v>
      </c>
      <c r="Z40" s="87" t="s">
        <v>1123</v>
      </c>
      <c r="AA40" s="87" t="s">
        <v>1124</v>
      </c>
      <c r="AB40" s="83">
        <f t="shared" ref="AB40:AC40" si="32">IFERROR(0/27.52,0)</f>
        <v>0</v>
      </c>
      <c r="AC40" s="83">
        <f t="shared" si="32"/>
        <v>0</v>
      </c>
      <c r="AD40" s="87" t="s">
        <v>621</v>
      </c>
      <c r="AE40" s="63" t="s">
        <v>1131</v>
      </c>
      <c r="AF40" s="63" t="s">
        <v>1132</v>
      </c>
      <c r="AG40" s="87" t="s">
        <v>1130</v>
      </c>
      <c r="AH40" s="87" t="s">
        <v>1124</v>
      </c>
      <c r="AI40" s="87" t="s">
        <v>1387</v>
      </c>
      <c r="AJ40" s="83" t="s">
        <v>1388</v>
      </c>
      <c r="AK40" s="83">
        <v>2.3571428571428572</v>
      </c>
      <c r="AL40" s="87" t="s">
        <v>684</v>
      </c>
      <c r="AM40" s="114" t="s">
        <v>1389</v>
      </c>
      <c r="AN40" s="114" t="s">
        <v>1390</v>
      </c>
      <c r="AO40" s="114" t="s">
        <v>1381</v>
      </c>
      <c r="AP40" s="40" t="s">
        <v>1606</v>
      </c>
    </row>
    <row r="41" spans="1:56" ht="313.5">
      <c r="A41" s="120"/>
      <c r="B41" s="120"/>
      <c r="C41" s="131"/>
      <c r="D41" s="77" t="s">
        <v>1133</v>
      </c>
      <c r="E41" s="78" t="s">
        <v>1134</v>
      </c>
      <c r="F41" s="78" t="s">
        <v>635</v>
      </c>
      <c r="G41" s="78" t="s">
        <v>836</v>
      </c>
      <c r="H41" s="79" t="s">
        <v>1135</v>
      </c>
      <c r="I41" s="79" t="s">
        <v>1135</v>
      </c>
      <c r="J41" s="79" t="s">
        <v>651</v>
      </c>
      <c r="K41" s="79" t="s">
        <v>651</v>
      </c>
      <c r="L41" s="83" t="str">
        <f>IFERROR((0/0),"No aplica")</f>
        <v>No aplica</v>
      </c>
      <c r="M41" s="83" t="s">
        <v>652</v>
      </c>
      <c r="N41" s="81" t="str">
        <f>IFERROR((0/0),"No aplica")</f>
        <v>No aplica</v>
      </c>
      <c r="O41" s="97" t="s">
        <v>1136</v>
      </c>
      <c r="P41" s="97" t="s">
        <v>1137</v>
      </c>
      <c r="Q41" s="79" t="s">
        <v>1135</v>
      </c>
      <c r="R41" s="79" t="s">
        <v>1138</v>
      </c>
      <c r="S41" s="79" t="s">
        <v>1138</v>
      </c>
      <c r="T41" s="83">
        <v>1</v>
      </c>
      <c r="U41" s="83">
        <v>1</v>
      </c>
      <c r="V41" s="81" t="s">
        <v>626</v>
      </c>
      <c r="W41" s="56" t="s">
        <v>1139</v>
      </c>
      <c r="X41" s="56" t="s">
        <v>1140</v>
      </c>
      <c r="Y41" s="79" t="s">
        <v>1135</v>
      </c>
      <c r="Z41" s="79" t="s">
        <v>1141</v>
      </c>
      <c r="AA41" s="79" t="s">
        <v>793</v>
      </c>
      <c r="AB41" s="83">
        <v>0</v>
      </c>
      <c r="AC41" s="83">
        <v>0.75</v>
      </c>
      <c r="AD41" s="81" t="s">
        <v>641</v>
      </c>
      <c r="AE41" s="63" t="s">
        <v>1142</v>
      </c>
      <c r="AF41" s="63" t="s">
        <v>1143</v>
      </c>
      <c r="AG41" s="79" t="s">
        <v>1135</v>
      </c>
      <c r="AH41" s="79" t="s">
        <v>1358</v>
      </c>
      <c r="AI41" s="79" t="s">
        <v>1359</v>
      </c>
      <c r="AJ41" s="83">
        <v>2</v>
      </c>
      <c r="AK41" s="83">
        <v>1</v>
      </c>
      <c r="AL41" s="81" t="s">
        <v>626</v>
      </c>
      <c r="AM41" s="114" t="s">
        <v>1360</v>
      </c>
      <c r="AN41" s="114" t="s">
        <v>1362</v>
      </c>
      <c r="AO41" s="114" t="s">
        <v>1361</v>
      </c>
      <c r="AP41" s="40" t="s">
        <v>1606</v>
      </c>
    </row>
    <row r="42" spans="1:56" ht="409.5">
      <c r="A42" s="120"/>
      <c r="B42" s="120"/>
      <c r="C42" s="131"/>
      <c r="D42" s="77" t="s">
        <v>1144</v>
      </c>
      <c r="E42" s="78" t="s">
        <v>1145</v>
      </c>
      <c r="F42" s="78" t="s">
        <v>616</v>
      </c>
      <c r="G42" s="78" t="s">
        <v>676</v>
      </c>
      <c r="H42" s="87" t="s">
        <v>1146</v>
      </c>
      <c r="I42" s="87" t="s">
        <v>1147</v>
      </c>
      <c r="J42" s="87" t="s">
        <v>1148</v>
      </c>
      <c r="K42" s="87" t="s">
        <v>1148</v>
      </c>
      <c r="L42" s="87">
        <f t="shared" ref="L42:M42" si="33">0.1/0.1</f>
        <v>1</v>
      </c>
      <c r="M42" s="87">
        <f t="shared" si="33"/>
        <v>1</v>
      </c>
      <c r="N42" s="81" t="s">
        <v>626</v>
      </c>
      <c r="O42" s="82" t="s">
        <v>1149</v>
      </c>
      <c r="P42" s="82" t="s">
        <v>1150</v>
      </c>
      <c r="Q42" s="87" t="s">
        <v>1147</v>
      </c>
      <c r="R42" s="87" t="s">
        <v>1151</v>
      </c>
      <c r="S42" s="87" t="s">
        <v>1152</v>
      </c>
      <c r="T42" s="83">
        <v>1.018</v>
      </c>
      <c r="U42" s="83">
        <v>1.012</v>
      </c>
      <c r="V42" s="81" t="s">
        <v>626</v>
      </c>
      <c r="W42" s="56" t="s">
        <v>1153</v>
      </c>
      <c r="X42" s="56" t="s">
        <v>1154</v>
      </c>
      <c r="Y42" s="87" t="s">
        <v>1147</v>
      </c>
      <c r="Z42" s="87" t="s">
        <v>1155</v>
      </c>
      <c r="AA42" s="87" t="s">
        <v>1156</v>
      </c>
      <c r="AB42" s="83">
        <v>1.0149999999999999</v>
      </c>
      <c r="AC42" s="83">
        <v>1.0129999999999999</v>
      </c>
      <c r="AD42" s="81" t="s">
        <v>626</v>
      </c>
      <c r="AE42" s="63" t="s">
        <v>1157</v>
      </c>
      <c r="AF42" s="63" t="s">
        <v>1158</v>
      </c>
      <c r="AG42" s="87" t="s">
        <v>1147</v>
      </c>
      <c r="AH42" s="87" t="s">
        <v>1319</v>
      </c>
      <c r="AI42" s="87" t="s">
        <v>1320</v>
      </c>
      <c r="AJ42" s="83">
        <v>0.81718061674008802</v>
      </c>
      <c r="AK42" s="83">
        <v>0.93485915492957739</v>
      </c>
      <c r="AL42" s="81" t="s">
        <v>660</v>
      </c>
      <c r="AM42" s="86" t="s">
        <v>1321</v>
      </c>
      <c r="AN42" s="86" t="s">
        <v>1323</v>
      </c>
      <c r="AO42" s="86" t="s">
        <v>1322</v>
      </c>
      <c r="AP42" s="40" t="s">
        <v>1606</v>
      </c>
    </row>
    <row r="43" spans="1:56" ht="396">
      <c r="A43" s="120" t="s">
        <v>516</v>
      </c>
      <c r="B43" s="120" t="s">
        <v>1159</v>
      </c>
      <c r="C43" s="132" t="s">
        <v>1160</v>
      </c>
      <c r="D43" s="91" t="s">
        <v>1161</v>
      </c>
      <c r="E43" s="78" t="s">
        <v>1162</v>
      </c>
      <c r="F43" s="78" t="s">
        <v>616</v>
      </c>
      <c r="G43" s="78" t="s">
        <v>836</v>
      </c>
      <c r="H43" s="87" t="s">
        <v>1163</v>
      </c>
      <c r="I43" s="87" t="s">
        <v>1164</v>
      </c>
      <c r="J43" s="87" t="s">
        <v>1165</v>
      </c>
      <c r="K43" s="87" t="s">
        <v>1600</v>
      </c>
      <c r="L43" s="83">
        <v>0</v>
      </c>
      <c r="M43" s="83">
        <f t="shared" ref="M43" si="34">IFERROR(25/25,0)</f>
        <v>1</v>
      </c>
      <c r="N43" s="79" t="s">
        <v>621</v>
      </c>
      <c r="O43" s="82" t="s">
        <v>1166</v>
      </c>
      <c r="P43" s="82" t="s">
        <v>1167</v>
      </c>
      <c r="Q43" s="87" t="s">
        <v>1164</v>
      </c>
      <c r="R43" s="87" t="s">
        <v>1168</v>
      </c>
      <c r="S43" s="87" t="s">
        <v>1168</v>
      </c>
      <c r="T43" s="83">
        <f t="shared" ref="T43" si="35">IFERROR(25/25,0)</f>
        <v>1</v>
      </c>
      <c r="U43" s="83">
        <v>0.66666666666666663</v>
      </c>
      <c r="V43" s="79" t="s">
        <v>641</v>
      </c>
      <c r="W43" s="56" t="s">
        <v>1169</v>
      </c>
      <c r="X43" s="56" t="s">
        <v>1170</v>
      </c>
      <c r="Y43" s="87" t="s">
        <v>1164</v>
      </c>
      <c r="Z43" s="87" t="s">
        <v>1168</v>
      </c>
      <c r="AA43" s="87" t="s">
        <v>1168</v>
      </c>
      <c r="AB43" s="83">
        <f t="shared" ref="AB43" si="36">IFERROR(25/25,0)</f>
        <v>1</v>
      </c>
      <c r="AC43" s="83">
        <v>0.8</v>
      </c>
      <c r="AD43" s="79" t="s">
        <v>641</v>
      </c>
      <c r="AE43" s="63" t="s">
        <v>1171</v>
      </c>
      <c r="AF43" s="63" t="s">
        <v>1172</v>
      </c>
      <c r="AG43" s="87" t="s">
        <v>1164</v>
      </c>
      <c r="AH43" s="87" t="s">
        <v>1165</v>
      </c>
      <c r="AI43" s="87" t="s">
        <v>1168</v>
      </c>
      <c r="AJ43" s="83">
        <v>2</v>
      </c>
      <c r="AK43" s="83">
        <v>1</v>
      </c>
      <c r="AL43" s="79" t="s">
        <v>626</v>
      </c>
      <c r="AM43" s="86" t="s">
        <v>1363</v>
      </c>
      <c r="AN43" s="86" t="s">
        <v>1365</v>
      </c>
      <c r="AO43" s="86" t="s">
        <v>1364</v>
      </c>
    </row>
    <row r="44" spans="1:56" ht="280.5">
      <c r="A44" s="120"/>
      <c r="B44" s="120"/>
      <c r="C44" s="132"/>
      <c r="D44" s="91" t="s">
        <v>1173</v>
      </c>
      <c r="E44" s="78" t="s">
        <v>1174</v>
      </c>
      <c r="F44" s="78" t="s">
        <v>635</v>
      </c>
      <c r="G44" s="78" t="s">
        <v>1175</v>
      </c>
      <c r="H44" s="79" t="s">
        <v>1176</v>
      </c>
      <c r="I44" s="79" t="s">
        <v>1176</v>
      </c>
      <c r="J44" s="79" t="s">
        <v>1177</v>
      </c>
      <c r="K44" s="79" t="s">
        <v>1177</v>
      </c>
      <c r="L44" s="83">
        <f t="shared" ref="L44:M44" si="37">IFERROR((0.1/0.1),"No aplica")</f>
        <v>1</v>
      </c>
      <c r="M44" s="83">
        <f t="shared" si="37"/>
        <v>1</v>
      </c>
      <c r="N44" s="79" t="s">
        <v>626</v>
      </c>
      <c r="O44" s="82" t="s">
        <v>1178</v>
      </c>
      <c r="P44" s="82" t="s">
        <v>542</v>
      </c>
      <c r="Q44" s="79" t="s">
        <v>1176</v>
      </c>
      <c r="R44" s="79" t="s">
        <v>1179</v>
      </c>
      <c r="S44" s="79" t="s">
        <v>1180</v>
      </c>
      <c r="T44" s="83">
        <v>0</v>
      </c>
      <c r="U44" s="83">
        <v>0.33300000000000002</v>
      </c>
      <c r="V44" s="79" t="s">
        <v>621</v>
      </c>
      <c r="W44" s="56" t="s">
        <v>1181</v>
      </c>
      <c r="X44" s="56" t="s">
        <v>544</v>
      </c>
      <c r="Y44" s="79" t="s">
        <v>1176</v>
      </c>
      <c r="Z44" s="79" t="s">
        <v>1182</v>
      </c>
      <c r="AA44" s="79" t="s">
        <v>1183</v>
      </c>
      <c r="AB44" s="83">
        <v>1.667</v>
      </c>
      <c r="AC44" s="83">
        <v>1</v>
      </c>
      <c r="AD44" s="79" t="s">
        <v>626</v>
      </c>
      <c r="AE44" s="63" t="s">
        <v>1184</v>
      </c>
      <c r="AF44" s="63" t="s">
        <v>1185</v>
      </c>
      <c r="AG44" s="79" t="s">
        <v>1176</v>
      </c>
      <c r="AH44" s="79" t="s">
        <v>1366</v>
      </c>
      <c r="AI44" s="79" t="s">
        <v>1366</v>
      </c>
      <c r="AJ44" s="83">
        <v>1</v>
      </c>
      <c r="AK44" s="83">
        <v>1</v>
      </c>
      <c r="AL44" s="79" t="s">
        <v>626</v>
      </c>
      <c r="AM44" s="86" t="s">
        <v>1367</v>
      </c>
      <c r="AN44" s="86" t="s">
        <v>1369</v>
      </c>
      <c r="AO44" s="86" t="s">
        <v>1368</v>
      </c>
    </row>
    <row r="45" spans="1:56" ht="409.5">
      <c r="A45" s="120"/>
      <c r="B45" s="120"/>
      <c r="C45" s="131" t="s">
        <v>1186</v>
      </c>
      <c r="D45" s="77" t="s">
        <v>1187</v>
      </c>
      <c r="E45" s="78" t="s">
        <v>1188</v>
      </c>
      <c r="F45" s="78" t="s">
        <v>635</v>
      </c>
      <c r="G45" s="78" t="s">
        <v>1189</v>
      </c>
      <c r="H45" s="79" t="s">
        <v>1190</v>
      </c>
      <c r="I45" s="79" t="s">
        <v>1190</v>
      </c>
      <c r="J45" s="79" t="s">
        <v>1191</v>
      </c>
      <c r="K45" s="79" t="s">
        <v>1191</v>
      </c>
      <c r="L45" s="83">
        <f t="shared" ref="L45:M45" si="38">IFERROR((0.1/0.1),"No aplica")</f>
        <v>1</v>
      </c>
      <c r="M45" s="83">
        <f t="shared" si="38"/>
        <v>1</v>
      </c>
      <c r="N45" s="81" t="s">
        <v>626</v>
      </c>
      <c r="O45" s="82" t="s">
        <v>1192</v>
      </c>
      <c r="P45" s="82" t="s">
        <v>1193</v>
      </c>
      <c r="Q45" s="79" t="s">
        <v>1190</v>
      </c>
      <c r="R45" s="79" t="s">
        <v>1194</v>
      </c>
      <c r="S45" s="79" t="s">
        <v>1195</v>
      </c>
      <c r="T45" s="83">
        <v>0.25</v>
      </c>
      <c r="U45" s="83">
        <v>0.5</v>
      </c>
      <c r="V45" s="81" t="s">
        <v>641</v>
      </c>
      <c r="W45" s="56" t="s">
        <v>1196</v>
      </c>
      <c r="X45" s="56" t="s">
        <v>1197</v>
      </c>
      <c r="Y45" s="79" t="s">
        <v>1190</v>
      </c>
      <c r="Z45" s="79" t="s">
        <v>1198</v>
      </c>
      <c r="AA45" s="79" t="s">
        <v>1199</v>
      </c>
      <c r="AB45" s="83">
        <v>1.333</v>
      </c>
      <c r="AC45" s="83">
        <v>0.91700000000000004</v>
      </c>
      <c r="AD45" s="79" t="s">
        <v>660</v>
      </c>
      <c r="AE45" s="63" t="s">
        <v>1200</v>
      </c>
      <c r="AF45" s="63" t="s">
        <v>1201</v>
      </c>
      <c r="AG45" s="79" t="s">
        <v>1190</v>
      </c>
      <c r="AH45" s="79" t="s">
        <v>1261</v>
      </c>
      <c r="AI45" s="79" t="s">
        <v>1262</v>
      </c>
      <c r="AJ45" s="83">
        <v>0.875</v>
      </c>
      <c r="AK45" s="83">
        <v>0.9</v>
      </c>
      <c r="AL45" s="79" t="s">
        <v>660</v>
      </c>
      <c r="AM45" s="86" t="s">
        <v>1263</v>
      </c>
      <c r="AN45" s="86" t="s">
        <v>1264</v>
      </c>
      <c r="AO45" s="86" t="s">
        <v>1494</v>
      </c>
    </row>
    <row r="46" spans="1:56" ht="333.75" customHeight="1">
      <c r="A46" s="120"/>
      <c r="B46" s="120"/>
      <c r="C46" s="131"/>
      <c r="D46" s="77" t="s">
        <v>1202</v>
      </c>
      <c r="E46" s="78" t="s">
        <v>1203</v>
      </c>
      <c r="F46" s="78" t="s">
        <v>635</v>
      </c>
      <c r="G46" s="78" t="s">
        <v>1204</v>
      </c>
      <c r="H46" s="79" t="s">
        <v>1205</v>
      </c>
      <c r="I46" s="79" t="s">
        <v>1205</v>
      </c>
      <c r="J46" s="79" t="s">
        <v>1206</v>
      </c>
      <c r="K46" s="79" t="s">
        <v>1206</v>
      </c>
      <c r="L46" s="83">
        <f t="shared" ref="L46:M46" si="39">IFERROR((0.1/0.1),"No aplica")</f>
        <v>1</v>
      </c>
      <c r="M46" s="83">
        <f t="shared" si="39"/>
        <v>1</v>
      </c>
      <c r="N46" s="81" t="s">
        <v>626</v>
      </c>
      <c r="O46" s="82" t="s">
        <v>1207</v>
      </c>
      <c r="P46" s="82" t="s">
        <v>1208</v>
      </c>
      <c r="Q46" s="79" t="s">
        <v>1205</v>
      </c>
      <c r="R46" s="79" t="s">
        <v>1209</v>
      </c>
      <c r="S46" s="79" t="s">
        <v>1209</v>
      </c>
      <c r="T46" s="83">
        <f t="shared" ref="T46:U46" si="40">IFERROR((0.1/0.1),"No aplica")</f>
        <v>1</v>
      </c>
      <c r="U46" s="83">
        <f t="shared" si="40"/>
        <v>1</v>
      </c>
      <c r="V46" s="81" t="s">
        <v>626</v>
      </c>
      <c r="W46" s="56" t="s">
        <v>568</v>
      </c>
      <c r="X46" s="56" t="s">
        <v>569</v>
      </c>
      <c r="Y46" s="79" t="s">
        <v>1205</v>
      </c>
      <c r="Z46" s="79" t="s">
        <v>1210</v>
      </c>
      <c r="AA46" s="79" t="s">
        <v>1210</v>
      </c>
      <c r="AB46" s="83">
        <f t="shared" ref="AB46:AC46" si="41">IFERROR((0.1/0.1),"No aplica")</f>
        <v>1</v>
      </c>
      <c r="AC46" s="83">
        <f t="shared" si="41"/>
        <v>1</v>
      </c>
      <c r="AD46" s="79" t="s">
        <v>626</v>
      </c>
      <c r="AE46" s="63" t="s">
        <v>1211</v>
      </c>
      <c r="AF46" s="63" t="s">
        <v>1212</v>
      </c>
      <c r="AG46" s="79" t="s">
        <v>1205</v>
      </c>
      <c r="AH46" s="79" t="s">
        <v>1495</v>
      </c>
      <c r="AI46" s="79" t="s">
        <v>1495</v>
      </c>
      <c r="AJ46" s="83">
        <f t="shared" ref="AJ46:AK46" si="42">IFERROR((0.1/0.1),"No aplica")</f>
        <v>1</v>
      </c>
      <c r="AK46" s="83">
        <f t="shared" si="42"/>
        <v>1</v>
      </c>
      <c r="AL46" s="81" t="s">
        <v>626</v>
      </c>
      <c r="AM46" s="86" t="s">
        <v>1496</v>
      </c>
      <c r="AN46" s="96" t="s">
        <v>1498</v>
      </c>
      <c r="AO46" s="96" t="s">
        <v>1497</v>
      </c>
      <c r="AP46" s="15"/>
      <c r="AQ46" s="15"/>
      <c r="AR46" s="15"/>
      <c r="AS46" s="16"/>
      <c r="AT46" s="16"/>
      <c r="AU46" s="12"/>
      <c r="AV46" s="17"/>
      <c r="AW46" s="17"/>
      <c r="AX46" s="15"/>
      <c r="AY46" s="15"/>
      <c r="AZ46" s="15"/>
      <c r="BA46" s="16"/>
      <c r="BB46" s="16"/>
      <c r="BC46" s="15"/>
      <c r="BD46" s="18"/>
    </row>
    <row r="47" spans="1:56" ht="12.75" customHeight="1">
      <c r="A47" s="2"/>
      <c r="B47" s="2"/>
      <c r="C47" s="2"/>
      <c r="D47" s="2"/>
      <c r="E47" s="2"/>
      <c r="F47" s="2"/>
      <c r="G47" s="2"/>
      <c r="H47" s="7"/>
      <c r="I47" s="8"/>
      <c r="J47" s="2"/>
      <c r="K47" s="2"/>
      <c r="L47" s="2"/>
      <c r="M47" s="2"/>
      <c r="N47" s="9"/>
      <c r="O47" s="10"/>
      <c r="P47" s="10"/>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56" ht="53.1" customHeight="1">
      <c r="A48" s="2"/>
      <c r="B48" s="2"/>
      <c r="C48" s="2"/>
      <c r="D48" s="2"/>
      <c r="E48" s="6" t="s">
        <v>1213</v>
      </c>
      <c r="F48" s="2"/>
      <c r="G48" s="2"/>
      <c r="H48" s="7"/>
      <c r="I48" s="11"/>
      <c r="J48" s="2"/>
      <c r="K48" s="2"/>
      <c r="L48" s="2"/>
      <c r="M48" s="2"/>
      <c r="N48" s="9"/>
      <c r="O48" s="10"/>
      <c r="P48" s="10"/>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1:41" ht="12.75" customHeight="1">
      <c r="A49" s="2"/>
      <c r="B49" s="2"/>
      <c r="C49" s="2"/>
      <c r="D49" s="2"/>
      <c r="E49" s="2"/>
      <c r="F49" s="2"/>
      <c r="G49" s="2"/>
      <c r="H49" s="7"/>
      <c r="I49" s="11"/>
      <c r="J49" s="2"/>
      <c r="K49" s="2"/>
      <c r="L49" s="2"/>
      <c r="M49" s="2"/>
      <c r="N49" s="9"/>
      <c r="O49" s="10"/>
      <c r="P49" s="10"/>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ht="12.75" customHeight="1">
      <c r="A50" s="2"/>
      <c r="B50" s="2"/>
      <c r="C50" s="2"/>
      <c r="D50" s="2"/>
      <c r="E50" s="2"/>
      <c r="F50" s="2"/>
      <c r="G50" s="2"/>
      <c r="H50" s="7"/>
      <c r="I50" s="11"/>
      <c r="J50" s="2"/>
      <c r="K50" s="2"/>
      <c r="L50" s="2"/>
      <c r="M50" s="2"/>
      <c r="N50" s="9"/>
      <c r="O50" s="10"/>
      <c r="P50" s="10"/>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ht="12.75" customHeight="1">
      <c r="A51" s="2"/>
      <c r="B51" s="2"/>
      <c r="C51" s="2"/>
      <c r="D51" s="2"/>
      <c r="E51" s="2"/>
      <c r="F51" s="2"/>
      <c r="G51" s="2"/>
      <c r="H51" s="7"/>
      <c r="I51" s="11"/>
      <c r="J51" s="2"/>
      <c r="K51" s="2"/>
      <c r="L51" s="2"/>
      <c r="M51" s="2"/>
      <c r="N51" s="9"/>
      <c r="O51" s="10"/>
      <c r="P51" s="10"/>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ht="12.75" customHeight="1">
      <c r="A52" s="2"/>
      <c r="B52" s="2"/>
      <c r="C52" s="2"/>
      <c r="D52" s="2"/>
      <c r="E52" s="2"/>
      <c r="F52" s="2"/>
      <c r="G52" s="2"/>
      <c r="H52" s="7"/>
      <c r="I52" s="11"/>
      <c r="J52" s="2"/>
      <c r="K52" s="2"/>
      <c r="L52" s="2"/>
      <c r="M52" s="2"/>
      <c r="N52" s="9"/>
      <c r="O52" s="10"/>
      <c r="P52" s="10"/>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ht="12.75" customHeight="1">
      <c r="A53" s="2"/>
      <c r="B53" s="2"/>
      <c r="C53" s="2"/>
      <c r="D53" s="2"/>
      <c r="E53" s="2"/>
      <c r="F53" s="2"/>
      <c r="G53" s="2"/>
      <c r="H53" s="7"/>
      <c r="I53" s="11"/>
      <c r="J53" s="2"/>
      <c r="K53" s="2"/>
      <c r="L53" s="2"/>
      <c r="M53" s="2"/>
      <c r="N53" s="9"/>
      <c r="O53" s="10"/>
      <c r="P53" s="10"/>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12.75" customHeight="1">
      <c r="A54" s="2"/>
      <c r="B54" s="2"/>
      <c r="C54" s="2"/>
      <c r="D54" s="2"/>
      <c r="E54" s="2"/>
      <c r="F54" s="2"/>
      <c r="G54" s="2"/>
      <c r="H54" s="7"/>
      <c r="I54" s="11"/>
      <c r="J54" s="2"/>
      <c r="K54" s="2"/>
      <c r="L54" s="2"/>
      <c r="M54" s="2"/>
      <c r="N54" s="9"/>
      <c r="O54" s="10"/>
      <c r="P54" s="10"/>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12.75" customHeight="1">
      <c r="A55" s="2"/>
      <c r="B55" s="2"/>
      <c r="C55" s="2"/>
      <c r="D55" s="2"/>
      <c r="E55" s="2"/>
      <c r="F55" s="2"/>
      <c r="G55" s="2"/>
      <c r="H55" s="7"/>
      <c r="I55" s="11"/>
      <c r="J55" s="2"/>
      <c r="K55" s="2"/>
      <c r="L55" s="2"/>
      <c r="M55" s="2"/>
      <c r="N55" s="9"/>
      <c r="O55" s="10"/>
      <c r="P55" s="10"/>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ht="12.75" customHeight="1">
      <c r="A56" s="2"/>
      <c r="B56" s="2"/>
      <c r="C56" s="2"/>
      <c r="D56" s="2"/>
      <c r="E56" s="2"/>
      <c r="F56" s="2"/>
      <c r="G56" s="2"/>
      <c r="H56" s="7"/>
      <c r="I56" s="11"/>
      <c r="J56" s="2"/>
      <c r="K56" s="2"/>
      <c r="L56" s="2"/>
      <c r="M56" s="2"/>
      <c r="N56" s="9"/>
      <c r="O56" s="10"/>
      <c r="P56" s="10"/>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ht="12.75" customHeight="1">
      <c r="A57" s="2"/>
      <c r="B57" s="2"/>
      <c r="C57" s="2"/>
      <c r="D57" s="2"/>
      <c r="E57" s="2"/>
      <c r="F57" s="2"/>
      <c r="G57" s="2"/>
      <c r="H57" s="7"/>
      <c r="I57" s="11"/>
      <c r="J57" s="2"/>
      <c r="K57" s="2"/>
      <c r="L57" s="2"/>
      <c r="M57" s="2"/>
      <c r="N57" s="9"/>
      <c r="O57" s="10"/>
      <c r="P57" s="10"/>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ht="12.75" customHeight="1">
      <c r="A58" s="2"/>
      <c r="B58" s="2"/>
      <c r="C58" s="2"/>
      <c r="D58" s="2"/>
      <c r="E58" s="2"/>
      <c r="F58" s="2"/>
      <c r="G58" s="2"/>
      <c r="H58" s="7"/>
      <c r="I58" s="11"/>
      <c r="J58" s="2"/>
      <c r="K58" s="2"/>
      <c r="L58" s="2"/>
      <c r="M58" s="2"/>
      <c r="N58" s="9"/>
      <c r="O58" s="10"/>
      <c r="P58" s="10"/>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ht="12.75" customHeight="1">
      <c r="A59" s="2"/>
      <c r="B59" s="2"/>
      <c r="C59" s="2"/>
      <c r="D59" s="2"/>
      <c r="E59" s="2"/>
      <c r="F59" s="2"/>
      <c r="G59" s="2"/>
      <c r="H59" s="7"/>
      <c r="I59" s="11"/>
      <c r="J59" s="2"/>
      <c r="K59" s="2"/>
      <c r="L59" s="2"/>
      <c r="M59" s="2"/>
      <c r="N59" s="9"/>
      <c r="O59" s="10"/>
      <c r="P59" s="10"/>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ht="12.75" customHeight="1">
      <c r="A60" s="2"/>
      <c r="B60" s="2"/>
      <c r="C60" s="2"/>
      <c r="D60" s="2"/>
      <c r="E60" s="2"/>
      <c r="F60" s="2"/>
      <c r="G60" s="2"/>
      <c r="H60" s="7"/>
      <c r="I60" s="11"/>
      <c r="J60" s="2"/>
      <c r="K60" s="2"/>
      <c r="L60" s="2"/>
      <c r="M60" s="2"/>
      <c r="N60" s="9"/>
      <c r="O60" s="10"/>
      <c r="P60" s="10"/>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41" ht="12.75" customHeight="1">
      <c r="A61" s="2"/>
      <c r="B61" s="2"/>
      <c r="C61" s="2"/>
      <c r="D61" s="2"/>
      <c r="E61" s="2"/>
      <c r="F61" s="2"/>
      <c r="G61" s="2"/>
      <c r="H61" s="7"/>
      <c r="I61" s="11"/>
      <c r="J61" s="2"/>
      <c r="K61" s="2"/>
      <c r="L61" s="2"/>
      <c r="M61" s="2"/>
      <c r="N61" s="9"/>
      <c r="O61" s="10"/>
      <c r="P61" s="10"/>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12.75" customHeight="1">
      <c r="A62" s="2"/>
      <c r="B62" s="2"/>
      <c r="C62" s="2"/>
      <c r="D62" s="2"/>
      <c r="E62" s="2"/>
      <c r="F62" s="2"/>
      <c r="G62" s="2"/>
      <c r="H62" s="7"/>
      <c r="I62" s="11"/>
      <c r="J62" s="2"/>
      <c r="K62" s="2"/>
      <c r="L62" s="2"/>
      <c r="M62" s="2"/>
      <c r="N62" s="9"/>
      <c r="O62" s="10"/>
      <c r="P62" s="10"/>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ht="12.75" customHeight="1">
      <c r="A63" s="2"/>
      <c r="B63" s="2"/>
      <c r="C63" s="2"/>
      <c r="D63" s="2"/>
      <c r="E63" s="2"/>
      <c r="F63" s="2"/>
      <c r="G63" s="2"/>
      <c r="H63" s="7"/>
      <c r="I63" s="11"/>
      <c r="J63" s="2"/>
      <c r="K63" s="2"/>
      <c r="L63" s="2"/>
      <c r="M63" s="2"/>
      <c r="N63" s="9"/>
      <c r="O63" s="10"/>
      <c r="P63" s="10"/>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ht="12.75" customHeight="1">
      <c r="A64" s="2"/>
      <c r="B64" s="2"/>
      <c r="C64" s="2"/>
      <c r="D64" s="2"/>
      <c r="E64" s="2"/>
      <c r="F64" s="2"/>
      <c r="G64" s="2"/>
      <c r="H64" s="7"/>
      <c r="I64" s="11"/>
      <c r="J64" s="2"/>
      <c r="K64" s="2"/>
      <c r="L64" s="2"/>
      <c r="M64" s="2"/>
      <c r="N64" s="9"/>
      <c r="O64" s="10"/>
      <c r="P64" s="10"/>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ht="12.75" customHeight="1">
      <c r="A65" s="2"/>
      <c r="B65" s="2"/>
      <c r="C65" s="2"/>
      <c r="D65" s="2"/>
      <c r="E65" s="2"/>
      <c r="F65" s="2"/>
      <c r="G65" s="2"/>
      <c r="H65" s="7"/>
      <c r="I65" s="11"/>
      <c r="J65" s="2"/>
      <c r="K65" s="2"/>
      <c r="L65" s="2"/>
      <c r="M65" s="2"/>
      <c r="N65" s="9"/>
      <c r="O65" s="10"/>
      <c r="P65" s="10"/>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ht="12.75" customHeight="1">
      <c r="A66" s="2"/>
      <c r="B66" s="2"/>
      <c r="C66" s="2"/>
      <c r="D66" s="2"/>
      <c r="E66" s="2"/>
      <c r="F66" s="2"/>
      <c r="G66" s="2"/>
      <c r="H66" s="7"/>
      <c r="I66" s="11"/>
      <c r="J66" s="2"/>
      <c r="K66" s="2"/>
      <c r="L66" s="2"/>
      <c r="M66" s="2"/>
      <c r="N66" s="9"/>
      <c r="O66" s="10"/>
      <c r="P66" s="10"/>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ht="12.75" customHeight="1">
      <c r="A67" s="2"/>
      <c r="B67" s="2"/>
      <c r="C67" s="2"/>
      <c r="D67" s="2"/>
      <c r="E67" s="2"/>
      <c r="F67" s="2"/>
      <c r="G67" s="2"/>
      <c r="H67" s="7"/>
      <c r="I67" s="11"/>
      <c r="J67" s="2"/>
      <c r="K67" s="2"/>
      <c r="L67" s="2"/>
      <c r="M67" s="2"/>
      <c r="N67" s="9"/>
      <c r="O67" s="10"/>
      <c r="P67" s="10"/>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ht="12.75" customHeight="1">
      <c r="A68" s="2"/>
      <c r="B68" s="2"/>
      <c r="C68" s="2"/>
      <c r="D68" s="2"/>
      <c r="E68" s="2"/>
      <c r="F68" s="2"/>
      <c r="G68" s="2"/>
      <c r="H68" s="7"/>
      <c r="I68" s="11"/>
      <c r="J68" s="2"/>
      <c r="K68" s="2"/>
      <c r="L68" s="2"/>
      <c r="M68" s="2"/>
      <c r="N68" s="9"/>
      <c r="O68" s="10"/>
      <c r="P68" s="10"/>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ht="12.75" customHeight="1">
      <c r="A69" s="2"/>
      <c r="B69" s="2"/>
      <c r="C69" s="2"/>
      <c r="D69" s="2"/>
      <c r="E69" s="2"/>
      <c r="F69" s="2"/>
      <c r="G69" s="2"/>
      <c r="H69" s="7"/>
      <c r="I69" s="11"/>
      <c r="J69" s="2"/>
      <c r="K69" s="2"/>
      <c r="L69" s="2"/>
      <c r="M69" s="2"/>
      <c r="N69" s="9"/>
      <c r="O69" s="10"/>
      <c r="P69" s="10"/>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ht="12.75" customHeight="1">
      <c r="A70" s="2"/>
      <c r="B70" s="2"/>
      <c r="C70" s="2"/>
      <c r="D70" s="2"/>
      <c r="E70" s="2"/>
      <c r="F70" s="2"/>
      <c r="G70" s="2"/>
      <c r="H70" s="7"/>
      <c r="I70" s="11"/>
      <c r="J70" s="2"/>
      <c r="K70" s="2"/>
      <c r="L70" s="2"/>
      <c r="M70" s="2"/>
      <c r="N70" s="9"/>
      <c r="O70" s="10"/>
      <c r="P70" s="10"/>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ht="12.75" customHeight="1">
      <c r="A71" s="2"/>
      <c r="B71" s="2"/>
      <c r="C71" s="2"/>
      <c r="D71" s="2"/>
      <c r="E71" s="2"/>
      <c r="F71" s="2"/>
      <c r="G71" s="2"/>
      <c r="H71" s="7"/>
      <c r="I71" s="11"/>
      <c r="J71" s="2"/>
      <c r="K71" s="2"/>
      <c r="L71" s="2"/>
      <c r="M71" s="2"/>
      <c r="N71" s="9"/>
      <c r="O71" s="10"/>
      <c r="P71" s="10"/>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ht="12.75" customHeight="1">
      <c r="A72" s="2"/>
      <c r="B72" s="2"/>
      <c r="C72" s="2"/>
      <c r="D72" s="2"/>
      <c r="E72" s="2"/>
      <c r="F72" s="2"/>
      <c r="G72" s="2"/>
      <c r="H72" s="7"/>
      <c r="I72" s="11"/>
      <c r="J72" s="2"/>
      <c r="K72" s="2"/>
      <c r="L72" s="2"/>
      <c r="M72" s="2"/>
      <c r="N72" s="9"/>
      <c r="O72" s="10"/>
      <c r="P72" s="10"/>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ht="12.75" customHeight="1">
      <c r="A73" s="2"/>
      <c r="B73" s="2"/>
      <c r="C73" s="2"/>
      <c r="D73" s="2"/>
      <c r="E73" s="2"/>
      <c r="F73" s="2"/>
      <c r="G73" s="2"/>
      <c r="H73" s="7"/>
      <c r="I73" s="11"/>
      <c r="J73" s="2"/>
      <c r="K73" s="2"/>
      <c r="L73" s="2"/>
      <c r="M73" s="2"/>
      <c r="N73" s="9"/>
      <c r="O73" s="10"/>
      <c r="P73" s="10"/>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ht="12.75" customHeight="1">
      <c r="A74" s="2"/>
      <c r="B74" s="2"/>
      <c r="C74" s="2"/>
      <c r="D74" s="2"/>
      <c r="E74" s="2"/>
      <c r="F74" s="2"/>
      <c r="G74" s="2"/>
      <c r="H74" s="7"/>
      <c r="I74" s="11"/>
      <c r="J74" s="2"/>
      <c r="K74" s="2"/>
      <c r="L74" s="2"/>
      <c r="M74" s="2"/>
      <c r="N74" s="9"/>
      <c r="O74" s="10"/>
      <c r="P74" s="10"/>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ht="12.75" customHeight="1">
      <c r="A75" s="2"/>
      <c r="B75" s="2"/>
      <c r="C75" s="2"/>
      <c r="D75" s="2"/>
      <c r="E75" s="2"/>
      <c r="F75" s="2"/>
      <c r="G75" s="2"/>
      <c r="H75" s="7"/>
      <c r="I75" s="11"/>
      <c r="J75" s="2"/>
      <c r="K75" s="2"/>
      <c r="L75" s="2"/>
      <c r="M75" s="2"/>
      <c r="N75" s="9"/>
      <c r="O75" s="10"/>
      <c r="P75" s="10"/>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ht="12.75" customHeight="1">
      <c r="A76" s="2"/>
      <c r="B76" s="2"/>
      <c r="C76" s="2"/>
      <c r="D76" s="2"/>
      <c r="E76" s="2"/>
      <c r="F76" s="2"/>
      <c r="G76" s="2"/>
      <c r="H76" s="7"/>
      <c r="I76" s="11"/>
      <c r="J76" s="2"/>
      <c r="K76" s="2"/>
      <c r="L76" s="2"/>
      <c r="M76" s="2"/>
      <c r="N76" s="9"/>
      <c r="O76" s="10"/>
      <c r="P76" s="10"/>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ht="12.75" customHeight="1">
      <c r="A77" s="2"/>
      <c r="B77" s="2"/>
      <c r="C77" s="2"/>
      <c r="D77" s="2"/>
      <c r="E77" s="2"/>
      <c r="F77" s="2"/>
      <c r="G77" s="2"/>
      <c r="H77" s="7"/>
      <c r="I77" s="11"/>
      <c r="J77" s="2"/>
      <c r="K77" s="2"/>
      <c r="L77" s="2"/>
      <c r="M77" s="2"/>
      <c r="N77" s="9"/>
      <c r="O77" s="10"/>
      <c r="P77" s="10"/>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ht="12.75" customHeight="1">
      <c r="A78" s="2"/>
      <c r="B78" s="2"/>
      <c r="C78" s="2"/>
      <c r="D78" s="2"/>
      <c r="E78" s="2"/>
      <c r="F78" s="2"/>
      <c r="G78" s="2"/>
      <c r="H78" s="7"/>
      <c r="I78" s="11"/>
      <c r="J78" s="2"/>
      <c r="K78" s="2"/>
      <c r="L78" s="2"/>
      <c r="M78" s="2"/>
      <c r="N78" s="9"/>
      <c r="O78" s="10"/>
      <c r="P78" s="10"/>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ht="12.75" customHeight="1">
      <c r="A79" s="2"/>
      <c r="B79" s="2"/>
      <c r="C79" s="2"/>
      <c r="D79" s="2"/>
      <c r="E79" s="2"/>
      <c r="F79" s="2"/>
      <c r="G79" s="2"/>
      <c r="H79" s="7"/>
      <c r="I79" s="11"/>
      <c r="J79" s="2"/>
      <c r="K79" s="2"/>
      <c r="L79" s="2"/>
      <c r="M79" s="2"/>
      <c r="N79" s="9"/>
      <c r="O79" s="10"/>
      <c r="P79" s="10"/>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ht="12.75" customHeight="1">
      <c r="A80" s="2"/>
      <c r="B80" s="2"/>
      <c r="C80" s="2"/>
      <c r="D80" s="2"/>
      <c r="E80" s="2"/>
      <c r="F80" s="2"/>
      <c r="G80" s="2"/>
      <c r="H80" s="7"/>
      <c r="I80" s="11"/>
      <c r="J80" s="2"/>
      <c r="K80" s="2"/>
      <c r="L80" s="2"/>
      <c r="M80" s="2"/>
      <c r="N80" s="9"/>
      <c r="O80" s="10"/>
      <c r="P80" s="10"/>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ht="12.75" customHeight="1">
      <c r="A81" s="2"/>
      <c r="B81" s="2"/>
      <c r="C81" s="2"/>
      <c r="D81" s="2"/>
      <c r="E81" s="2"/>
      <c r="F81" s="2"/>
      <c r="G81" s="2"/>
      <c r="H81" s="7"/>
      <c r="I81" s="11"/>
      <c r="J81" s="2"/>
      <c r="K81" s="2"/>
      <c r="L81" s="2"/>
      <c r="M81" s="2"/>
      <c r="N81" s="9"/>
      <c r="O81" s="10"/>
      <c r="P81" s="10"/>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2.75" customHeight="1">
      <c r="A82" s="2"/>
      <c r="B82" s="2"/>
      <c r="C82" s="2"/>
      <c r="D82" s="2"/>
      <c r="E82" s="2"/>
      <c r="F82" s="2"/>
      <c r="G82" s="2"/>
      <c r="H82" s="7"/>
      <c r="I82" s="11"/>
      <c r="J82" s="2"/>
      <c r="K82" s="2"/>
      <c r="L82" s="2"/>
      <c r="M82" s="2"/>
      <c r="N82" s="9"/>
      <c r="O82" s="10"/>
      <c r="P82" s="10"/>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ht="12.75" customHeight="1">
      <c r="A83" s="2"/>
      <c r="B83" s="2"/>
      <c r="C83" s="2"/>
      <c r="D83" s="2"/>
      <c r="E83" s="2"/>
      <c r="F83" s="2"/>
      <c r="G83" s="2"/>
      <c r="H83" s="7"/>
      <c r="I83" s="11"/>
      <c r="J83" s="2"/>
      <c r="K83" s="2"/>
      <c r="L83" s="2"/>
      <c r="M83" s="2"/>
      <c r="N83" s="9"/>
      <c r="O83" s="10"/>
      <c r="P83" s="10"/>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ht="12.75" customHeight="1">
      <c r="A84" s="2"/>
      <c r="B84" s="2"/>
      <c r="C84" s="2"/>
      <c r="D84" s="2"/>
      <c r="E84" s="2"/>
      <c r="F84" s="2"/>
      <c r="G84" s="2"/>
      <c r="H84" s="7"/>
      <c r="I84" s="11"/>
      <c r="J84" s="2"/>
      <c r="K84" s="2"/>
      <c r="L84" s="2"/>
      <c r="M84" s="2"/>
      <c r="N84" s="9"/>
      <c r="O84" s="10"/>
      <c r="P84" s="10"/>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2.75" customHeight="1">
      <c r="A85" s="2"/>
      <c r="B85" s="2"/>
      <c r="C85" s="2"/>
      <c r="D85" s="2"/>
      <c r="E85" s="2"/>
      <c r="F85" s="2"/>
      <c r="G85" s="2"/>
      <c r="H85" s="7"/>
      <c r="I85" s="11"/>
      <c r="J85" s="2"/>
      <c r="K85" s="2"/>
      <c r="L85" s="2"/>
      <c r="M85" s="2"/>
      <c r="N85" s="9"/>
      <c r="O85" s="10"/>
      <c r="P85" s="10"/>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ht="12.75" customHeight="1">
      <c r="A86" s="2"/>
      <c r="B86" s="2"/>
      <c r="C86" s="2"/>
      <c r="D86" s="2"/>
      <c r="E86" s="2"/>
      <c r="F86" s="2"/>
      <c r="G86" s="2"/>
      <c r="H86" s="7"/>
      <c r="I86" s="11"/>
      <c r="J86" s="2"/>
      <c r="K86" s="2"/>
      <c r="L86" s="2"/>
      <c r="M86" s="2"/>
      <c r="N86" s="9"/>
      <c r="O86" s="10"/>
      <c r="P86" s="10"/>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ht="12.75" customHeight="1">
      <c r="A87" s="2"/>
      <c r="B87" s="2"/>
      <c r="C87" s="2"/>
      <c r="D87" s="2"/>
      <c r="E87" s="2"/>
      <c r="F87" s="2"/>
      <c r="G87" s="2"/>
      <c r="H87" s="7"/>
      <c r="I87" s="11"/>
      <c r="J87" s="2"/>
      <c r="K87" s="2"/>
      <c r="L87" s="2"/>
      <c r="M87" s="2"/>
      <c r="N87" s="9"/>
      <c r="O87" s="10"/>
      <c r="P87" s="10"/>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ht="12.75" customHeight="1">
      <c r="A88" s="2"/>
      <c r="B88" s="2"/>
      <c r="C88" s="2"/>
      <c r="D88" s="2"/>
      <c r="E88" s="2"/>
      <c r="F88" s="2"/>
      <c r="G88" s="2"/>
      <c r="H88" s="7"/>
      <c r="I88" s="11"/>
      <c r="J88" s="2"/>
      <c r="K88" s="2"/>
      <c r="L88" s="2"/>
      <c r="M88" s="2"/>
      <c r="N88" s="9"/>
      <c r="O88" s="10"/>
      <c r="P88" s="10"/>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ht="12.75" customHeight="1">
      <c r="A89" s="2"/>
      <c r="B89" s="2"/>
      <c r="C89" s="2"/>
      <c r="D89" s="2"/>
      <c r="E89" s="2"/>
      <c r="F89" s="2"/>
      <c r="G89" s="2"/>
      <c r="H89" s="7"/>
      <c r="I89" s="11"/>
      <c r="J89" s="2"/>
      <c r="K89" s="2"/>
      <c r="L89" s="2"/>
      <c r="M89" s="2"/>
      <c r="N89" s="9"/>
      <c r="O89" s="10"/>
      <c r="P89" s="10"/>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ht="12.75" customHeight="1">
      <c r="A90" s="2"/>
      <c r="B90" s="2"/>
      <c r="C90" s="2"/>
      <c r="D90" s="2"/>
      <c r="E90" s="2"/>
      <c r="F90" s="2"/>
      <c r="G90" s="2"/>
      <c r="H90" s="7"/>
      <c r="I90" s="11"/>
      <c r="J90" s="2"/>
      <c r="K90" s="2"/>
      <c r="L90" s="2"/>
      <c r="M90" s="2"/>
      <c r="N90" s="9"/>
      <c r="O90" s="10"/>
      <c r="P90" s="10"/>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ht="12.75" customHeight="1">
      <c r="A91" s="2"/>
      <c r="B91" s="2"/>
      <c r="C91" s="2"/>
      <c r="D91" s="2"/>
      <c r="E91" s="2"/>
      <c r="F91" s="2"/>
      <c r="G91" s="2"/>
      <c r="H91" s="7"/>
      <c r="I91" s="11"/>
      <c r="J91" s="2"/>
      <c r="K91" s="2"/>
      <c r="L91" s="2"/>
      <c r="M91" s="2"/>
      <c r="N91" s="9"/>
      <c r="O91" s="10"/>
      <c r="P91" s="10"/>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ht="12.75" customHeight="1">
      <c r="A92" s="2"/>
      <c r="B92" s="2"/>
      <c r="C92" s="2"/>
      <c r="D92" s="2"/>
      <c r="E92" s="2"/>
      <c r="F92" s="2"/>
      <c r="G92" s="2"/>
      <c r="H92" s="7"/>
      <c r="I92" s="11"/>
      <c r="J92" s="2"/>
      <c r="K92" s="2"/>
      <c r="L92" s="2"/>
      <c r="M92" s="2"/>
      <c r="N92" s="9"/>
      <c r="O92" s="10"/>
      <c r="P92" s="10"/>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2.75" customHeight="1">
      <c r="A93" s="2"/>
      <c r="B93" s="2"/>
      <c r="C93" s="2"/>
      <c r="D93" s="2"/>
      <c r="E93" s="2"/>
      <c r="F93" s="2"/>
      <c r="G93" s="2"/>
      <c r="H93" s="7"/>
      <c r="I93" s="11"/>
      <c r="J93" s="2"/>
      <c r="K93" s="2"/>
      <c r="L93" s="2"/>
      <c r="M93" s="2"/>
      <c r="N93" s="9"/>
      <c r="O93" s="10"/>
      <c r="P93" s="10"/>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ht="12.75" customHeight="1">
      <c r="A94" s="2"/>
      <c r="B94" s="2"/>
      <c r="C94" s="2"/>
      <c r="D94" s="2"/>
      <c r="E94" s="2"/>
      <c r="F94" s="2"/>
      <c r="G94" s="2"/>
      <c r="H94" s="7"/>
      <c r="I94" s="11"/>
      <c r="J94" s="2"/>
      <c r="K94" s="2"/>
      <c r="L94" s="2"/>
      <c r="M94" s="2"/>
      <c r="N94" s="9"/>
      <c r="O94" s="10"/>
      <c r="P94" s="10"/>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2.75" customHeight="1">
      <c r="A95" s="2"/>
      <c r="B95" s="2"/>
      <c r="C95" s="2"/>
      <c r="D95" s="2"/>
      <c r="E95" s="2"/>
      <c r="F95" s="2"/>
      <c r="G95" s="2"/>
      <c r="H95" s="7"/>
      <c r="I95" s="11"/>
      <c r="J95" s="2"/>
      <c r="K95" s="2"/>
      <c r="L95" s="2"/>
      <c r="M95" s="2"/>
      <c r="N95" s="9"/>
      <c r="O95" s="10"/>
      <c r="P95" s="10"/>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ht="12.75" customHeight="1">
      <c r="A96" s="2"/>
      <c r="B96" s="2"/>
      <c r="C96" s="2"/>
      <c r="D96" s="2"/>
      <c r="E96" s="2"/>
      <c r="F96" s="2"/>
      <c r="G96" s="2"/>
      <c r="H96" s="7"/>
      <c r="I96" s="11"/>
      <c r="J96" s="2"/>
      <c r="K96" s="2"/>
      <c r="L96" s="2"/>
      <c r="M96" s="2"/>
      <c r="N96" s="9"/>
      <c r="O96" s="10"/>
      <c r="P96" s="10"/>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ht="12.75" customHeight="1">
      <c r="A97" s="2"/>
      <c r="B97" s="2"/>
      <c r="C97" s="2"/>
      <c r="D97" s="2"/>
      <c r="E97" s="2"/>
      <c r="F97" s="2"/>
      <c r="G97" s="2"/>
      <c r="H97" s="7"/>
      <c r="I97" s="11"/>
      <c r="J97" s="2"/>
      <c r="K97" s="2"/>
      <c r="L97" s="2"/>
      <c r="M97" s="2"/>
      <c r="N97" s="9"/>
      <c r="O97" s="10"/>
      <c r="P97" s="10"/>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t="12.75" customHeight="1">
      <c r="A98" s="2"/>
      <c r="B98" s="2"/>
      <c r="C98" s="2"/>
      <c r="D98" s="2"/>
      <c r="E98" s="2"/>
      <c r="F98" s="2"/>
      <c r="G98" s="2"/>
      <c r="H98" s="7"/>
      <c r="I98" s="11"/>
      <c r="J98" s="2"/>
      <c r="K98" s="2"/>
      <c r="L98" s="2"/>
      <c r="M98" s="2"/>
      <c r="N98" s="9"/>
      <c r="O98" s="10"/>
      <c r="P98" s="10"/>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ht="12.75" customHeight="1">
      <c r="A99" s="2"/>
      <c r="B99" s="2"/>
      <c r="C99" s="2"/>
      <c r="D99" s="2"/>
      <c r="E99" s="2"/>
      <c r="F99" s="2"/>
      <c r="G99" s="2"/>
      <c r="H99" s="7"/>
      <c r="I99" s="11"/>
      <c r="J99" s="2"/>
      <c r="K99" s="2"/>
      <c r="L99" s="2"/>
      <c r="M99" s="2"/>
      <c r="N99" s="9"/>
      <c r="O99" s="10"/>
      <c r="P99" s="10"/>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ht="12.75" customHeight="1">
      <c r="A100" s="2"/>
      <c r="B100" s="2"/>
      <c r="C100" s="2"/>
      <c r="D100" s="2"/>
      <c r="E100" s="2"/>
      <c r="F100" s="2"/>
      <c r="G100" s="2"/>
      <c r="H100" s="7"/>
      <c r="I100" s="11"/>
      <c r="J100" s="2"/>
      <c r="K100" s="2"/>
      <c r="L100" s="2"/>
      <c r="M100" s="2"/>
      <c r="N100" s="9"/>
      <c r="O100" s="10"/>
      <c r="P100" s="10"/>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ht="12.75" customHeight="1">
      <c r="A101" s="2"/>
      <c r="B101" s="2"/>
      <c r="C101" s="2"/>
      <c r="D101" s="2"/>
      <c r="E101" s="2"/>
      <c r="F101" s="2"/>
      <c r="G101" s="2"/>
      <c r="H101" s="7"/>
      <c r="I101" s="11"/>
      <c r="J101" s="2"/>
      <c r="K101" s="2"/>
      <c r="L101" s="2"/>
      <c r="M101" s="2"/>
      <c r="N101" s="9"/>
      <c r="O101" s="10"/>
      <c r="P101" s="10"/>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ht="12.75" customHeight="1">
      <c r="A102" s="2"/>
      <c r="B102" s="2"/>
      <c r="C102" s="2"/>
      <c r="D102" s="2"/>
      <c r="E102" s="2"/>
      <c r="F102" s="2"/>
      <c r="G102" s="2"/>
      <c r="H102" s="7"/>
      <c r="I102" s="11"/>
      <c r="J102" s="2"/>
      <c r="K102" s="2"/>
      <c r="L102" s="2"/>
      <c r="M102" s="2"/>
      <c r="N102" s="9"/>
      <c r="O102" s="10"/>
      <c r="P102" s="10"/>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2.75" customHeight="1">
      <c r="A103" s="2"/>
      <c r="B103" s="2"/>
      <c r="C103" s="2"/>
      <c r="D103" s="2"/>
      <c r="E103" s="2"/>
      <c r="F103" s="2"/>
      <c r="G103" s="2"/>
      <c r="H103" s="7"/>
      <c r="I103" s="11"/>
      <c r="J103" s="2"/>
      <c r="K103" s="2"/>
      <c r="L103" s="2"/>
      <c r="M103" s="2"/>
      <c r="N103" s="9"/>
      <c r="O103" s="10"/>
      <c r="P103" s="10"/>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ht="12.75" customHeight="1">
      <c r="A104" s="2"/>
      <c r="B104" s="2"/>
      <c r="C104" s="2"/>
      <c r="D104" s="2"/>
      <c r="E104" s="2"/>
      <c r="F104" s="2"/>
      <c r="G104" s="2"/>
      <c r="H104" s="7"/>
      <c r="I104" s="11"/>
      <c r="J104" s="2"/>
      <c r="K104" s="2"/>
      <c r="L104" s="2"/>
      <c r="M104" s="2"/>
      <c r="N104" s="9"/>
      <c r="O104" s="10"/>
      <c r="P104" s="10"/>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ht="12.75" customHeight="1">
      <c r="A105" s="2"/>
      <c r="B105" s="2"/>
      <c r="C105" s="2"/>
      <c r="D105" s="2"/>
      <c r="E105" s="2"/>
      <c r="F105" s="2"/>
      <c r="G105" s="2"/>
      <c r="H105" s="7"/>
      <c r="I105" s="11"/>
      <c r="J105" s="2"/>
      <c r="K105" s="2"/>
      <c r="L105" s="2"/>
      <c r="M105" s="2"/>
      <c r="N105" s="9"/>
      <c r="O105" s="10"/>
      <c r="P105" s="10"/>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ht="12.75" customHeight="1">
      <c r="A106" s="2"/>
      <c r="B106" s="2"/>
      <c r="C106" s="2"/>
      <c r="D106" s="2"/>
      <c r="E106" s="2"/>
      <c r="F106" s="2"/>
      <c r="G106" s="2"/>
      <c r="H106" s="7"/>
      <c r="I106" s="11"/>
      <c r="J106" s="2"/>
      <c r="K106" s="2"/>
      <c r="L106" s="2"/>
      <c r="M106" s="2"/>
      <c r="N106" s="9"/>
      <c r="O106" s="10"/>
      <c r="P106" s="10"/>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ht="12.75" customHeight="1">
      <c r="A107" s="2"/>
      <c r="B107" s="2"/>
      <c r="C107" s="2"/>
      <c r="D107" s="2"/>
      <c r="E107" s="2"/>
      <c r="F107" s="2"/>
      <c r="G107" s="2"/>
      <c r="H107" s="7"/>
      <c r="I107" s="11"/>
      <c r="J107" s="2"/>
      <c r="K107" s="2"/>
      <c r="L107" s="2"/>
      <c r="M107" s="2"/>
      <c r="N107" s="9"/>
      <c r="O107" s="10"/>
      <c r="P107" s="10"/>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ht="12.75" customHeight="1">
      <c r="A108" s="2"/>
      <c r="B108" s="2"/>
      <c r="C108" s="2"/>
      <c r="D108" s="2"/>
      <c r="E108" s="2"/>
      <c r="F108" s="2"/>
      <c r="G108" s="2"/>
      <c r="H108" s="7"/>
      <c r="I108" s="11"/>
      <c r="J108" s="2"/>
      <c r="K108" s="2"/>
      <c r="L108" s="2"/>
      <c r="M108" s="2"/>
      <c r="N108" s="9"/>
      <c r="O108" s="10"/>
      <c r="P108" s="10"/>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ht="12.75" customHeight="1">
      <c r="A109" s="2"/>
      <c r="B109" s="2"/>
      <c r="C109" s="2"/>
      <c r="D109" s="2"/>
      <c r="E109" s="2"/>
      <c r="F109" s="2"/>
      <c r="G109" s="2"/>
      <c r="H109" s="7"/>
      <c r="I109" s="11"/>
      <c r="J109" s="2"/>
      <c r="K109" s="2"/>
      <c r="L109" s="2"/>
      <c r="M109" s="2"/>
      <c r="N109" s="9"/>
      <c r="O109" s="10"/>
      <c r="P109" s="10"/>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ht="12.75" customHeight="1">
      <c r="A110" s="2"/>
      <c r="B110" s="2"/>
      <c r="C110" s="2"/>
      <c r="D110" s="2"/>
      <c r="E110" s="2"/>
      <c r="F110" s="2"/>
      <c r="G110" s="2"/>
      <c r="H110" s="7"/>
      <c r="I110" s="11"/>
      <c r="J110" s="2"/>
      <c r="K110" s="2"/>
      <c r="L110" s="2"/>
      <c r="M110" s="2"/>
      <c r="N110" s="9"/>
      <c r="O110" s="10"/>
      <c r="P110" s="10"/>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ht="12.75" customHeight="1">
      <c r="A111" s="2"/>
      <c r="B111" s="2"/>
      <c r="C111" s="2"/>
      <c r="D111" s="2"/>
      <c r="E111" s="2"/>
      <c r="F111" s="2"/>
      <c r="G111" s="2"/>
      <c r="H111" s="7"/>
      <c r="I111" s="11"/>
      <c r="J111" s="2"/>
      <c r="K111" s="2"/>
      <c r="L111" s="2"/>
      <c r="M111" s="2"/>
      <c r="N111" s="9"/>
      <c r="O111" s="10"/>
      <c r="P111" s="10"/>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2.75" customHeight="1">
      <c r="A112" s="2"/>
      <c r="B112" s="2"/>
      <c r="C112" s="2"/>
      <c r="D112" s="2"/>
      <c r="E112" s="2"/>
      <c r="F112" s="2"/>
      <c r="G112" s="2"/>
      <c r="H112" s="7"/>
      <c r="I112" s="11"/>
      <c r="J112" s="2"/>
      <c r="K112" s="2"/>
      <c r="L112" s="2"/>
      <c r="M112" s="2"/>
      <c r="N112" s="9"/>
      <c r="O112" s="10"/>
      <c r="P112" s="10"/>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ht="12.75" customHeight="1">
      <c r="A113" s="2"/>
      <c r="B113" s="2"/>
      <c r="C113" s="2"/>
      <c r="D113" s="2"/>
      <c r="E113" s="2"/>
      <c r="F113" s="2"/>
      <c r="G113" s="2"/>
      <c r="H113" s="7"/>
      <c r="I113" s="11"/>
      <c r="J113" s="2"/>
      <c r="K113" s="2"/>
      <c r="L113" s="2"/>
      <c r="M113" s="2"/>
      <c r="N113" s="9"/>
      <c r="O113" s="10"/>
      <c r="P113" s="10"/>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ht="12.75" customHeight="1">
      <c r="A114" s="2"/>
      <c r="B114" s="2"/>
      <c r="C114" s="2"/>
      <c r="D114" s="2"/>
      <c r="E114" s="2"/>
      <c r="F114" s="2"/>
      <c r="G114" s="2"/>
      <c r="H114" s="7"/>
      <c r="I114" s="11"/>
      <c r="J114" s="2"/>
      <c r="K114" s="2"/>
      <c r="L114" s="2"/>
      <c r="M114" s="2"/>
      <c r="N114" s="9"/>
      <c r="O114" s="10"/>
      <c r="P114" s="10"/>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ht="12.75" customHeight="1">
      <c r="A115" s="2"/>
      <c r="B115" s="2"/>
      <c r="C115" s="2"/>
      <c r="D115" s="2"/>
      <c r="E115" s="2"/>
      <c r="F115" s="2"/>
      <c r="G115" s="2"/>
      <c r="H115" s="7"/>
      <c r="I115" s="11"/>
      <c r="J115" s="2"/>
      <c r="K115" s="2"/>
      <c r="L115" s="2"/>
      <c r="M115" s="2"/>
      <c r="N115" s="9"/>
      <c r="O115" s="10"/>
      <c r="P115" s="10"/>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ht="12.75" customHeight="1">
      <c r="A116" s="2"/>
      <c r="B116" s="2"/>
      <c r="C116" s="2"/>
      <c r="D116" s="2"/>
      <c r="E116" s="2"/>
      <c r="F116" s="2"/>
      <c r="G116" s="2"/>
      <c r="H116" s="7"/>
      <c r="I116" s="11"/>
      <c r="J116" s="2"/>
      <c r="K116" s="2"/>
      <c r="L116" s="2"/>
      <c r="M116" s="2"/>
      <c r="N116" s="9"/>
      <c r="O116" s="10"/>
      <c r="P116" s="10"/>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ht="12.75" customHeight="1">
      <c r="A117" s="2"/>
      <c r="B117" s="2"/>
      <c r="C117" s="2"/>
      <c r="D117" s="2"/>
      <c r="E117" s="2"/>
      <c r="F117" s="2"/>
      <c r="G117" s="2"/>
      <c r="H117" s="7"/>
      <c r="I117" s="11"/>
      <c r="J117" s="2"/>
      <c r="K117" s="2"/>
      <c r="L117" s="2"/>
      <c r="M117" s="2"/>
      <c r="N117" s="9"/>
      <c r="O117" s="10"/>
      <c r="P117" s="10"/>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ht="12.75" customHeight="1">
      <c r="A118" s="2"/>
      <c r="B118" s="2"/>
      <c r="C118" s="2"/>
      <c r="D118" s="2"/>
      <c r="E118" s="2"/>
      <c r="F118" s="2"/>
      <c r="G118" s="2"/>
      <c r="H118" s="7"/>
      <c r="I118" s="11"/>
      <c r="J118" s="2"/>
      <c r="K118" s="2"/>
      <c r="L118" s="2"/>
      <c r="M118" s="2"/>
      <c r="N118" s="9"/>
      <c r="O118" s="10"/>
      <c r="P118" s="10"/>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ht="12.75" customHeight="1">
      <c r="A119" s="2"/>
      <c r="B119" s="2"/>
      <c r="C119" s="2"/>
      <c r="D119" s="2"/>
      <c r="E119" s="2"/>
      <c r="F119" s="2"/>
      <c r="G119" s="2"/>
      <c r="H119" s="7"/>
      <c r="I119" s="11"/>
      <c r="J119" s="2"/>
      <c r="K119" s="2"/>
      <c r="L119" s="2"/>
      <c r="M119" s="2"/>
      <c r="N119" s="9"/>
      <c r="O119" s="10"/>
      <c r="P119" s="10"/>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ht="12.75" customHeight="1">
      <c r="A120" s="2"/>
      <c r="B120" s="2"/>
      <c r="C120" s="2"/>
      <c r="D120" s="2"/>
      <c r="E120" s="2"/>
      <c r="F120" s="2"/>
      <c r="G120" s="2"/>
      <c r="H120" s="7"/>
      <c r="I120" s="11"/>
      <c r="J120" s="2"/>
      <c r="K120" s="2"/>
      <c r="L120" s="2"/>
      <c r="M120" s="2"/>
      <c r="N120" s="9"/>
      <c r="O120" s="10"/>
      <c r="P120" s="10"/>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ht="12.75" customHeight="1">
      <c r="A121" s="2"/>
      <c r="B121" s="2"/>
      <c r="C121" s="2"/>
      <c r="D121" s="2"/>
      <c r="E121" s="2"/>
      <c r="F121" s="2"/>
      <c r="G121" s="2"/>
      <c r="H121" s="7"/>
      <c r="I121" s="11"/>
      <c r="J121" s="2"/>
      <c r="K121" s="2"/>
      <c r="L121" s="2"/>
      <c r="M121" s="2"/>
      <c r="N121" s="9"/>
      <c r="O121" s="10"/>
      <c r="P121" s="10"/>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ht="12.75" customHeight="1">
      <c r="A122" s="2"/>
      <c r="B122" s="2"/>
      <c r="C122" s="2"/>
      <c r="D122" s="2"/>
      <c r="E122" s="2"/>
      <c r="F122" s="2"/>
      <c r="G122" s="2"/>
      <c r="H122" s="7"/>
      <c r="I122" s="11"/>
      <c r="J122" s="2"/>
      <c r="K122" s="2"/>
      <c r="L122" s="2"/>
      <c r="M122" s="2"/>
      <c r="N122" s="9"/>
      <c r="O122" s="10"/>
      <c r="P122" s="10"/>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ht="12.75" customHeight="1">
      <c r="A123" s="2"/>
      <c r="B123" s="2"/>
      <c r="C123" s="2"/>
      <c r="D123" s="2"/>
      <c r="E123" s="2"/>
      <c r="F123" s="2"/>
      <c r="G123" s="2"/>
      <c r="H123" s="7"/>
      <c r="I123" s="11"/>
      <c r="J123" s="2"/>
      <c r="K123" s="2"/>
      <c r="L123" s="2"/>
      <c r="M123" s="2"/>
      <c r="N123" s="9"/>
      <c r="O123" s="10"/>
      <c r="P123" s="10"/>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ht="12.75" customHeight="1">
      <c r="A124" s="2"/>
      <c r="B124" s="2"/>
      <c r="C124" s="2"/>
      <c r="D124" s="2"/>
      <c r="E124" s="2"/>
      <c r="F124" s="2"/>
      <c r="G124" s="2"/>
      <c r="H124" s="7"/>
      <c r="I124" s="11"/>
      <c r="J124" s="2"/>
      <c r="K124" s="2"/>
      <c r="L124" s="2"/>
      <c r="M124" s="2"/>
      <c r="N124" s="9"/>
      <c r="O124" s="10"/>
      <c r="P124" s="10"/>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ht="12.75" customHeight="1">
      <c r="A125" s="2"/>
      <c r="B125" s="2"/>
      <c r="C125" s="2"/>
      <c r="D125" s="2"/>
      <c r="E125" s="2"/>
      <c r="F125" s="2"/>
      <c r="G125" s="2"/>
      <c r="H125" s="7"/>
      <c r="I125" s="11"/>
      <c r="J125" s="2"/>
      <c r="K125" s="2"/>
      <c r="L125" s="2"/>
      <c r="M125" s="2"/>
      <c r="N125" s="9"/>
      <c r="O125" s="10"/>
      <c r="P125" s="10"/>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ht="12.75" customHeight="1">
      <c r="A126" s="2"/>
      <c r="B126" s="2"/>
      <c r="C126" s="2"/>
      <c r="D126" s="2"/>
      <c r="E126" s="2"/>
      <c r="F126" s="2"/>
      <c r="G126" s="2"/>
      <c r="H126" s="7"/>
      <c r="I126" s="11"/>
      <c r="J126" s="2"/>
      <c r="K126" s="2"/>
      <c r="L126" s="2"/>
      <c r="M126" s="2"/>
      <c r="N126" s="9"/>
      <c r="O126" s="10"/>
      <c r="P126" s="10"/>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ht="12.75" customHeight="1">
      <c r="A127" s="2"/>
      <c r="B127" s="2"/>
      <c r="C127" s="2"/>
      <c r="D127" s="2"/>
      <c r="E127" s="2"/>
      <c r="F127" s="2"/>
      <c r="G127" s="2"/>
      <c r="H127" s="7"/>
      <c r="I127" s="11"/>
      <c r="J127" s="2"/>
      <c r="K127" s="2"/>
      <c r="L127" s="2"/>
      <c r="M127" s="2"/>
      <c r="N127" s="9"/>
      <c r="O127" s="10"/>
      <c r="P127" s="10"/>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ht="12.75" customHeight="1">
      <c r="A128" s="2"/>
      <c r="B128" s="2"/>
      <c r="C128" s="2"/>
      <c r="D128" s="2"/>
      <c r="E128" s="2"/>
      <c r="F128" s="2"/>
      <c r="G128" s="2"/>
      <c r="H128" s="7"/>
      <c r="I128" s="11"/>
      <c r="J128" s="2"/>
      <c r="K128" s="2"/>
      <c r="L128" s="2"/>
      <c r="M128" s="2"/>
      <c r="N128" s="9"/>
      <c r="O128" s="10"/>
      <c r="P128" s="10"/>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ht="12.75" customHeight="1">
      <c r="A129" s="2"/>
      <c r="B129" s="2"/>
      <c r="C129" s="2"/>
      <c r="D129" s="2"/>
      <c r="E129" s="2"/>
      <c r="F129" s="2"/>
      <c r="G129" s="2"/>
      <c r="H129" s="7"/>
      <c r="I129" s="11"/>
      <c r="J129" s="2"/>
      <c r="K129" s="2"/>
      <c r="L129" s="2"/>
      <c r="M129" s="2"/>
      <c r="N129" s="9"/>
      <c r="O129" s="10"/>
      <c r="P129" s="10"/>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ht="12.75" customHeight="1">
      <c r="A130" s="2"/>
      <c r="B130" s="2"/>
      <c r="C130" s="2"/>
      <c r="D130" s="2"/>
      <c r="E130" s="2"/>
      <c r="F130" s="2"/>
      <c r="G130" s="2"/>
      <c r="H130" s="7"/>
      <c r="I130" s="11"/>
      <c r="J130" s="2"/>
      <c r="K130" s="2"/>
      <c r="L130" s="2"/>
      <c r="M130" s="2"/>
      <c r="N130" s="9"/>
      <c r="O130" s="10"/>
      <c r="P130" s="10"/>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2.75" customHeight="1">
      <c r="A131" s="2"/>
      <c r="B131" s="2"/>
      <c r="C131" s="2"/>
      <c r="D131" s="2"/>
      <c r="E131" s="2"/>
      <c r="F131" s="2"/>
      <c r="G131" s="2"/>
      <c r="H131" s="7"/>
      <c r="I131" s="11"/>
      <c r="J131" s="2"/>
      <c r="K131" s="2"/>
      <c r="L131" s="2"/>
      <c r="M131" s="2"/>
      <c r="N131" s="9"/>
      <c r="O131" s="10"/>
      <c r="P131" s="10"/>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ht="12.75" customHeight="1">
      <c r="A132" s="2"/>
      <c r="B132" s="2"/>
      <c r="C132" s="2"/>
      <c r="D132" s="2"/>
      <c r="E132" s="2"/>
      <c r="F132" s="2"/>
      <c r="G132" s="2"/>
      <c r="H132" s="7"/>
      <c r="I132" s="11"/>
      <c r="J132" s="2"/>
      <c r="K132" s="2"/>
      <c r="L132" s="2"/>
      <c r="M132" s="2"/>
      <c r="N132" s="9"/>
      <c r="O132" s="10"/>
      <c r="P132" s="10"/>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ht="12.75" customHeight="1">
      <c r="A133" s="2"/>
      <c r="B133" s="2"/>
      <c r="C133" s="2"/>
      <c r="D133" s="2"/>
      <c r="E133" s="2"/>
      <c r="F133" s="2"/>
      <c r="G133" s="2"/>
      <c r="H133" s="7"/>
      <c r="I133" s="11"/>
      <c r="J133" s="2"/>
      <c r="K133" s="2"/>
      <c r="L133" s="2"/>
      <c r="M133" s="2"/>
      <c r="N133" s="9"/>
      <c r="O133" s="10"/>
      <c r="P133" s="10"/>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ht="12.75" customHeight="1">
      <c r="A134" s="2"/>
      <c r="B134" s="2"/>
      <c r="C134" s="2"/>
      <c r="D134" s="2"/>
      <c r="E134" s="2"/>
      <c r="F134" s="2"/>
      <c r="G134" s="2"/>
      <c r="H134" s="7"/>
      <c r="I134" s="11"/>
      <c r="J134" s="2"/>
      <c r="K134" s="2"/>
      <c r="L134" s="2"/>
      <c r="M134" s="2"/>
      <c r="N134" s="9"/>
      <c r="O134" s="10"/>
      <c r="P134" s="10"/>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ht="12.75" customHeight="1">
      <c r="A135" s="2"/>
      <c r="B135" s="2"/>
      <c r="C135" s="2"/>
      <c r="D135" s="2"/>
      <c r="E135" s="2"/>
      <c r="F135" s="2"/>
      <c r="G135" s="2"/>
      <c r="H135" s="7"/>
      <c r="I135" s="11"/>
      <c r="J135" s="2"/>
      <c r="K135" s="2"/>
      <c r="L135" s="2"/>
      <c r="M135" s="2"/>
      <c r="N135" s="9"/>
      <c r="O135" s="10"/>
      <c r="P135" s="10"/>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2.75" customHeight="1">
      <c r="A136" s="2"/>
      <c r="B136" s="2"/>
      <c r="C136" s="2"/>
      <c r="D136" s="2"/>
      <c r="E136" s="2"/>
      <c r="F136" s="2"/>
      <c r="G136" s="2"/>
      <c r="H136" s="7"/>
      <c r="I136" s="11"/>
      <c r="J136" s="2"/>
      <c r="K136" s="2"/>
      <c r="L136" s="2"/>
      <c r="M136" s="2"/>
      <c r="N136" s="9"/>
      <c r="O136" s="10"/>
      <c r="P136" s="10"/>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ht="12.75" customHeight="1">
      <c r="A137" s="2"/>
      <c r="B137" s="2"/>
      <c r="C137" s="2"/>
      <c r="D137" s="2"/>
      <c r="E137" s="2"/>
      <c r="F137" s="2"/>
      <c r="G137" s="2"/>
      <c r="H137" s="7"/>
      <c r="I137" s="11"/>
      <c r="J137" s="2"/>
      <c r="K137" s="2"/>
      <c r="L137" s="2"/>
      <c r="M137" s="2"/>
      <c r="N137" s="9"/>
      <c r="O137" s="10"/>
      <c r="P137" s="10"/>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ht="12.75" customHeight="1">
      <c r="A138" s="2"/>
      <c r="B138" s="2"/>
      <c r="C138" s="2"/>
      <c r="D138" s="2"/>
      <c r="E138" s="2"/>
      <c r="F138" s="2"/>
      <c r="G138" s="2"/>
      <c r="H138" s="7"/>
      <c r="I138" s="11"/>
      <c r="J138" s="2"/>
      <c r="K138" s="2"/>
      <c r="L138" s="2"/>
      <c r="M138" s="2"/>
      <c r="N138" s="9"/>
      <c r="O138" s="10"/>
      <c r="P138" s="10"/>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ht="12.75" customHeight="1">
      <c r="A139" s="2"/>
      <c r="B139" s="2"/>
      <c r="C139" s="2"/>
      <c r="D139" s="2"/>
      <c r="E139" s="2"/>
      <c r="F139" s="2"/>
      <c r="G139" s="2"/>
      <c r="H139" s="7"/>
      <c r="I139" s="11"/>
      <c r="J139" s="2"/>
      <c r="K139" s="2"/>
      <c r="L139" s="2"/>
      <c r="M139" s="2"/>
      <c r="N139" s="9"/>
      <c r="O139" s="10"/>
      <c r="P139" s="10"/>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ht="12.75" customHeight="1">
      <c r="A140" s="2"/>
      <c r="B140" s="2"/>
      <c r="C140" s="2"/>
      <c r="D140" s="2"/>
      <c r="E140" s="2"/>
      <c r="F140" s="2"/>
      <c r="G140" s="2"/>
      <c r="H140" s="7"/>
      <c r="I140" s="11"/>
      <c r="J140" s="2"/>
      <c r="K140" s="2"/>
      <c r="L140" s="2"/>
      <c r="M140" s="2"/>
      <c r="N140" s="9"/>
      <c r="O140" s="10"/>
      <c r="P140" s="10"/>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ht="12.75" customHeight="1">
      <c r="A141" s="2"/>
      <c r="B141" s="2"/>
      <c r="C141" s="2"/>
      <c r="D141" s="2"/>
      <c r="E141" s="2"/>
      <c r="F141" s="2"/>
      <c r="G141" s="2"/>
      <c r="H141" s="7"/>
      <c r="I141" s="11"/>
      <c r="J141" s="2"/>
      <c r="K141" s="2"/>
      <c r="L141" s="2"/>
      <c r="M141" s="2"/>
      <c r="N141" s="9"/>
      <c r="O141" s="10"/>
      <c r="P141" s="10"/>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ht="12.75" customHeight="1">
      <c r="A142" s="2"/>
      <c r="B142" s="2"/>
      <c r="C142" s="2"/>
      <c r="D142" s="2"/>
      <c r="E142" s="2"/>
      <c r="F142" s="2"/>
      <c r="G142" s="2"/>
      <c r="H142" s="7"/>
      <c r="I142" s="11"/>
      <c r="J142" s="2"/>
      <c r="K142" s="2"/>
      <c r="L142" s="2"/>
      <c r="M142" s="2"/>
      <c r="N142" s="9"/>
      <c r="O142" s="10"/>
      <c r="P142" s="10"/>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ht="12.75" customHeight="1">
      <c r="A143" s="2"/>
      <c r="B143" s="2"/>
      <c r="C143" s="2"/>
      <c r="D143" s="2"/>
      <c r="E143" s="2"/>
      <c r="F143" s="2"/>
      <c r="G143" s="2"/>
      <c r="H143" s="7"/>
      <c r="I143" s="11"/>
      <c r="J143" s="2"/>
      <c r="K143" s="2"/>
      <c r="L143" s="2"/>
      <c r="M143" s="2"/>
      <c r="N143" s="9"/>
      <c r="O143" s="10"/>
      <c r="P143" s="10"/>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ht="12.75" customHeight="1">
      <c r="A144" s="2"/>
      <c r="B144" s="2"/>
      <c r="C144" s="2"/>
      <c r="D144" s="2"/>
      <c r="E144" s="2"/>
      <c r="F144" s="2"/>
      <c r="G144" s="2"/>
      <c r="H144" s="7"/>
      <c r="I144" s="11"/>
      <c r="J144" s="2"/>
      <c r="K144" s="2"/>
      <c r="L144" s="2"/>
      <c r="M144" s="2"/>
      <c r="N144" s="9"/>
      <c r="O144" s="10"/>
      <c r="P144" s="10"/>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ht="12.75" customHeight="1">
      <c r="A145" s="2"/>
      <c r="B145" s="2"/>
      <c r="C145" s="2"/>
      <c r="D145" s="2"/>
      <c r="E145" s="2"/>
      <c r="F145" s="2"/>
      <c r="G145" s="2"/>
      <c r="H145" s="7"/>
      <c r="I145" s="11"/>
      <c r="J145" s="2"/>
      <c r="K145" s="2"/>
      <c r="L145" s="2"/>
      <c r="M145" s="2"/>
      <c r="N145" s="9"/>
      <c r="O145" s="10"/>
      <c r="P145" s="10"/>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ht="12.75" customHeight="1">
      <c r="A146" s="2"/>
      <c r="B146" s="2"/>
      <c r="C146" s="2"/>
      <c r="D146" s="2"/>
      <c r="E146" s="2"/>
      <c r="F146" s="2"/>
      <c r="G146" s="2"/>
      <c r="H146" s="7"/>
      <c r="I146" s="11"/>
      <c r="J146" s="2"/>
      <c r="K146" s="2"/>
      <c r="L146" s="2"/>
      <c r="M146" s="2"/>
      <c r="N146" s="9"/>
      <c r="O146" s="10"/>
      <c r="P146" s="10"/>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ht="12.75" customHeight="1">
      <c r="A147" s="2"/>
      <c r="B147" s="2"/>
      <c r="C147" s="2"/>
      <c r="D147" s="2"/>
      <c r="E147" s="2"/>
      <c r="F147" s="2"/>
      <c r="G147" s="2"/>
      <c r="H147" s="7"/>
      <c r="I147" s="11"/>
      <c r="J147" s="2"/>
      <c r="K147" s="2"/>
      <c r="L147" s="2"/>
      <c r="M147" s="2"/>
      <c r="N147" s="9"/>
      <c r="O147" s="10"/>
      <c r="P147" s="10"/>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ht="12.75" customHeight="1">
      <c r="A148" s="2"/>
      <c r="B148" s="2"/>
      <c r="C148" s="2"/>
      <c r="D148" s="2"/>
      <c r="E148" s="2"/>
      <c r="F148" s="2"/>
      <c r="G148" s="2"/>
      <c r="H148" s="7"/>
      <c r="I148" s="11"/>
      <c r="J148" s="2"/>
      <c r="K148" s="2"/>
      <c r="L148" s="2"/>
      <c r="M148" s="2"/>
      <c r="N148" s="9"/>
      <c r="O148" s="10"/>
      <c r="P148" s="10"/>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ht="12.75" customHeight="1">
      <c r="A149" s="2"/>
      <c r="B149" s="2"/>
      <c r="C149" s="2"/>
      <c r="D149" s="2"/>
      <c r="E149" s="2"/>
      <c r="F149" s="2"/>
      <c r="G149" s="2"/>
      <c r="H149" s="7"/>
      <c r="I149" s="11"/>
      <c r="J149" s="2"/>
      <c r="K149" s="2"/>
      <c r="L149" s="2"/>
      <c r="M149" s="2"/>
      <c r="N149" s="9"/>
      <c r="O149" s="10"/>
      <c r="P149" s="10"/>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ht="12.75" customHeight="1">
      <c r="A150" s="2"/>
      <c r="B150" s="2"/>
      <c r="C150" s="2"/>
      <c r="D150" s="2"/>
      <c r="E150" s="2"/>
      <c r="F150" s="2"/>
      <c r="G150" s="2"/>
      <c r="H150" s="7"/>
      <c r="I150" s="11"/>
      <c r="J150" s="2"/>
      <c r="K150" s="2"/>
      <c r="L150" s="2"/>
      <c r="M150" s="2"/>
      <c r="N150" s="9"/>
      <c r="O150" s="10"/>
      <c r="P150" s="10"/>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ht="12.75" customHeight="1">
      <c r="A151" s="2"/>
      <c r="B151" s="2"/>
      <c r="C151" s="2"/>
      <c r="D151" s="2"/>
      <c r="E151" s="2"/>
      <c r="F151" s="2"/>
      <c r="G151" s="2"/>
      <c r="H151" s="7"/>
      <c r="I151" s="11"/>
      <c r="J151" s="2"/>
      <c r="K151" s="2"/>
      <c r="L151" s="2"/>
      <c r="M151" s="2"/>
      <c r="N151" s="9"/>
      <c r="O151" s="10"/>
      <c r="P151" s="10"/>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ht="12.75" customHeight="1">
      <c r="A152" s="2"/>
      <c r="B152" s="2"/>
      <c r="C152" s="2"/>
      <c r="D152" s="2"/>
      <c r="E152" s="2"/>
      <c r="F152" s="2"/>
      <c r="G152" s="2"/>
      <c r="H152" s="7"/>
      <c r="I152" s="11"/>
      <c r="J152" s="2"/>
      <c r="K152" s="2"/>
      <c r="L152" s="2"/>
      <c r="M152" s="2"/>
      <c r="N152" s="9"/>
      <c r="O152" s="10"/>
      <c r="P152" s="10"/>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ht="12.75" customHeight="1">
      <c r="A153" s="2"/>
      <c r="B153" s="2"/>
      <c r="C153" s="2"/>
      <c r="D153" s="2"/>
      <c r="E153" s="2"/>
      <c r="F153" s="2"/>
      <c r="G153" s="2"/>
      <c r="H153" s="7"/>
      <c r="I153" s="11"/>
      <c r="J153" s="2"/>
      <c r="K153" s="2"/>
      <c r="L153" s="2"/>
      <c r="M153" s="2"/>
      <c r="N153" s="9"/>
      <c r="O153" s="10"/>
      <c r="P153" s="10"/>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ht="12.75" customHeight="1">
      <c r="A154" s="2"/>
      <c r="B154" s="2"/>
      <c r="C154" s="2"/>
      <c r="D154" s="2"/>
      <c r="E154" s="2"/>
      <c r="F154" s="2"/>
      <c r="G154" s="2"/>
      <c r="H154" s="7"/>
      <c r="I154" s="11"/>
      <c r="J154" s="2"/>
      <c r="K154" s="2"/>
      <c r="L154" s="2"/>
      <c r="M154" s="2"/>
      <c r="N154" s="9"/>
      <c r="O154" s="10"/>
      <c r="P154" s="10"/>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ht="12.75" customHeight="1">
      <c r="A155" s="2"/>
      <c r="B155" s="2"/>
      <c r="C155" s="2"/>
      <c r="D155" s="2"/>
      <c r="E155" s="2"/>
      <c r="F155" s="2"/>
      <c r="G155" s="2"/>
      <c r="H155" s="7"/>
      <c r="I155" s="11"/>
      <c r="J155" s="2"/>
      <c r="K155" s="2"/>
      <c r="L155" s="2"/>
      <c r="M155" s="2"/>
      <c r="N155" s="9"/>
      <c r="O155" s="10"/>
      <c r="P155" s="10"/>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ht="12.75" customHeight="1">
      <c r="A156" s="2"/>
      <c r="B156" s="2"/>
      <c r="C156" s="2"/>
      <c r="D156" s="2"/>
      <c r="E156" s="2"/>
      <c r="F156" s="2"/>
      <c r="G156" s="2"/>
      <c r="H156" s="7"/>
      <c r="I156" s="11"/>
      <c r="J156" s="2"/>
      <c r="K156" s="2"/>
      <c r="L156" s="2"/>
      <c r="M156" s="2"/>
      <c r="N156" s="9"/>
      <c r="O156" s="10"/>
      <c r="P156" s="10"/>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ht="12.75" customHeight="1">
      <c r="A157" s="2"/>
      <c r="B157" s="2"/>
      <c r="C157" s="2"/>
      <c r="D157" s="2"/>
      <c r="E157" s="2"/>
      <c r="F157" s="2"/>
      <c r="G157" s="2"/>
      <c r="H157" s="7"/>
      <c r="I157" s="11"/>
      <c r="J157" s="2"/>
      <c r="K157" s="2"/>
      <c r="L157" s="2"/>
      <c r="M157" s="2"/>
      <c r="N157" s="9"/>
      <c r="O157" s="10"/>
      <c r="P157" s="10"/>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ht="12.75" customHeight="1">
      <c r="A158" s="2"/>
      <c r="B158" s="2"/>
      <c r="C158" s="2"/>
      <c r="D158" s="2"/>
      <c r="E158" s="2"/>
      <c r="F158" s="2"/>
      <c r="G158" s="2"/>
      <c r="H158" s="7"/>
      <c r="I158" s="11"/>
      <c r="J158" s="2"/>
      <c r="K158" s="2"/>
      <c r="L158" s="2"/>
      <c r="M158" s="2"/>
      <c r="N158" s="9"/>
      <c r="O158" s="10"/>
      <c r="P158" s="10"/>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ht="12.75" customHeight="1">
      <c r="A159" s="2"/>
      <c r="B159" s="2"/>
      <c r="C159" s="2"/>
      <c r="D159" s="2"/>
      <c r="E159" s="2"/>
      <c r="F159" s="2"/>
      <c r="G159" s="2"/>
      <c r="H159" s="7"/>
      <c r="I159" s="11"/>
      <c r="J159" s="2"/>
      <c r="K159" s="2"/>
      <c r="L159" s="2"/>
      <c r="M159" s="2"/>
      <c r="N159" s="9"/>
      <c r="O159" s="10"/>
      <c r="P159" s="10"/>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ht="12.75" customHeight="1">
      <c r="A160" s="2"/>
      <c r="B160" s="2"/>
      <c r="C160" s="2"/>
      <c r="D160" s="2"/>
      <c r="E160" s="2"/>
      <c r="F160" s="2"/>
      <c r="G160" s="2"/>
      <c r="H160" s="7"/>
      <c r="I160" s="11"/>
      <c r="J160" s="2"/>
      <c r="K160" s="2"/>
      <c r="L160" s="2"/>
      <c r="M160" s="2"/>
      <c r="N160" s="9"/>
      <c r="O160" s="10"/>
      <c r="P160" s="10"/>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ht="12.75" customHeight="1">
      <c r="A161" s="2"/>
      <c r="B161" s="2"/>
      <c r="C161" s="2"/>
      <c r="D161" s="2"/>
      <c r="E161" s="2"/>
      <c r="F161" s="2"/>
      <c r="G161" s="2"/>
      <c r="H161" s="7"/>
      <c r="I161" s="11"/>
      <c r="J161" s="2"/>
      <c r="K161" s="2"/>
      <c r="L161" s="2"/>
      <c r="M161" s="2"/>
      <c r="N161" s="9"/>
      <c r="O161" s="10"/>
      <c r="P161" s="10"/>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ht="12.75" customHeight="1">
      <c r="A162" s="2"/>
      <c r="B162" s="2"/>
      <c r="C162" s="2"/>
      <c r="D162" s="2"/>
      <c r="E162" s="2"/>
      <c r="F162" s="2"/>
      <c r="G162" s="2"/>
      <c r="H162" s="7"/>
      <c r="I162" s="11"/>
      <c r="J162" s="2"/>
      <c r="K162" s="2"/>
      <c r="L162" s="2"/>
      <c r="M162" s="2"/>
      <c r="N162" s="9"/>
      <c r="O162" s="10"/>
      <c r="P162" s="10"/>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ht="12.75" customHeight="1">
      <c r="A163" s="2"/>
      <c r="B163" s="2"/>
      <c r="C163" s="2"/>
      <c r="D163" s="2"/>
      <c r="E163" s="2"/>
      <c r="F163" s="2"/>
      <c r="G163" s="2"/>
      <c r="H163" s="7"/>
      <c r="I163" s="11"/>
      <c r="J163" s="2"/>
      <c r="K163" s="2"/>
      <c r="L163" s="2"/>
      <c r="M163" s="2"/>
      <c r="N163" s="9"/>
      <c r="O163" s="10"/>
      <c r="P163" s="10"/>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ht="12.75" customHeight="1">
      <c r="A164" s="2"/>
      <c r="B164" s="2"/>
      <c r="C164" s="2"/>
      <c r="D164" s="2"/>
      <c r="E164" s="2"/>
      <c r="F164" s="2"/>
      <c r="G164" s="2"/>
      <c r="H164" s="7"/>
      <c r="I164" s="11"/>
      <c r="J164" s="2"/>
      <c r="K164" s="2"/>
      <c r="L164" s="2"/>
      <c r="M164" s="2"/>
      <c r="N164" s="9"/>
      <c r="O164" s="10"/>
      <c r="P164" s="10"/>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ht="12.75" customHeight="1">
      <c r="A165" s="2"/>
      <c r="B165" s="2"/>
      <c r="C165" s="2"/>
      <c r="D165" s="2"/>
      <c r="E165" s="2"/>
      <c r="F165" s="2"/>
      <c r="G165" s="2"/>
      <c r="H165" s="7"/>
      <c r="I165" s="11"/>
      <c r="J165" s="2"/>
      <c r="K165" s="2"/>
      <c r="L165" s="2"/>
      <c r="M165" s="2"/>
      <c r="N165" s="9"/>
      <c r="O165" s="10"/>
      <c r="P165" s="10"/>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ht="12.75" customHeight="1">
      <c r="A166" s="2"/>
      <c r="B166" s="2"/>
      <c r="C166" s="2"/>
      <c r="D166" s="2"/>
      <c r="E166" s="2"/>
      <c r="F166" s="2"/>
      <c r="G166" s="2"/>
      <c r="H166" s="7"/>
      <c r="I166" s="11"/>
      <c r="J166" s="2"/>
      <c r="K166" s="2"/>
      <c r="L166" s="2"/>
      <c r="M166" s="2"/>
      <c r="N166" s="9"/>
      <c r="O166" s="10"/>
      <c r="P166" s="10"/>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ht="12.75" customHeight="1">
      <c r="A167" s="2"/>
      <c r="B167" s="2"/>
      <c r="C167" s="2"/>
      <c r="D167" s="2"/>
      <c r="E167" s="2"/>
      <c r="F167" s="2"/>
      <c r="G167" s="2"/>
      <c r="H167" s="7"/>
      <c r="I167" s="11"/>
      <c r="J167" s="2"/>
      <c r="K167" s="2"/>
      <c r="L167" s="2"/>
      <c r="M167" s="2"/>
      <c r="N167" s="9"/>
      <c r="O167" s="10"/>
      <c r="P167" s="10"/>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ht="12.75" customHeight="1">
      <c r="A168" s="2"/>
      <c r="B168" s="2"/>
      <c r="C168" s="2"/>
      <c r="D168" s="2"/>
      <c r="E168" s="2"/>
      <c r="F168" s="2"/>
      <c r="G168" s="2"/>
      <c r="H168" s="7"/>
      <c r="I168" s="11"/>
      <c r="J168" s="2"/>
      <c r="K168" s="2"/>
      <c r="L168" s="2"/>
      <c r="M168" s="2"/>
      <c r="N168" s="9"/>
      <c r="O168" s="10"/>
      <c r="P168" s="10"/>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ht="12.75" customHeight="1">
      <c r="A169" s="2"/>
      <c r="B169" s="2"/>
      <c r="C169" s="2"/>
      <c r="D169" s="2"/>
      <c r="E169" s="2"/>
      <c r="F169" s="2"/>
      <c r="G169" s="2"/>
      <c r="H169" s="7"/>
      <c r="I169" s="11"/>
      <c r="J169" s="2"/>
      <c r="K169" s="2"/>
      <c r="L169" s="2"/>
      <c r="M169" s="2"/>
      <c r="N169" s="9"/>
      <c r="O169" s="10"/>
      <c r="P169" s="10"/>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ht="12.75" customHeight="1">
      <c r="A170" s="2"/>
      <c r="B170" s="2"/>
      <c r="C170" s="2"/>
      <c r="D170" s="2"/>
      <c r="E170" s="2"/>
      <c r="F170" s="2"/>
      <c r="G170" s="2"/>
      <c r="H170" s="7"/>
      <c r="I170" s="11"/>
      <c r="J170" s="2"/>
      <c r="K170" s="2"/>
      <c r="L170" s="2"/>
      <c r="M170" s="2"/>
      <c r="N170" s="9"/>
      <c r="O170" s="10"/>
      <c r="P170" s="10"/>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ht="12.75" customHeight="1">
      <c r="A171" s="2"/>
      <c r="B171" s="2"/>
      <c r="C171" s="2"/>
      <c r="D171" s="2"/>
      <c r="E171" s="2"/>
      <c r="F171" s="2"/>
      <c r="G171" s="2"/>
      <c r="H171" s="7"/>
      <c r="I171" s="11"/>
      <c r="J171" s="2"/>
      <c r="K171" s="2"/>
      <c r="L171" s="2"/>
      <c r="M171" s="2"/>
      <c r="N171" s="9"/>
      <c r="O171" s="10"/>
      <c r="P171" s="10"/>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ht="12.75" customHeight="1">
      <c r="A172" s="2"/>
      <c r="B172" s="2"/>
      <c r="C172" s="2"/>
      <c r="D172" s="2"/>
      <c r="E172" s="2"/>
      <c r="F172" s="2"/>
      <c r="G172" s="2"/>
      <c r="H172" s="7"/>
      <c r="I172" s="11"/>
      <c r="J172" s="2"/>
      <c r="K172" s="2"/>
      <c r="L172" s="2"/>
      <c r="M172" s="2"/>
      <c r="N172" s="9"/>
      <c r="O172" s="10"/>
      <c r="P172" s="10"/>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ht="12.75" customHeight="1">
      <c r="A173" s="2"/>
      <c r="B173" s="2"/>
      <c r="C173" s="2"/>
      <c r="D173" s="2"/>
      <c r="E173" s="2"/>
      <c r="F173" s="2"/>
      <c r="G173" s="2"/>
      <c r="H173" s="7"/>
      <c r="I173" s="11"/>
      <c r="J173" s="2"/>
      <c r="K173" s="2"/>
      <c r="L173" s="2"/>
      <c r="M173" s="2"/>
      <c r="N173" s="9"/>
      <c r="O173" s="10"/>
      <c r="P173" s="10"/>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ht="12.75" customHeight="1">
      <c r="A174" s="2"/>
      <c r="B174" s="2"/>
      <c r="C174" s="2"/>
      <c r="D174" s="2"/>
      <c r="E174" s="2"/>
      <c r="F174" s="2"/>
      <c r="G174" s="2"/>
      <c r="H174" s="7"/>
      <c r="I174" s="11"/>
      <c r="J174" s="2"/>
      <c r="K174" s="2"/>
      <c r="L174" s="2"/>
      <c r="M174" s="2"/>
      <c r="N174" s="9"/>
      <c r="O174" s="10"/>
      <c r="P174" s="10"/>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ht="12.75" customHeight="1">
      <c r="A175" s="2"/>
      <c r="B175" s="2"/>
      <c r="C175" s="2"/>
      <c r="D175" s="2"/>
      <c r="E175" s="2"/>
      <c r="F175" s="2"/>
      <c r="G175" s="2"/>
      <c r="H175" s="7"/>
      <c r="I175" s="11"/>
      <c r="J175" s="2"/>
      <c r="K175" s="2"/>
      <c r="L175" s="2"/>
      <c r="M175" s="2"/>
      <c r="N175" s="9"/>
      <c r="O175" s="10"/>
      <c r="P175" s="10"/>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ht="12.75" customHeight="1">
      <c r="A176" s="2"/>
      <c r="B176" s="2"/>
      <c r="C176" s="2"/>
      <c r="D176" s="2"/>
      <c r="E176" s="2"/>
      <c r="F176" s="2"/>
      <c r="G176" s="2"/>
      <c r="H176" s="7"/>
      <c r="I176" s="11"/>
      <c r="J176" s="2"/>
      <c r="K176" s="2"/>
      <c r="L176" s="2"/>
      <c r="M176" s="2"/>
      <c r="N176" s="9"/>
      <c r="O176" s="10"/>
      <c r="P176" s="10"/>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ht="12.75" customHeight="1">
      <c r="A177" s="2"/>
      <c r="B177" s="2"/>
      <c r="C177" s="2"/>
      <c r="D177" s="2"/>
      <c r="E177" s="2"/>
      <c r="F177" s="2"/>
      <c r="G177" s="2"/>
      <c r="H177" s="7"/>
      <c r="I177" s="11"/>
      <c r="J177" s="2"/>
      <c r="K177" s="2"/>
      <c r="L177" s="2"/>
      <c r="M177" s="2"/>
      <c r="N177" s="9"/>
      <c r="O177" s="10"/>
      <c r="P177" s="10"/>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ht="12.75" customHeight="1">
      <c r="A178" s="2"/>
      <c r="B178" s="2"/>
      <c r="C178" s="2"/>
      <c r="D178" s="2"/>
      <c r="E178" s="2"/>
      <c r="F178" s="2"/>
      <c r="G178" s="2"/>
      <c r="H178" s="7"/>
      <c r="I178" s="11"/>
      <c r="J178" s="2"/>
      <c r="K178" s="2"/>
      <c r="L178" s="2"/>
      <c r="M178" s="2"/>
      <c r="N178" s="9"/>
      <c r="O178" s="10"/>
      <c r="P178" s="10"/>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ht="12.75" customHeight="1">
      <c r="A179" s="2"/>
      <c r="B179" s="2"/>
      <c r="C179" s="2"/>
      <c r="D179" s="2"/>
      <c r="E179" s="2"/>
      <c r="F179" s="2"/>
      <c r="G179" s="2"/>
      <c r="H179" s="7"/>
      <c r="I179" s="11"/>
      <c r="J179" s="2"/>
      <c r="K179" s="2"/>
      <c r="L179" s="2"/>
      <c r="M179" s="2"/>
      <c r="N179" s="9"/>
      <c r="O179" s="10"/>
      <c r="P179" s="10"/>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ht="12.75" customHeight="1">
      <c r="A180" s="2"/>
      <c r="B180" s="2"/>
      <c r="C180" s="2"/>
      <c r="D180" s="2"/>
      <c r="E180" s="2"/>
      <c r="F180" s="2"/>
      <c r="G180" s="2"/>
      <c r="H180" s="7"/>
      <c r="I180" s="11"/>
      <c r="J180" s="2"/>
      <c r="K180" s="2"/>
      <c r="L180" s="2"/>
      <c r="M180" s="2"/>
      <c r="N180" s="9"/>
      <c r="O180" s="10"/>
      <c r="P180" s="10"/>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ht="12.75" customHeight="1">
      <c r="A181" s="2"/>
      <c r="B181" s="2"/>
      <c r="C181" s="2"/>
      <c r="D181" s="2"/>
      <c r="E181" s="2"/>
      <c r="F181" s="2"/>
      <c r="G181" s="2"/>
      <c r="H181" s="7"/>
      <c r="I181" s="11"/>
      <c r="J181" s="2"/>
      <c r="K181" s="2"/>
      <c r="L181" s="2"/>
      <c r="M181" s="2"/>
      <c r="N181" s="9"/>
      <c r="O181" s="10"/>
      <c r="P181" s="10"/>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ht="12.75" customHeight="1">
      <c r="A182" s="2"/>
      <c r="B182" s="2"/>
      <c r="C182" s="2"/>
      <c r="D182" s="2"/>
      <c r="E182" s="2"/>
      <c r="F182" s="2"/>
      <c r="G182" s="2"/>
      <c r="H182" s="7"/>
      <c r="I182" s="11"/>
      <c r="J182" s="2"/>
      <c r="K182" s="2"/>
      <c r="L182" s="2"/>
      <c r="M182" s="2"/>
      <c r="N182" s="9"/>
      <c r="O182" s="10"/>
      <c r="P182" s="10"/>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ht="12.75" customHeight="1">
      <c r="A183" s="2"/>
      <c r="B183" s="2"/>
      <c r="C183" s="2"/>
      <c r="D183" s="2"/>
      <c r="E183" s="2"/>
      <c r="F183" s="2"/>
      <c r="G183" s="2"/>
      <c r="H183" s="7"/>
      <c r="I183" s="11"/>
      <c r="J183" s="2"/>
      <c r="K183" s="2"/>
      <c r="L183" s="2"/>
      <c r="M183" s="2"/>
      <c r="N183" s="9"/>
      <c r="O183" s="10"/>
      <c r="P183" s="10"/>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ht="12.75" customHeight="1">
      <c r="A184" s="2"/>
      <c r="B184" s="2"/>
      <c r="C184" s="2"/>
      <c r="D184" s="2"/>
      <c r="E184" s="2"/>
      <c r="F184" s="2"/>
      <c r="G184" s="2"/>
      <c r="H184" s="7"/>
      <c r="I184" s="11"/>
      <c r="J184" s="2"/>
      <c r="K184" s="2"/>
      <c r="L184" s="2"/>
      <c r="M184" s="2"/>
      <c r="N184" s="9"/>
      <c r="O184" s="10"/>
      <c r="P184" s="10"/>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ht="12.75" customHeight="1">
      <c r="A185" s="2"/>
      <c r="B185" s="2"/>
      <c r="C185" s="2"/>
      <c r="D185" s="2"/>
      <c r="E185" s="2"/>
      <c r="F185" s="2"/>
      <c r="G185" s="2"/>
      <c r="H185" s="7"/>
      <c r="I185" s="11"/>
      <c r="J185" s="2"/>
      <c r="K185" s="2"/>
      <c r="L185" s="2"/>
      <c r="M185" s="2"/>
      <c r="N185" s="9"/>
      <c r="O185" s="10"/>
      <c r="P185" s="10"/>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ht="12.75" customHeight="1">
      <c r="A186" s="2"/>
      <c r="B186" s="2"/>
      <c r="C186" s="2"/>
      <c r="D186" s="2"/>
      <c r="E186" s="2"/>
      <c r="F186" s="2"/>
      <c r="G186" s="2"/>
      <c r="H186" s="7"/>
      <c r="I186" s="11"/>
      <c r="J186" s="2"/>
      <c r="K186" s="2"/>
      <c r="L186" s="2"/>
      <c r="M186" s="2"/>
      <c r="N186" s="9"/>
      <c r="O186" s="10"/>
      <c r="P186" s="10"/>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ht="12.75" customHeight="1">
      <c r="A187" s="2"/>
      <c r="B187" s="2"/>
      <c r="C187" s="2"/>
      <c r="D187" s="2"/>
      <c r="E187" s="2"/>
      <c r="F187" s="2"/>
      <c r="G187" s="2"/>
      <c r="H187" s="7"/>
      <c r="I187" s="11"/>
      <c r="J187" s="2"/>
      <c r="K187" s="2"/>
      <c r="L187" s="2"/>
      <c r="M187" s="2"/>
      <c r="N187" s="9"/>
      <c r="O187" s="10"/>
      <c r="P187" s="10"/>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ht="12.75" customHeight="1">
      <c r="A188" s="2"/>
      <c r="B188" s="2"/>
      <c r="C188" s="2"/>
      <c r="D188" s="2"/>
      <c r="E188" s="2"/>
      <c r="F188" s="2"/>
      <c r="G188" s="2"/>
      <c r="H188" s="7"/>
      <c r="I188" s="11"/>
      <c r="J188" s="2"/>
      <c r="K188" s="2"/>
      <c r="L188" s="2"/>
      <c r="M188" s="2"/>
      <c r="N188" s="9"/>
      <c r="O188" s="10"/>
      <c r="P188" s="10"/>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ht="12.75" customHeight="1">
      <c r="A189" s="2"/>
      <c r="B189" s="2"/>
      <c r="C189" s="2"/>
      <c r="D189" s="2"/>
      <c r="E189" s="2"/>
      <c r="F189" s="2"/>
      <c r="G189" s="2"/>
      <c r="H189" s="7"/>
      <c r="I189" s="11"/>
      <c r="J189" s="2"/>
      <c r="K189" s="2"/>
      <c r="L189" s="2"/>
      <c r="M189" s="2"/>
      <c r="N189" s="9"/>
      <c r="O189" s="10"/>
      <c r="P189" s="10"/>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ht="12.75" customHeight="1">
      <c r="A190" s="2"/>
      <c r="B190" s="2"/>
      <c r="C190" s="2"/>
      <c r="D190" s="2"/>
      <c r="E190" s="2"/>
      <c r="F190" s="2"/>
      <c r="G190" s="2"/>
      <c r="H190" s="7"/>
      <c r="I190" s="11"/>
      <c r="J190" s="2"/>
      <c r="K190" s="2"/>
      <c r="L190" s="2"/>
      <c r="M190" s="2"/>
      <c r="N190" s="9"/>
      <c r="O190" s="10"/>
      <c r="P190" s="10"/>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ht="12.75" customHeight="1">
      <c r="A191" s="2"/>
      <c r="B191" s="2"/>
      <c r="C191" s="2"/>
      <c r="D191" s="2"/>
      <c r="E191" s="2"/>
      <c r="F191" s="2"/>
      <c r="G191" s="2"/>
      <c r="H191" s="7"/>
      <c r="I191" s="11"/>
      <c r="J191" s="2"/>
      <c r="K191" s="2"/>
      <c r="L191" s="2"/>
      <c r="M191" s="2"/>
      <c r="N191" s="9"/>
      <c r="O191" s="10"/>
      <c r="P191" s="10"/>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ht="12.75" customHeight="1">
      <c r="A192" s="2"/>
      <c r="B192" s="2"/>
      <c r="C192" s="2"/>
      <c r="D192" s="2"/>
      <c r="E192" s="2"/>
      <c r="F192" s="2"/>
      <c r="G192" s="2"/>
      <c r="H192" s="7"/>
      <c r="I192" s="11"/>
      <c r="J192" s="2"/>
      <c r="K192" s="2"/>
      <c r="L192" s="2"/>
      <c r="M192" s="2"/>
      <c r="N192" s="9"/>
      <c r="O192" s="10"/>
      <c r="P192" s="10"/>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ht="12.75" customHeight="1">
      <c r="A193" s="2"/>
      <c r="B193" s="2"/>
      <c r="C193" s="2"/>
      <c r="D193" s="2"/>
      <c r="E193" s="2"/>
      <c r="F193" s="2"/>
      <c r="G193" s="2"/>
      <c r="H193" s="7"/>
      <c r="I193" s="11"/>
      <c r="J193" s="2"/>
      <c r="K193" s="2"/>
      <c r="L193" s="2"/>
      <c r="M193" s="2"/>
      <c r="N193" s="9"/>
      <c r="O193" s="10"/>
      <c r="P193" s="10"/>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ht="12.75" customHeight="1">
      <c r="A194" s="2"/>
      <c r="B194" s="2"/>
      <c r="C194" s="2"/>
      <c r="D194" s="2"/>
      <c r="E194" s="2"/>
      <c r="F194" s="2"/>
      <c r="G194" s="2"/>
      <c r="H194" s="7"/>
      <c r="I194" s="11"/>
      <c r="J194" s="2"/>
      <c r="K194" s="2"/>
      <c r="L194" s="2"/>
      <c r="M194" s="2"/>
      <c r="N194" s="9"/>
      <c r="O194" s="10"/>
      <c r="P194" s="10"/>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ht="12.75" customHeight="1">
      <c r="A195" s="2"/>
      <c r="B195" s="2"/>
      <c r="C195" s="2"/>
      <c r="D195" s="2"/>
      <c r="E195" s="2"/>
      <c r="F195" s="2"/>
      <c r="G195" s="2"/>
      <c r="H195" s="7"/>
      <c r="I195" s="11"/>
      <c r="J195" s="2"/>
      <c r="K195" s="2"/>
      <c r="L195" s="2"/>
      <c r="M195" s="2"/>
      <c r="N195" s="9"/>
      <c r="O195" s="10"/>
      <c r="P195" s="10"/>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ht="12.75" customHeight="1">
      <c r="A196" s="2"/>
      <c r="B196" s="2"/>
      <c r="C196" s="2"/>
      <c r="D196" s="2"/>
      <c r="E196" s="2"/>
      <c r="F196" s="2"/>
      <c r="G196" s="2"/>
      <c r="H196" s="7"/>
      <c r="I196" s="11"/>
      <c r="J196" s="2"/>
      <c r="K196" s="2"/>
      <c r="L196" s="2"/>
      <c r="M196" s="2"/>
      <c r="N196" s="9"/>
      <c r="O196" s="10"/>
      <c r="P196" s="10"/>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ht="12.75" customHeight="1">
      <c r="A197" s="2"/>
      <c r="B197" s="2"/>
      <c r="C197" s="2"/>
      <c r="D197" s="2"/>
      <c r="E197" s="2"/>
      <c r="F197" s="2"/>
      <c r="G197" s="2"/>
      <c r="H197" s="7"/>
      <c r="I197" s="11"/>
      <c r="J197" s="2"/>
      <c r="K197" s="2"/>
      <c r="L197" s="2"/>
      <c r="M197" s="2"/>
      <c r="N197" s="9"/>
      <c r="O197" s="10"/>
      <c r="P197" s="10"/>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ht="12.75" customHeight="1">
      <c r="A198" s="2"/>
      <c r="B198" s="2"/>
      <c r="C198" s="2"/>
      <c r="D198" s="2"/>
      <c r="E198" s="2"/>
      <c r="F198" s="2"/>
      <c r="G198" s="2"/>
      <c r="H198" s="7"/>
      <c r="I198" s="11"/>
      <c r="J198" s="2"/>
      <c r="K198" s="2"/>
      <c r="L198" s="2"/>
      <c r="M198" s="2"/>
      <c r="N198" s="9"/>
      <c r="O198" s="10"/>
      <c r="P198" s="10"/>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ht="12.75" customHeight="1">
      <c r="A199" s="2"/>
      <c r="B199" s="2"/>
      <c r="C199" s="2"/>
      <c r="D199" s="2"/>
      <c r="E199" s="2"/>
      <c r="F199" s="2"/>
      <c r="G199" s="2"/>
      <c r="H199" s="7"/>
      <c r="I199" s="11"/>
      <c r="J199" s="2"/>
      <c r="K199" s="2"/>
      <c r="L199" s="2"/>
      <c r="M199" s="2"/>
      <c r="N199" s="9"/>
      <c r="O199" s="10"/>
      <c r="P199" s="10"/>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ht="12.75" customHeight="1">
      <c r="A200" s="2"/>
      <c r="B200" s="2"/>
      <c r="C200" s="2"/>
      <c r="D200" s="2"/>
      <c r="E200" s="2"/>
      <c r="F200" s="2"/>
      <c r="G200" s="2"/>
      <c r="H200" s="7"/>
      <c r="I200" s="11"/>
      <c r="J200" s="2"/>
      <c r="K200" s="2"/>
      <c r="L200" s="2"/>
      <c r="M200" s="2"/>
      <c r="N200" s="9"/>
      <c r="O200" s="10"/>
      <c r="P200" s="10"/>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ht="12.75" customHeight="1">
      <c r="A201" s="2"/>
      <c r="B201" s="2"/>
      <c r="C201" s="2"/>
      <c r="D201" s="2"/>
      <c r="E201" s="2"/>
      <c r="F201" s="2"/>
      <c r="G201" s="2"/>
      <c r="H201" s="7"/>
      <c r="I201" s="11"/>
      <c r="J201" s="2"/>
      <c r="K201" s="2"/>
      <c r="L201" s="2"/>
      <c r="M201" s="2"/>
      <c r="N201" s="9"/>
      <c r="O201" s="10"/>
      <c r="P201" s="10"/>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ht="12.75" customHeight="1">
      <c r="A202" s="2"/>
      <c r="B202" s="2"/>
      <c r="C202" s="2"/>
      <c r="D202" s="2"/>
      <c r="E202" s="2"/>
      <c r="F202" s="2"/>
      <c r="G202" s="2"/>
      <c r="H202" s="7"/>
      <c r="I202" s="11"/>
      <c r="J202" s="2"/>
      <c r="K202" s="2"/>
      <c r="L202" s="2"/>
      <c r="M202" s="2"/>
      <c r="N202" s="9"/>
      <c r="O202" s="10"/>
      <c r="P202" s="10"/>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ht="12.75" customHeight="1">
      <c r="A203" s="2"/>
      <c r="B203" s="2"/>
      <c r="C203" s="2"/>
      <c r="D203" s="2"/>
      <c r="E203" s="2"/>
      <c r="F203" s="2"/>
      <c r="G203" s="2"/>
      <c r="H203" s="7"/>
      <c r="I203" s="11"/>
      <c r="J203" s="2"/>
      <c r="K203" s="2"/>
      <c r="L203" s="2"/>
      <c r="M203" s="2"/>
      <c r="N203" s="9"/>
      <c r="O203" s="10"/>
      <c r="P203" s="10"/>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ht="12.75" customHeight="1">
      <c r="A204" s="2"/>
      <c r="B204" s="2"/>
      <c r="C204" s="2"/>
      <c r="D204" s="2"/>
      <c r="E204" s="2"/>
      <c r="F204" s="2"/>
      <c r="G204" s="2"/>
      <c r="H204" s="7"/>
      <c r="I204" s="11"/>
      <c r="J204" s="2"/>
      <c r="K204" s="2"/>
      <c r="L204" s="2"/>
      <c r="M204" s="2"/>
      <c r="N204" s="9"/>
      <c r="O204" s="10"/>
      <c r="P204" s="10"/>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ht="12.75" customHeight="1">
      <c r="A205" s="2"/>
      <c r="B205" s="2"/>
      <c r="C205" s="2"/>
      <c r="D205" s="2"/>
      <c r="E205" s="2"/>
      <c r="F205" s="2"/>
      <c r="G205" s="2"/>
      <c r="H205" s="7"/>
      <c r="I205" s="11"/>
      <c r="J205" s="2"/>
      <c r="K205" s="2"/>
      <c r="L205" s="2"/>
      <c r="M205" s="2"/>
      <c r="N205" s="9"/>
      <c r="O205" s="10"/>
      <c r="P205" s="10"/>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ht="12.75" customHeight="1">
      <c r="A206" s="2"/>
      <c r="B206" s="2"/>
      <c r="C206" s="2"/>
      <c r="D206" s="2"/>
      <c r="E206" s="2"/>
      <c r="F206" s="2"/>
      <c r="G206" s="2"/>
      <c r="H206" s="7"/>
      <c r="I206" s="11"/>
      <c r="J206" s="2"/>
      <c r="K206" s="2"/>
      <c r="L206" s="2"/>
      <c r="M206" s="2"/>
      <c r="N206" s="9"/>
      <c r="O206" s="10"/>
      <c r="P206" s="10"/>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ht="12.75" customHeight="1">
      <c r="A207" s="2"/>
      <c r="B207" s="2"/>
      <c r="C207" s="2"/>
      <c r="D207" s="2"/>
      <c r="E207" s="2"/>
      <c r="F207" s="2"/>
      <c r="G207" s="2"/>
      <c r="H207" s="7"/>
      <c r="I207" s="11"/>
      <c r="J207" s="2"/>
      <c r="K207" s="2"/>
      <c r="L207" s="2"/>
      <c r="M207" s="2"/>
      <c r="N207" s="9"/>
      <c r="O207" s="10"/>
      <c r="P207" s="10"/>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ht="12.75" customHeight="1">
      <c r="A208" s="2"/>
      <c r="B208" s="2"/>
      <c r="C208" s="2"/>
      <c r="D208" s="2"/>
      <c r="E208" s="2"/>
      <c r="F208" s="2"/>
      <c r="G208" s="2"/>
      <c r="H208" s="7"/>
      <c r="I208" s="11"/>
      <c r="J208" s="2"/>
      <c r="K208" s="2"/>
      <c r="L208" s="2"/>
      <c r="M208" s="2"/>
      <c r="N208" s="9"/>
      <c r="O208" s="10"/>
      <c r="P208" s="10"/>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ht="12.75" customHeight="1">
      <c r="A209" s="2"/>
      <c r="B209" s="2"/>
      <c r="C209" s="2"/>
      <c r="D209" s="2"/>
      <c r="E209" s="2"/>
      <c r="F209" s="2"/>
      <c r="G209" s="2"/>
      <c r="H209" s="7"/>
      <c r="I209" s="11"/>
      <c r="J209" s="2"/>
      <c r="K209" s="2"/>
      <c r="L209" s="2"/>
      <c r="M209" s="2"/>
      <c r="N209" s="9"/>
      <c r="O209" s="10"/>
      <c r="P209" s="10"/>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ht="12.75" customHeight="1">
      <c r="A210" s="2"/>
      <c r="B210" s="2"/>
      <c r="C210" s="2"/>
      <c r="D210" s="2"/>
      <c r="E210" s="2"/>
      <c r="F210" s="2"/>
      <c r="G210" s="2"/>
      <c r="H210" s="7"/>
      <c r="I210" s="11"/>
      <c r="J210" s="2"/>
      <c r="K210" s="2"/>
      <c r="L210" s="2"/>
      <c r="M210" s="2"/>
      <c r="N210" s="9"/>
      <c r="O210" s="10"/>
      <c r="P210" s="10"/>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ht="12.75" customHeight="1">
      <c r="A211" s="2"/>
      <c r="B211" s="2"/>
      <c r="C211" s="2"/>
      <c r="D211" s="2"/>
      <c r="E211" s="2"/>
      <c r="F211" s="2"/>
      <c r="G211" s="2"/>
      <c r="H211" s="7"/>
      <c r="I211" s="11"/>
      <c r="J211" s="2"/>
      <c r="K211" s="2"/>
      <c r="L211" s="2"/>
      <c r="M211" s="2"/>
      <c r="N211" s="9"/>
      <c r="O211" s="10"/>
      <c r="P211" s="10"/>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ht="12.75" customHeight="1">
      <c r="A212" s="2"/>
      <c r="B212" s="2"/>
      <c r="C212" s="2"/>
      <c r="D212" s="2"/>
      <c r="E212" s="2"/>
      <c r="F212" s="2"/>
      <c r="G212" s="2"/>
      <c r="H212" s="7"/>
      <c r="I212" s="11"/>
      <c r="J212" s="2"/>
      <c r="K212" s="2"/>
      <c r="L212" s="2"/>
      <c r="M212" s="2"/>
      <c r="N212" s="9"/>
      <c r="O212" s="10"/>
      <c r="P212" s="10"/>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ht="12.75" customHeight="1">
      <c r="A213" s="2"/>
      <c r="B213" s="2"/>
      <c r="C213" s="2"/>
      <c r="D213" s="2"/>
      <c r="E213" s="2"/>
      <c r="F213" s="2"/>
      <c r="G213" s="2"/>
      <c r="H213" s="7"/>
      <c r="I213" s="11"/>
      <c r="J213" s="2"/>
      <c r="K213" s="2"/>
      <c r="L213" s="2"/>
      <c r="M213" s="2"/>
      <c r="N213" s="9"/>
      <c r="O213" s="10"/>
      <c r="P213" s="10"/>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ht="12.75" customHeight="1">
      <c r="A214" s="2"/>
      <c r="B214" s="2"/>
      <c r="C214" s="2"/>
      <c r="D214" s="2"/>
      <c r="E214" s="2"/>
      <c r="F214" s="2"/>
      <c r="G214" s="2"/>
      <c r="H214" s="7"/>
      <c r="I214" s="11"/>
      <c r="J214" s="2"/>
      <c r="K214" s="2"/>
      <c r="L214" s="2"/>
      <c r="M214" s="2"/>
      <c r="N214" s="9"/>
      <c r="O214" s="10"/>
      <c r="P214" s="10"/>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ht="12.75" customHeight="1">
      <c r="A215" s="2"/>
      <c r="B215" s="2"/>
      <c r="C215" s="2"/>
      <c r="D215" s="2"/>
      <c r="E215" s="2"/>
      <c r="F215" s="2"/>
      <c r="G215" s="2"/>
      <c r="H215" s="7"/>
      <c r="I215" s="11"/>
      <c r="J215" s="2"/>
      <c r="K215" s="2"/>
      <c r="L215" s="2"/>
      <c r="M215" s="2"/>
      <c r="N215" s="9"/>
      <c r="O215" s="10"/>
      <c r="P215" s="10"/>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ht="12.75" customHeight="1">
      <c r="A216" s="2"/>
      <c r="B216" s="2"/>
      <c r="C216" s="2"/>
      <c r="D216" s="2"/>
      <c r="E216" s="2"/>
      <c r="F216" s="2"/>
      <c r="G216" s="2"/>
      <c r="H216" s="7"/>
      <c r="I216" s="11"/>
      <c r="J216" s="2"/>
      <c r="K216" s="2"/>
      <c r="L216" s="2"/>
      <c r="M216" s="2"/>
      <c r="N216" s="9"/>
      <c r="O216" s="10"/>
      <c r="P216" s="10"/>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ht="12.75" customHeight="1">
      <c r="A217" s="2"/>
      <c r="B217" s="2"/>
      <c r="C217" s="2"/>
      <c r="D217" s="2"/>
      <c r="E217" s="2"/>
      <c r="F217" s="2"/>
      <c r="G217" s="2"/>
      <c r="H217" s="7"/>
      <c r="I217" s="11"/>
      <c r="J217" s="2"/>
      <c r="K217" s="2"/>
      <c r="L217" s="2"/>
      <c r="M217" s="2"/>
      <c r="N217" s="9"/>
      <c r="O217" s="10"/>
      <c r="P217" s="10"/>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ht="12.75" customHeight="1">
      <c r="A218" s="2"/>
      <c r="B218" s="2"/>
      <c r="C218" s="2"/>
      <c r="D218" s="2"/>
      <c r="E218" s="2"/>
      <c r="F218" s="2"/>
      <c r="G218" s="2"/>
      <c r="H218" s="7"/>
      <c r="I218" s="11"/>
      <c r="J218" s="2"/>
      <c r="K218" s="2"/>
      <c r="L218" s="2"/>
      <c r="M218" s="2"/>
      <c r="N218" s="9"/>
      <c r="O218" s="10"/>
      <c r="P218" s="10"/>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ht="12.75" customHeight="1">
      <c r="A219" s="2"/>
      <c r="B219" s="2"/>
      <c r="C219" s="2"/>
      <c r="D219" s="2"/>
      <c r="E219" s="2"/>
      <c r="F219" s="2"/>
      <c r="G219" s="2"/>
      <c r="H219" s="7"/>
      <c r="I219" s="11"/>
      <c r="J219" s="2"/>
      <c r="K219" s="2"/>
      <c r="L219" s="2"/>
      <c r="M219" s="2"/>
      <c r="N219" s="9"/>
      <c r="O219" s="10"/>
      <c r="P219" s="10"/>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ht="12.75" customHeight="1">
      <c r="A220" s="2"/>
      <c r="B220" s="2"/>
      <c r="C220" s="2"/>
      <c r="D220" s="2"/>
      <c r="E220" s="2"/>
      <c r="F220" s="2"/>
      <c r="G220" s="2"/>
      <c r="H220" s="7"/>
      <c r="I220" s="11"/>
      <c r="J220" s="2"/>
      <c r="K220" s="2"/>
      <c r="L220" s="2"/>
      <c r="M220" s="2"/>
      <c r="N220" s="9"/>
      <c r="O220" s="10"/>
      <c r="P220" s="10"/>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ht="12.75" customHeight="1">
      <c r="A221" s="2"/>
      <c r="B221" s="2"/>
      <c r="C221" s="2"/>
      <c r="D221" s="2"/>
      <c r="E221" s="2"/>
      <c r="F221" s="2"/>
      <c r="G221" s="2"/>
      <c r="H221" s="7"/>
      <c r="I221" s="11"/>
      <c r="J221" s="2"/>
      <c r="K221" s="2"/>
      <c r="L221" s="2"/>
      <c r="M221" s="2"/>
      <c r="N221" s="9"/>
      <c r="O221" s="10"/>
      <c r="P221" s="10"/>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ht="12.75" customHeight="1">
      <c r="A222" s="2"/>
      <c r="B222" s="2"/>
      <c r="C222" s="2"/>
      <c r="D222" s="2"/>
      <c r="E222" s="2"/>
      <c r="F222" s="2"/>
      <c r="G222" s="2"/>
      <c r="H222" s="7"/>
      <c r="I222" s="11"/>
      <c r="J222" s="2"/>
      <c r="K222" s="2"/>
      <c r="L222" s="2"/>
      <c r="M222" s="2"/>
      <c r="N222" s="9"/>
      <c r="O222" s="10"/>
      <c r="P222" s="10"/>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ht="12.75" customHeight="1">
      <c r="A223" s="2"/>
      <c r="B223" s="2"/>
      <c r="C223" s="2"/>
      <c r="D223" s="2"/>
      <c r="E223" s="2"/>
      <c r="F223" s="2"/>
      <c r="G223" s="2"/>
      <c r="H223" s="7"/>
      <c r="I223" s="11"/>
      <c r="J223" s="2"/>
      <c r="K223" s="2"/>
      <c r="L223" s="2"/>
      <c r="M223" s="2"/>
      <c r="N223" s="9"/>
      <c r="O223" s="10"/>
      <c r="P223" s="10"/>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ht="12.75" customHeight="1">
      <c r="A224" s="2"/>
      <c r="B224" s="2"/>
      <c r="C224" s="2"/>
      <c r="D224" s="2"/>
      <c r="E224" s="2"/>
      <c r="F224" s="2"/>
      <c r="G224" s="2"/>
      <c r="H224" s="7"/>
      <c r="I224" s="11"/>
      <c r="J224" s="2"/>
      <c r="K224" s="2"/>
      <c r="L224" s="2"/>
      <c r="M224" s="2"/>
      <c r="N224" s="9"/>
      <c r="O224" s="10"/>
      <c r="P224" s="10"/>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ht="12.75" customHeight="1">
      <c r="A225" s="2"/>
      <c r="B225" s="2"/>
      <c r="C225" s="2"/>
      <c r="D225" s="2"/>
      <c r="E225" s="2"/>
      <c r="F225" s="2"/>
      <c r="G225" s="2"/>
      <c r="H225" s="7"/>
      <c r="I225" s="11"/>
      <c r="J225" s="2"/>
      <c r="K225" s="2"/>
      <c r="L225" s="2"/>
      <c r="M225" s="2"/>
      <c r="N225" s="9"/>
      <c r="O225" s="10"/>
      <c r="P225" s="10"/>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ht="12.75" customHeight="1">
      <c r="A226" s="2"/>
      <c r="B226" s="2"/>
      <c r="C226" s="2"/>
      <c r="D226" s="2"/>
      <c r="E226" s="2"/>
      <c r="F226" s="2"/>
      <c r="G226" s="2"/>
      <c r="H226" s="7"/>
      <c r="I226" s="11"/>
      <c r="J226" s="2"/>
      <c r="K226" s="2"/>
      <c r="L226" s="2"/>
      <c r="M226" s="2"/>
      <c r="N226" s="9"/>
      <c r="O226" s="10"/>
      <c r="P226" s="10"/>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ht="12.75" customHeight="1">
      <c r="A227" s="2"/>
      <c r="B227" s="2"/>
      <c r="C227" s="2"/>
      <c r="D227" s="2"/>
      <c r="E227" s="2"/>
      <c r="F227" s="2"/>
      <c r="G227" s="2"/>
      <c r="H227" s="7"/>
      <c r="I227" s="11"/>
      <c r="J227" s="2"/>
      <c r="K227" s="2"/>
      <c r="L227" s="2"/>
      <c r="M227" s="2"/>
      <c r="N227" s="9"/>
      <c r="O227" s="10"/>
      <c r="P227" s="10"/>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ht="12.75" customHeight="1">
      <c r="A228" s="2"/>
      <c r="B228" s="2"/>
      <c r="C228" s="2"/>
      <c r="D228" s="2"/>
      <c r="E228" s="2"/>
      <c r="F228" s="2"/>
      <c r="G228" s="2"/>
      <c r="H228" s="7"/>
      <c r="I228" s="11"/>
      <c r="J228" s="2"/>
      <c r="K228" s="2"/>
      <c r="L228" s="2"/>
      <c r="M228" s="2"/>
      <c r="N228" s="9"/>
      <c r="O228" s="10"/>
      <c r="P228" s="10"/>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ht="12.75" customHeight="1">
      <c r="A229" s="2"/>
      <c r="B229" s="2"/>
      <c r="C229" s="2"/>
      <c r="D229" s="2"/>
      <c r="E229" s="2"/>
      <c r="F229" s="2"/>
      <c r="G229" s="2"/>
      <c r="H229" s="7"/>
      <c r="I229" s="11"/>
      <c r="J229" s="2"/>
      <c r="K229" s="2"/>
      <c r="L229" s="2"/>
      <c r="M229" s="2"/>
      <c r="N229" s="9"/>
      <c r="O229" s="10"/>
      <c r="P229" s="10"/>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ht="12.75" customHeight="1">
      <c r="A230" s="2"/>
      <c r="B230" s="2"/>
      <c r="C230" s="2"/>
      <c r="D230" s="2"/>
      <c r="E230" s="2"/>
      <c r="F230" s="2"/>
      <c r="G230" s="2"/>
      <c r="H230" s="7"/>
      <c r="I230" s="11"/>
      <c r="J230" s="2"/>
      <c r="K230" s="2"/>
      <c r="L230" s="2"/>
      <c r="M230" s="2"/>
      <c r="N230" s="9"/>
      <c r="O230" s="10"/>
      <c r="P230" s="10"/>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ht="12.75" customHeight="1">
      <c r="A231" s="2"/>
      <c r="B231" s="2"/>
      <c r="C231" s="2"/>
      <c r="D231" s="2"/>
      <c r="E231" s="2"/>
      <c r="F231" s="2"/>
      <c r="G231" s="2"/>
      <c r="H231" s="7"/>
      <c r="I231" s="11"/>
      <c r="J231" s="2"/>
      <c r="K231" s="2"/>
      <c r="L231" s="2"/>
      <c r="M231" s="2"/>
      <c r="N231" s="9"/>
      <c r="O231" s="10"/>
      <c r="P231" s="10"/>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ht="12.75" customHeight="1">
      <c r="A232" s="2"/>
      <c r="B232" s="2"/>
      <c r="C232" s="2"/>
      <c r="D232" s="2"/>
      <c r="E232" s="2"/>
      <c r="F232" s="2"/>
      <c r="G232" s="2"/>
      <c r="H232" s="7"/>
      <c r="I232" s="11"/>
      <c r="J232" s="2"/>
      <c r="K232" s="2"/>
      <c r="L232" s="2"/>
      <c r="M232" s="2"/>
      <c r="N232" s="9"/>
      <c r="O232" s="10"/>
      <c r="P232" s="10"/>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ht="12.75" customHeight="1">
      <c r="A233" s="2"/>
      <c r="B233" s="2"/>
      <c r="C233" s="2"/>
      <c r="D233" s="2"/>
      <c r="E233" s="2"/>
      <c r="F233" s="2"/>
      <c r="G233" s="2"/>
      <c r="H233" s="7"/>
      <c r="I233" s="11"/>
      <c r="J233" s="2"/>
      <c r="K233" s="2"/>
      <c r="L233" s="2"/>
      <c r="M233" s="2"/>
      <c r="N233" s="9"/>
      <c r="O233" s="10"/>
      <c r="P233" s="10"/>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ht="12.75" customHeight="1">
      <c r="A234" s="2"/>
      <c r="B234" s="2"/>
      <c r="C234" s="2"/>
      <c r="D234" s="2"/>
      <c r="E234" s="2"/>
      <c r="F234" s="2"/>
      <c r="G234" s="2"/>
      <c r="H234" s="7"/>
      <c r="I234" s="11"/>
      <c r="J234" s="2"/>
      <c r="K234" s="2"/>
      <c r="L234" s="2"/>
      <c r="M234" s="2"/>
      <c r="N234" s="9"/>
      <c r="O234" s="10"/>
      <c r="P234" s="10"/>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ht="12.75" customHeight="1">
      <c r="A235" s="2"/>
      <c r="B235" s="2"/>
      <c r="C235" s="2"/>
      <c r="D235" s="2"/>
      <c r="E235" s="2"/>
      <c r="F235" s="2"/>
      <c r="G235" s="2"/>
      <c r="H235" s="7"/>
      <c r="I235" s="11"/>
      <c r="J235" s="2"/>
      <c r="K235" s="2"/>
      <c r="L235" s="2"/>
      <c r="M235" s="2"/>
      <c r="N235" s="9"/>
      <c r="O235" s="10"/>
      <c r="P235" s="10"/>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ht="12.75" customHeight="1">
      <c r="A236" s="2"/>
      <c r="B236" s="2"/>
      <c r="C236" s="2"/>
      <c r="D236" s="2"/>
      <c r="E236" s="2"/>
      <c r="F236" s="2"/>
      <c r="G236" s="2"/>
      <c r="H236" s="7"/>
      <c r="I236" s="11"/>
      <c r="J236" s="2"/>
      <c r="K236" s="2"/>
      <c r="L236" s="2"/>
      <c r="M236" s="2"/>
      <c r="N236" s="9"/>
      <c r="O236" s="10"/>
      <c r="P236" s="10"/>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ht="12.75" customHeight="1">
      <c r="A237" s="2"/>
      <c r="B237" s="2"/>
      <c r="C237" s="2"/>
      <c r="D237" s="2"/>
      <c r="E237" s="2"/>
      <c r="F237" s="2"/>
      <c r="G237" s="2"/>
      <c r="H237" s="7"/>
      <c r="I237" s="11"/>
      <c r="J237" s="2"/>
      <c r="K237" s="2"/>
      <c r="L237" s="2"/>
      <c r="M237" s="2"/>
      <c r="N237" s="9"/>
      <c r="O237" s="10"/>
      <c r="P237" s="10"/>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ht="12.75" customHeight="1">
      <c r="A238" s="2"/>
      <c r="B238" s="2"/>
      <c r="C238" s="2"/>
      <c r="D238" s="2"/>
      <c r="E238" s="2"/>
      <c r="F238" s="2"/>
      <c r="G238" s="2"/>
      <c r="H238" s="7"/>
      <c r="I238" s="11"/>
      <c r="J238" s="2"/>
      <c r="K238" s="2"/>
      <c r="L238" s="2"/>
      <c r="M238" s="2"/>
      <c r="N238" s="9"/>
      <c r="O238" s="10"/>
      <c r="P238" s="10"/>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ht="12.75" customHeight="1">
      <c r="A239" s="2"/>
      <c r="B239" s="2"/>
      <c r="C239" s="2"/>
      <c r="D239" s="2"/>
      <c r="E239" s="2"/>
      <c r="F239" s="2"/>
      <c r="G239" s="2"/>
      <c r="H239" s="7"/>
      <c r="I239" s="11"/>
      <c r="J239" s="2"/>
      <c r="K239" s="2"/>
      <c r="L239" s="2"/>
      <c r="M239" s="2"/>
      <c r="N239" s="9"/>
      <c r="O239" s="10"/>
      <c r="P239" s="10"/>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ht="12.75" customHeight="1">
      <c r="A240" s="2"/>
      <c r="B240" s="2"/>
      <c r="C240" s="2"/>
      <c r="D240" s="2"/>
      <c r="E240" s="2"/>
      <c r="F240" s="2"/>
      <c r="G240" s="2"/>
      <c r="H240" s="7"/>
      <c r="I240" s="11"/>
      <c r="J240" s="2"/>
      <c r="K240" s="2"/>
      <c r="L240" s="2"/>
      <c r="M240" s="2"/>
      <c r="N240" s="9"/>
      <c r="O240" s="10"/>
      <c r="P240" s="10"/>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2.75" customHeight="1">
      <c r="A241" s="2"/>
      <c r="B241" s="2"/>
      <c r="C241" s="2"/>
      <c r="D241" s="2"/>
      <c r="E241" s="2"/>
      <c r="F241" s="2"/>
      <c r="G241" s="2"/>
      <c r="H241" s="7"/>
      <c r="I241" s="11"/>
      <c r="J241" s="2"/>
      <c r="K241" s="2"/>
      <c r="L241" s="2"/>
      <c r="M241" s="2"/>
      <c r="N241" s="9"/>
      <c r="O241" s="10"/>
      <c r="P241" s="10"/>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ht="12.75" customHeight="1">
      <c r="A242" s="2"/>
      <c r="B242" s="2"/>
      <c r="C242" s="2"/>
      <c r="D242" s="2"/>
      <c r="E242" s="2"/>
      <c r="F242" s="2"/>
      <c r="G242" s="2"/>
      <c r="H242" s="7"/>
      <c r="I242" s="11"/>
      <c r="J242" s="2"/>
      <c r="K242" s="2"/>
      <c r="L242" s="2"/>
      <c r="M242" s="2"/>
      <c r="N242" s="9"/>
      <c r="O242" s="10"/>
      <c r="P242" s="10"/>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ht="12.75" customHeight="1">
      <c r="A243" s="2"/>
      <c r="B243" s="2"/>
      <c r="C243" s="2"/>
      <c r="D243" s="2"/>
      <c r="E243" s="2"/>
      <c r="F243" s="2"/>
      <c r="G243" s="2"/>
      <c r="H243" s="7"/>
      <c r="I243" s="11"/>
      <c r="J243" s="2"/>
      <c r="K243" s="2"/>
      <c r="L243" s="2"/>
      <c r="M243" s="2"/>
      <c r="N243" s="9"/>
      <c r="O243" s="10"/>
      <c r="P243" s="10"/>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ht="12.75" customHeight="1">
      <c r="A244" s="2"/>
      <c r="B244" s="2"/>
      <c r="C244" s="2"/>
      <c r="D244" s="2"/>
      <c r="E244" s="2"/>
      <c r="F244" s="2"/>
      <c r="G244" s="2"/>
      <c r="H244" s="7"/>
      <c r="I244" s="11"/>
      <c r="J244" s="2"/>
      <c r="K244" s="2"/>
      <c r="L244" s="2"/>
      <c r="M244" s="2"/>
      <c r="N244" s="9"/>
      <c r="O244" s="10"/>
      <c r="P244" s="10"/>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ht="12.75" customHeight="1">
      <c r="A245" s="2"/>
      <c r="B245" s="2"/>
      <c r="C245" s="2"/>
      <c r="D245" s="2"/>
      <c r="E245" s="2"/>
      <c r="F245" s="2"/>
      <c r="G245" s="2"/>
      <c r="H245" s="7"/>
      <c r="I245" s="11"/>
      <c r="J245" s="2"/>
      <c r="K245" s="2"/>
      <c r="L245" s="2"/>
      <c r="M245" s="2"/>
      <c r="N245" s="9"/>
      <c r="O245" s="10"/>
      <c r="P245" s="10"/>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ht="12.75" customHeight="1">
      <c r="A246" s="2"/>
      <c r="B246" s="2"/>
      <c r="C246" s="2"/>
      <c r="D246" s="2"/>
      <c r="E246" s="2"/>
      <c r="F246" s="2"/>
      <c r="G246" s="2"/>
      <c r="H246" s="7"/>
      <c r="I246" s="11"/>
      <c r="J246" s="2"/>
      <c r="K246" s="2"/>
      <c r="L246" s="2"/>
      <c r="M246" s="2"/>
      <c r="N246" s="9"/>
      <c r="O246" s="10"/>
      <c r="P246" s="10"/>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ht="15.75" customHeight="1"/>
    <row r="250" spans="1:41" ht="15.75" customHeight="1"/>
    <row r="251" spans="1:41" ht="15.75" customHeight="1"/>
    <row r="252" spans="1:41" ht="15.75" customHeight="1"/>
    <row r="253" spans="1:41" ht="15.75" customHeight="1"/>
    <row r="254" spans="1:41" ht="15.75" customHeight="1"/>
    <row r="255" spans="1:41" ht="15.75" customHeight="1"/>
    <row r="256" spans="1:4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BD46"/>
  <mergeCells count="20">
    <mergeCell ref="A43:A46"/>
    <mergeCell ref="B3:B14"/>
    <mergeCell ref="B15:B42"/>
    <mergeCell ref="B43:B46"/>
    <mergeCell ref="C20:C25"/>
    <mergeCell ref="C26:C28"/>
    <mergeCell ref="C29:C42"/>
    <mergeCell ref="C43:C44"/>
    <mergeCell ref="C45:C46"/>
    <mergeCell ref="C3:C5"/>
    <mergeCell ref="C6:C12"/>
    <mergeCell ref="C13:C14"/>
    <mergeCell ref="C15:C19"/>
    <mergeCell ref="A15:A42"/>
    <mergeCell ref="A3:A14"/>
    <mergeCell ref="AG1:AO1"/>
    <mergeCell ref="A1:H1"/>
    <mergeCell ref="I1:P1"/>
    <mergeCell ref="Q1:X1"/>
    <mergeCell ref="Y1:AF1"/>
  </mergeCells>
  <conditionalFormatting sqref="N7:N9 N29:N32 N37:N40 N24 N26 N19:N21 N13 N16 N42:N43">
    <cfRule type="containsText" dxfId="603" priority="243" operator="containsText" text="Subestimado">
      <formula>NOT(ISERROR(SEARCH(("Subestimado"),(N7))))</formula>
    </cfRule>
  </conditionalFormatting>
  <conditionalFormatting sqref="N7:N9 N29:N32 N37:N40 N24 N26 N19:N21 N13 N16 N42:N43">
    <cfRule type="containsText" dxfId="602" priority="244" operator="containsText" text="Crítico">
      <formula>NOT(ISERROR(SEARCH(("Crítico"),(N7))))</formula>
    </cfRule>
  </conditionalFormatting>
  <conditionalFormatting sqref="N7:N9 N29:N32 N37:N40 N24 N26 N19:N21 N13 N16 N42:N43">
    <cfRule type="containsText" dxfId="601" priority="245" operator="containsText" text="Riesgo">
      <formula>NOT(ISERROR(SEARCH(("Riesgo"),(N7))))</formula>
    </cfRule>
  </conditionalFormatting>
  <conditionalFormatting sqref="N7:N9 N29:N32 N37:N40 N24 N26 N19:N21 N13 N16 N42:N43">
    <cfRule type="containsText" dxfId="600" priority="246" operator="containsText" text="Adecuado">
      <formula>NOT(ISERROR(SEARCH(("Adecuado"),(N7))))</formula>
    </cfRule>
  </conditionalFormatting>
  <conditionalFormatting sqref="N7:N9 N29:N32 N37:N40 N24 N26 N19:N21 N13 N16 N42:N43">
    <cfRule type="containsText" dxfId="599" priority="247" operator="containsText" text="Óptimo">
      <formula>NOT(ISERROR(SEARCH(("Óptimo"),(N7))))</formula>
    </cfRule>
  </conditionalFormatting>
  <conditionalFormatting sqref="N22">
    <cfRule type="containsText" dxfId="598" priority="248" operator="containsText" text="Subestimado">
      <formula>NOT(ISERROR(SEARCH(("Subestimado"),(N22))))</formula>
    </cfRule>
  </conditionalFormatting>
  <conditionalFormatting sqref="N22">
    <cfRule type="containsText" dxfId="597" priority="249" operator="containsText" text="Crítico">
      <formula>NOT(ISERROR(SEARCH(("Crítico"),(N22))))</formula>
    </cfRule>
  </conditionalFormatting>
  <conditionalFormatting sqref="N22">
    <cfRule type="containsText" dxfId="596" priority="250" operator="containsText" text="Riesgo">
      <formula>NOT(ISERROR(SEARCH(("Riesgo"),(N22))))</formula>
    </cfRule>
  </conditionalFormatting>
  <conditionalFormatting sqref="N22">
    <cfRule type="containsText" dxfId="595" priority="251" operator="containsText" text="Adecuado">
      <formula>NOT(ISERROR(SEARCH(("Adecuado"),(N22))))</formula>
    </cfRule>
  </conditionalFormatting>
  <conditionalFormatting sqref="N22">
    <cfRule type="containsText" dxfId="594" priority="252" operator="containsText" text="Óptimo">
      <formula>NOT(ISERROR(SEARCH(("Óptimo"),(N22))))</formula>
    </cfRule>
  </conditionalFormatting>
  <conditionalFormatting sqref="N23">
    <cfRule type="containsText" dxfId="593" priority="253" operator="containsText" text="Subestimado">
      <formula>NOT(ISERROR(SEARCH(("Subestimado"),(N23))))</formula>
    </cfRule>
  </conditionalFormatting>
  <conditionalFormatting sqref="N23">
    <cfRule type="containsText" dxfId="592" priority="254" operator="containsText" text="Crítico">
      <formula>NOT(ISERROR(SEARCH(("Crítico"),(N23))))</formula>
    </cfRule>
  </conditionalFormatting>
  <conditionalFormatting sqref="N23">
    <cfRule type="containsText" dxfId="591" priority="255" operator="containsText" text="Riesgo">
      <formula>NOT(ISERROR(SEARCH(("Riesgo"),(N23))))</formula>
    </cfRule>
  </conditionalFormatting>
  <conditionalFormatting sqref="N23">
    <cfRule type="containsText" dxfId="590" priority="256" operator="containsText" text="Adecuado">
      <formula>NOT(ISERROR(SEARCH(("Adecuado"),(N23))))</formula>
    </cfRule>
  </conditionalFormatting>
  <conditionalFormatting sqref="N23">
    <cfRule type="containsText" dxfId="589" priority="257" operator="containsText" text="Óptimo">
      <formula>NOT(ISERROR(SEARCH(("Óptimo"),(N23))))</formula>
    </cfRule>
  </conditionalFormatting>
  <conditionalFormatting sqref="N3">
    <cfRule type="containsText" dxfId="588" priority="258" operator="containsText" text="Subestimado">
      <formula>NOT(ISERROR(SEARCH(("Subestimado"),(N3))))</formula>
    </cfRule>
  </conditionalFormatting>
  <conditionalFormatting sqref="N3">
    <cfRule type="containsText" dxfId="587" priority="259" operator="containsText" text="Crítico">
      <formula>NOT(ISERROR(SEARCH(("Crítico"),(N3))))</formula>
    </cfRule>
  </conditionalFormatting>
  <conditionalFormatting sqref="N3">
    <cfRule type="containsText" dxfId="586" priority="260" operator="containsText" text="Riesgo">
      <formula>NOT(ISERROR(SEARCH(("Riesgo"),(N3))))</formula>
    </cfRule>
  </conditionalFormatting>
  <conditionalFormatting sqref="N3">
    <cfRule type="containsText" dxfId="585" priority="261" operator="containsText" text="Adecuado">
      <formula>NOT(ISERROR(SEARCH(("Adecuado"),(N3))))</formula>
    </cfRule>
  </conditionalFormatting>
  <conditionalFormatting sqref="N3">
    <cfRule type="containsText" dxfId="584" priority="262" operator="containsText" text="Óptimo">
      <formula>NOT(ISERROR(SEARCH(("Óptimo"),(N3))))</formula>
    </cfRule>
  </conditionalFormatting>
  <conditionalFormatting sqref="N4">
    <cfRule type="containsText" dxfId="583" priority="263" operator="containsText" text="Subestimado">
      <formula>NOT(ISERROR(SEARCH(("Subestimado"),(N4))))</formula>
    </cfRule>
  </conditionalFormatting>
  <conditionalFormatting sqref="N4">
    <cfRule type="containsText" dxfId="582" priority="264" operator="containsText" text="Crítico">
      <formula>NOT(ISERROR(SEARCH(("Crítico"),(N4))))</formula>
    </cfRule>
  </conditionalFormatting>
  <conditionalFormatting sqref="N4">
    <cfRule type="containsText" dxfId="581" priority="265" operator="containsText" text="Riesgo">
      <formula>NOT(ISERROR(SEARCH(("Riesgo"),(N4))))</formula>
    </cfRule>
  </conditionalFormatting>
  <conditionalFormatting sqref="N4">
    <cfRule type="containsText" dxfId="580" priority="266" operator="containsText" text="Adecuado">
      <formula>NOT(ISERROR(SEARCH(("Adecuado"),(N4))))</formula>
    </cfRule>
  </conditionalFormatting>
  <conditionalFormatting sqref="N4">
    <cfRule type="containsText" dxfId="579" priority="267" operator="containsText" text="Óptimo">
      <formula>NOT(ISERROR(SEARCH(("Óptimo"),(N4))))</formula>
    </cfRule>
  </conditionalFormatting>
  <conditionalFormatting sqref="N11">
    <cfRule type="containsText" dxfId="578" priority="268" operator="containsText" text="Subestimado">
      <formula>NOT(ISERROR(SEARCH(("Subestimado"),(N11))))</formula>
    </cfRule>
  </conditionalFormatting>
  <conditionalFormatting sqref="N11">
    <cfRule type="containsText" dxfId="577" priority="269" operator="containsText" text="Crítico">
      <formula>NOT(ISERROR(SEARCH(("Crítico"),(N11))))</formula>
    </cfRule>
  </conditionalFormatting>
  <conditionalFormatting sqref="N11">
    <cfRule type="containsText" dxfId="576" priority="270" operator="containsText" text="Riesgo">
      <formula>NOT(ISERROR(SEARCH(("Riesgo"),(N11))))</formula>
    </cfRule>
  </conditionalFormatting>
  <conditionalFormatting sqref="N11">
    <cfRule type="containsText" dxfId="575" priority="271" operator="containsText" text="Adecuado">
      <formula>NOT(ISERROR(SEARCH(("Adecuado"),(N11))))</formula>
    </cfRule>
  </conditionalFormatting>
  <conditionalFormatting sqref="N11">
    <cfRule type="containsText" dxfId="574" priority="272" operator="containsText" text="Óptimo">
      <formula>NOT(ISERROR(SEARCH(("Óptimo"),(N11))))</formula>
    </cfRule>
  </conditionalFormatting>
  <conditionalFormatting sqref="N12">
    <cfRule type="containsText" dxfId="573" priority="273" operator="containsText" text="Subestimado">
      <formula>NOT(ISERROR(SEARCH(("Subestimado"),(N12))))</formula>
    </cfRule>
  </conditionalFormatting>
  <conditionalFormatting sqref="N12">
    <cfRule type="containsText" dxfId="572" priority="274" operator="containsText" text="Crítico">
      <formula>NOT(ISERROR(SEARCH(("Crítico"),(N12))))</formula>
    </cfRule>
  </conditionalFormatting>
  <conditionalFormatting sqref="N12">
    <cfRule type="containsText" dxfId="571" priority="275" operator="containsText" text="Riesgo">
      <formula>NOT(ISERROR(SEARCH(("Riesgo"),(N12))))</formula>
    </cfRule>
  </conditionalFormatting>
  <conditionalFormatting sqref="N12">
    <cfRule type="containsText" dxfId="570" priority="276" operator="containsText" text="Adecuado">
      <formula>NOT(ISERROR(SEARCH(("Adecuado"),(N12))))</formula>
    </cfRule>
  </conditionalFormatting>
  <conditionalFormatting sqref="N12">
    <cfRule type="containsText" dxfId="569" priority="277" operator="containsText" text="Óptimo">
      <formula>NOT(ISERROR(SEARCH(("Óptimo"),(N12))))</formula>
    </cfRule>
  </conditionalFormatting>
  <conditionalFormatting sqref="N44">
    <cfRule type="containsText" dxfId="568" priority="278" operator="containsText" text="Subestimado">
      <formula>NOT(ISERROR(SEARCH(("Subestimado"),(N44))))</formula>
    </cfRule>
  </conditionalFormatting>
  <conditionalFormatting sqref="N44">
    <cfRule type="containsText" dxfId="567" priority="279" operator="containsText" text="Crítico">
      <formula>NOT(ISERROR(SEARCH(("Crítico"),(N44))))</formula>
    </cfRule>
  </conditionalFormatting>
  <conditionalFormatting sqref="N44">
    <cfRule type="containsText" dxfId="566" priority="280" operator="containsText" text="Riesgo">
      <formula>NOT(ISERROR(SEARCH(("Riesgo"),(N44))))</formula>
    </cfRule>
  </conditionalFormatting>
  <conditionalFormatting sqref="N44">
    <cfRule type="containsText" dxfId="565" priority="281" operator="containsText" text="Adecuado">
      <formula>NOT(ISERROR(SEARCH(("Adecuado"),(N44))))</formula>
    </cfRule>
  </conditionalFormatting>
  <conditionalFormatting sqref="N44">
    <cfRule type="containsText" dxfId="564" priority="282" operator="containsText" text="Óptimo">
      <formula>NOT(ISERROR(SEARCH(("Óptimo"),(N44))))</formula>
    </cfRule>
  </conditionalFormatting>
  <conditionalFormatting sqref="N45">
    <cfRule type="containsText" dxfId="563" priority="283" operator="containsText" text="Subestimado">
      <formula>NOT(ISERROR(SEARCH(("Subestimado"),(N45))))</formula>
    </cfRule>
  </conditionalFormatting>
  <conditionalFormatting sqref="N45">
    <cfRule type="containsText" dxfId="562" priority="284" operator="containsText" text="Crítico">
      <formula>NOT(ISERROR(SEARCH(("Crítico"),(N45))))</formula>
    </cfRule>
  </conditionalFormatting>
  <conditionalFormatting sqref="N45">
    <cfRule type="containsText" dxfId="561" priority="285" operator="containsText" text="Riesgo">
      <formula>NOT(ISERROR(SEARCH(("Riesgo"),(N45))))</formula>
    </cfRule>
  </conditionalFormatting>
  <conditionalFormatting sqref="N45">
    <cfRule type="containsText" dxfId="560" priority="286" operator="containsText" text="Adecuado">
      <formula>NOT(ISERROR(SEARCH(("Adecuado"),(N45))))</formula>
    </cfRule>
  </conditionalFormatting>
  <conditionalFormatting sqref="N45">
    <cfRule type="containsText" dxfId="559" priority="287" operator="containsText" text="Óptimo">
      <formula>NOT(ISERROR(SEARCH(("Óptimo"),(N45))))</formula>
    </cfRule>
  </conditionalFormatting>
  <conditionalFormatting sqref="N46">
    <cfRule type="containsText" dxfId="558" priority="288" operator="containsText" text="Subestimado">
      <formula>NOT(ISERROR(SEARCH(("Subestimado"),(N46))))</formula>
    </cfRule>
  </conditionalFormatting>
  <conditionalFormatting sqref="N46">
    <cfRule type="containsText" dxfId="557" priority="289" operator="containsText" text="Crítico">
      <formula>NOT(ISERROR(SEARCH(("Crítico"),(N46))))</formula>
    </cfRule>
  </conditionalFormatting>
  <conditionalFormatting sqref="N46">
    <cfRule type="containsText" dxfId="556" priority="290" operator="containsText" text="Riesgo">
      <formula>NOT(ISERROR(SEARCH(("Riesgo"),(N46))))</formula>
    </cfRule>
  </conditionalFormatting>
  <conditionalFormatting sqref="N46">
    <cfRule type="containsText" dxfId="555" priority="291" operator="containsText" text="Adecuado">
      <formula>NOT(ISERROR(SEARCH(("Adecuado"),(N46))))</formula>
    </cfRule>
  </conditionalFormatting>
  <conditionalFormatting sqref="N46">
    <cfRule type="containsText" dxfId="554" priority="292" operator="containsText" text="Óptimo">
      <formula>NOT(ISERROR(SEARCH(("Óptimo"),(N46))))</formula>
    </cfRule>
  </conditionalFormatting>
  <conditionalFormatting sqref="N41">
    <cfRule type="containsText" dxfId="553" priority="293" operator="containsText" text="Subestimado">
      <formula>NOT(ISERROR(SEARCH(("Subestimado"),(N41))))</formula>
    </cfRule>
  </conditionalFormatting>
  <conditionalFormatting sqref="N41">
    <cfRule type="containsText" dxfId="552" priority="294" operator="containsText" text="Crítico">
      <formula>NOT(ISERROR(SEARCH(("Crítico"),(N41))))</formula>
    </cfRule>
  </conditionalFormatting>
  <conditionalFormatting sqref="N41">
    <cfRule type="containsText" dxfId="551" priority="295" operator="containsText" text="Riesgo">
      <formula>NOT(ISERROR(SEARCH(("Riesgo"),(N41))))</formula>
    </cfRule>
  </conditionalFormatting>
  <conditionalFormatting sqref="N41">
    <cfRule type="containsText" dxfId="550" priority="296" operator="containsText" text="Adecuado">
      <formula>NOT(ISERROR(SEARCH(("Adecuado"),(N41))))</formula>
    </cfRule>
  </conditionalFormatting>
  <conditionalFormatting sqref="N41">
    <cfRule type="containsText" dxfId="549" priority="297" operator="containsText" text="Óptimo">
      <formula>NOT(ISERROR(SEARCH(("Óptimo"),(N41))))</formula>
    </cfRule>
  </conditionalFormatting>
  <conditionalFormatting sqref="V7:V9 V29:V32 V37:V40 V24 V26 V19:V21 V13 V16 V42:V43">
    <cfRule type="containsText" dxfId="548" priority="298" operator="containsText" text="Subestimado">
      <formula>NOT(ISERROR(SEARCH(("Subestimado"),(V7))))</formula>
    </cfRule>
  </conditionalFormatting>
  <conditionalFormatting sqref="V7:V9 V29:V32 V37:V40 V24 V26 V19:V21 V13 V16 V42:V43">
    <cfRule type="containsText" dxfId="547" priority="299" operator="containsText" text="Crítico">
      <formula>NOT(ISERROR(SEARCH(("Crítico"),(V7))))</formula>
    </cfRule>
  </conditionalFormatting>
  <conditionalFormatting sqref="V7:V9 V29:V32 V37:V40 V24 V26 V19:V21 V13 V16 V42:V43">
    <cfRule type="containsText" dxfId="546" priority="300" operator="containsText" text="Riesgo">
      <formula>NOT(ISERROR(SEARCH(("Riesgo"),(V7))))</formula>
    </cfRule>
  </conditionalFormatting>
  <conditionalFormatting sqref="V7:V9 V29:V32 V37:V40 V24 V26 V19:V21 V13 V16 V42:V43">
    <cfRule type="containsText" dxfId="545" priority="301" operator="containsText" text="Adecuado">
      <formula>NOT(ISERROR(SEARCH(("Adecuado"),(V7))))</formula>
    </cfRule>
  </conditionalFormatting>
  <conditionalFormatting sqref="V7:V9 V29:V32 V37:V40 V24 V26 V19:V21 V13 V16 V42:V43">
    <cfRule type="containsText" dxfId="544" priority="302" operator="containsText" text="Óptimo">
      <formula>NOT(ISERROR(SEARCH(("Óptimo"),(V7))))</formula>
    </cfRule>
  </conditionalFormatting>
  <conditionalFormatting sqref="V22">
    <cfRule type="containsText" dxfId="543" priority="303" operator="containsText" text="Subestimado">
      <formula>NOT(ISERROR(SEARCH(("Subestimado"),(V22))))</formula>
    </cfRule>
  </conditionalFormatting>
  <conditionalFormatting sqref="V22">
    <cfRule type="containsText" dxfId="542" priority="304" operator="containsText" text="Crítico">
      <formula>NOT(ISERROR(SEARCH(("Crítico"),(V22))))</formula>
    </cfRule>
  </conditionalFormatting>
  <conditionalFormatting sqref="V22">
    <cfRule type="containsText" dxfId="541" priority="305" operator="containsText" text="Riesgo">
      <formula>NOT(ISERROR(SEARCH(("Riesgo"),(V22))))</formula>
    </cfRule>
  </conditionalFormatting>
  <conditionalFormatting sqref="V22">
    <cfRule type="containsText" dxfId="540" priority="306" operator="containsText" text="Adecuado">
      <formula>NOT(ISERROR(SEARCH(("Adecuado"),(V22))))</formula>
    </cfRule>
  </conditionalFormatting>
  <conditionalFormatting sqref="V22">
    <cfRule type="containsText" dxfId="539" priority="307" operator="containsText" text="Óptimo">
      <formula>NOT(ISERROR(SEARCH(("Óptimo"),(V22))))</formula>
    </cfRule>
  </conditionalFormatting>
  <conditionalFormatting sqref="V23">
    <cfRule type="containsText" dxfId="538" priority="308" operator="containsText" text="Subestimado">
      <formula>NOT(ISERROR(SEARCH(("Subestimado"),(V23))))</formula>
    </cfRule>
  </conditionalFormatting>
  <conditionalFormatting sqref="V23">
    <cfRule type="containsText" dxfId="537" priority="309" operator="containsText" text="Crítico">
      <formula>NOT(ISERROR(SEARCH(("Crítico"),(V23))))</formula>
    </cfRule>
  </conditionalFormatting>
  <conditionalFormatting sqref="V23">
    <cfRule type="containsText" dxfId="536" priority="310" operator="containsText" text="Riesgo">
      <formula>NOT(ISERROR(SEARCH(("Riesgo"),(V23))))</formula>
    </cfRule>
  </conditionalFormatting>
  <conditionalFormatting sqref="V23">
    <cfRule type="containsText" dxfId="535" priority="311" operator="containsText" text="Adecuado">
      <formula>NOT(ISERROR(SEARCH(("Adecuado"),(V23))))</formula>
    </cfRule>
  </conditionalFormatting>
  <conditionalFormatting sqref="V23">
    <cfRule type="containsText" dxfId="534" priority="312" operator="containsText" text="Óptimo">
      <formula>NOT(ISERROR(SEARCH(("Óptimo"),(V23))))</formula>
    </cfRule>
  </conditionalFormatting>
  <conditionalFormatting sqref="V3">
    <cfRule type="containsText" dxfId="533" priority="313" operator="containsText" text="Subestimado">
      <formula>NOT(ISERROR(SEARCH(("Subestimado"),(V3))))</formula>
    </cfRule>
  </conditionalFormatting>
  <conditionalFormatting sqref="V3">
    <cfRule type="containsText" dxfId="532" priority="314" operator="containsText" text="Crítico">
      <formula>NOT(ISERROR(SEARCH(("Crítico"),(V3))))</formula>
    </cfRule>
  </conditionalFormatting>
  <conditionalFormatting sqref="V3">
    <cfRule type="containsText" dxfId="531" priority="315" operator="containsText" text="Riesgo">
      <formula>NOT(ISERROR(SEARCH(("Riesgo"),(V3))))</formula>
    </cfRule>
  </conditionalFormatting>
  <conditionalFormatting sqref="V3">
    <cfRule type="containsText" dxfId="530" priority="316" operator="containsText" text="Adecuado">
      <formula>NOT(ISERROR(SEARCH(("Adecuado"),(V3))))</formula>
    </cfRule>
  </conditionalFormatting>
  <conditionalFormatting sqref="V3">
    <cfRule type="containsText" dxfId="529" priority="317" operator="containsText" text="Óptimo">
      <formula>NOT(ISERROR(SEARCH(("Óptimo"),(V3))))</formula>
    </cfRule>
  </conditionalFormatting>
  <conditionalFormatting sqref="V4">
    <cfRule type="containsText" dxfId="528" priority="318" operator="containsText" text="Subestimado">
      <formula>NOT(ISERROR(SEARCH(("Subestimado"),(V4))))</formula>
    </cfRule>
  </conditionalFormatting>
  <conditionalFormatting sqref="V4">
    <cfRule type="containsText" dxfId="527" priority="319" operator="containsText" text="Crítico">
      <formula>NOT(ISERROR(SEARCH(("Crítico"),(V4))))</formula>
    </cfRule>
  </conditionalFormatting>
  <conditionalFormatting sqref="V4">
    <cfRule type="containsText" dxfId="526" priority="320" operator="containsText" text="Riesgo">
      <formula>NOT(ISERROR(SEARCH(("Riesgo"),(V4))))</formula>
    </cfRule>
  </conditionalFormatting>
  <conditionalFormatting sqref="V4">
    <cfRule type="containsText" dxfId="525" priority="321" operator="containsText" text="Adecuado">
      <formula>NOT(ISERROR(SEARCH(("Adecuado"),(V4))))</formula>
    </cfRule>
  </conditionalFormatting>
  <conditionalFormatting sqref="V4">
    <cfRule type="containsText" dxfId="524" priority="322" operator="containsText" text="Óptimo">
      <formula>NOT(ISERROR(SEARCH(("Óptimo"),(V4))))</formula>
    </cfRule>
  </conditionalFormatting>
  <conditionalFormatting sqref="V11">
    <cfRule type="containsText" dxfId="523" priority="323" operator="containsText" text="Subestimado">
      <formula>NOT(ISERROR(SEARCH(("Subestimado"),(V11))))</formula>
    </cfRule>
  </conditionalFormatting>
  <conditionalFormatting sqref="V11">
    <cfRule type="containsText" dxfId="522" priority="324" operator="containsText" text="Crítico">
      <formula>NOT(ISERROR(SEARCH(("Crítico"),(V11))))</formula>
    </cfRule>
  </conditionalFormatting>
  <conditionalFormatting sqref="V11">
    <cfRule type="containsText" dxfId="521" priority="325" operator="containsText" text="Riesgo">
      <formula>NOT(ISERROR(SEARCH(("Riesgo"),(V11))))</formula>
    </cfRule>
  </conditionalFormatting>
  <conditionalFormatting sqref="V11">
    <cfRule type="containsText" dxfId="520" priority="326" operator="containsText" text="Adecuado">
      <formula>NOT(ISERROR(SEARCH(("Adecuado"),(V11))))</formula>
    </cfRule>
  </conditionalFormatting>
  <conditionalFormatting sqref="V11">
    <cfRule type="containsText" dxfId="519" priority="327" operator="containsText" text="Óptimo">
      <formula>NOT(ISERROR(SEARCH(("Óptimo"),(V11))))</formula>
    </cfRule>
  </conditionalFormatting>
  <conditionalFormatting sqref="V12">
    <cfRule type="containsText" dxfId="518" priority="328" operator="containsText" text="Subestimado">
      <formula>NOT(ISERROR(SEARCH(("Subestimado"),(V12))))</formula>
    </cfRule>
  </conditionalFormatting>
  <conditionalFormatting sqref="V12">
    <cfRule type="containsText" dxfId="517" priority="329" operator="containsText" text="Crítico">
      <formula>NOT(ISERROR(SEARCH(("Crítico"),(V12))))</formula>
    </cfRule>
  </conditionalFormatting>
  <conditionalFormatting sqref="V12">
    <cfRule type="containsText" dxfId="516" priority="330" operator="containsText" text="Riesgo">
      <formula>NOT(ISERROR(SEARCH(("Riesgo"),(V12))))</formula>
    </cfRule>
  </conditionalFormatting>
  <conditionalFormatting sqref="V12">
    <cfRule type="containsText" dxfId="515" priority="331" operator="containsText" text="Adecuado">
      <formula>NOT(ISERROR(SEARCH(("Adecuado"),(V12))))</formula>
    </cfRule>
  </conditionalFormatting>
  <conditionalFormatting sqref="V12">
    <cfRule type="containsText" dxfId="514" priority="332" operator="containsText" text="Óptimo">
      <formula>NOT(ISERROR(SEARCH(("Óptimo"),(V12))))</formula>
    </cfRule>
  </conditionalFormatting>
  <conditionalFormatting sqref="V44">
    <cfRule type="containsText" dxfId="513" priority="333" operator="containsText" text="Subestimado">
      <formula>NOT(ISERROR(SEARCH(("Subestimado"),(V44))))</formula>
    </cfRule>
  </conditionalFormatting>
  <conditionalFormatting sqref="V44">
    <cfRule type="containsText" dxfId="512" priority="334" operator="containsText" text="Crítico">
      <formula>NOT(ISERROR(SEARCH(("Crítico"),(V44))))</formula>
    </cfRule>
  </conditionalFormatting>
  <conditionalFormatting sqref="V44">
    <cfRule type="containsText" dxfId="511" priority="335" operator="containsText" text="Riesgo">
      <formula>NOT(ISERROR(SEARCH(("Riesgo"),(V44))))</formula>
    </cfRule>
  </conditionalFormatting>
  <conditionalFormatting sqref="V44">
    <cfRule type="containsText" dxfId="510" priority="336" operator="containsText" text="Adecuado">
      <formula>NOT(ISERROR(SEARCH(("Adecuado"),(V44))))</formula>
    </cfRule>
  </conditionalFormatting>
  <conditionalFormatting sqref="V44">
    <cfRule type="containsText" dxfId="509" priority="337" operator="containsText" text="Óptimo">
      <formula>NOT(ISERROR(SEARCH(("Óptimo"),(V44))))</formula>
    </cfRule>
  </conditionalFormatting>
  <conditionalFormatting sqref="V45">
    <cfRule type="containsText" dxfId="508" priority="338" operator="containsText" text="Subestimado">
      <formula>NOT(ISERROR(SEARCH(("Subestimado"),(V45))))</formula>
    </cfRule>
  </conditionalFormatting>
  <conditionalFormatting sqref="V45">
    <cfRule type="containsText" dxfId="507" priority="339" operator="containsText" text="Crítico">
      <formula>NOT(ISERROR(SEARCH(("Crítico"),(V45))))</formula>
    </cfRule>
  </conditionalFormatting>
  <conditionalFormatting sqref="V45">
    <cfRule type="containsText" dxfId="506" priority="340" operator="containsText" text="Riesgo">
      <formula>NOT(ISERROR(SEARCH(("Riesgo"),(V45))))</formula>
    </cfRule>
  </conditionalFormatting>
  <conditionalFormatting sqref="V45">
    <cfRule type="containsText" dxfId="505" priority="341" operator="containsText" text="Adecuado">
      <formula>NOT(ISERROR(SEARCH(("Adecuado"),(V45))))</formula>
    </cfRule>
  </conditionalFormatting>
  <conditionalFormatting sqref="V45">
    <cfRule type="containsText" dxfId="504" priority="342" operator="containsText" text="Óptimo">
      <formula>NOT(ISERROR(SEARCH(("Óptimo"),(V45))))</formula>
    </cfRule>
  </conditionalFormatting>
  <conditionalFormatting sqref="V46">
    <cfRule type="containsText" dxfId="503" priority="343" operator="containsText" text="Subestimado">
      <formula>NOT(ISERROR(SEARCH(("Subestimado"),(V46))))</formula>
    </cfRule>
  </conditionalFormatting>
  <conditionalFormatting sqref="V46">
    <cfRule type="containsText" dxfId="502" priority="344" operator="containsText" text="Crítico">
      <formula>NOT(ISERROR(SEARCH(("Crítico"),(V46))))</formula>
    </cfRule>
  </conditionalFormatting>
  <conditionalFormatting sqref="V46">
    <cfRule type="containsText" dxfId="501" priority="345" operator="containsText" text="Riesgo">
      <formula>NOT(ISERROR(SEARCH(("Riesgo"),(V46))))</formula>
    </cfRule>
  </conditionalFormatting>
  <conditionalFormatting sqref="V46">
    <cfRule type="containsText" dxfId="500" priority="346" operator="containsText" text="Adecuado">
      <formula>NOT(ISERROR(SEARCH(("Adecuado"),(V46))))</formula>
    </cfRule>
  </conditionalFormatting>
  <conditionalFormatting sqref="V46">
    <cfRule type="containsText" dxfId="499" priority="347" operator="containsText" text="Óptimo">
      <formula>NOT(ISERROR(SEARCH(("Óptimo"),(V46))))</formula>
    </cfRule>
  </conditionalFormatting>
  <conditionalFormatting sqref="V41">
    <cfRule type="containsText" dxfId="498" priority="348" operator="containsText" text="Subestimado">
      <formula>NOT(ISERROR(SEARCH(("Subestimado"),(V41))))</formula>
    </cfRule>
  </conditionalFormatting>
  <conditionalFormatting sqref="V41">
    <cfRule type="containsText" dxfId="497" priority="349" operator="containsText" text="Crítico">
      <formula>NOT(ISERROR(SEARCH(("Crítico"),(V41))))</formula>
    </cfRule>
  </conditionalFormatting>
  <conditionalFormatting sqref="V41">
    <cfRule type="containsText" dxfId="496" priority="350" operator="containsText" text="Riesgo">
      <formula>NOT(ISERROR(SEARCH(("Riesgo"),(V41))))</formula>
    </cfRule>
  </conditionalFormatting>
  <conditionalFormatting sqref="V41">
    <cfRule type="containsText" dxfId="495" priority="351" operator="containsText" text="Adecuado">
      <formula>NOT(ISERROR(SEARCH(("Adecuado"),(V41))))</formula>
    </cfRule>
  </conditionalFormatting>
  <conditionalFormatting sqref="V41">
    <cfRule type="containsText" dxfId="494" priority="352" operator="containsText" text="Óptimo">
      <formula>NOT(ISERROR(SEARCH(("Óptimo"),(V41))))</formula>
    </cfRule>
  </conditionalFormatting>
  <conditionalFormatting sqref="V25">
    <cfRule type="containsText" dxfId="493" priority="353" operator="containsText" text="Subestimado">
      <formula>NOT(ISERROR(SEARCH(("Subestimado"),(V25))))</formula>
    </cfRule>
  </conditionalFormatting>
  <conditionalFormatting sqref="V25">
    <cfRule type="containsText" dxfId="492" priority="354" operator="containsText" text="Crítico">
      <formula>NOT(ISERROR(SEARCH(("Crítico"),(V25))))</formula>
    </cfRule>
  </conditionalFormatting>
  <conditionalFormatting sqref="V25">
    <cfRule type="containsText" dxfId="491" priority="355" operator="containsText" text="Riesgo">
      <formula>NOT(ISERROR(SEARCH(("Riesgo"),(V25))))</formula>
    </cfRule>
  </conditionalFormatting>
  <conditionalFormatting sqref="V25">
    <cfRule type="containsText" dxfId="490" priority="356" operator="containsText" text="Adecuado">
      <formula>NOT(ISERROR(SEARCH(("Adecuado"),(V25))))</formula>
    </cfRule>
  </conditionalFormatting>
  <conditionalFormatting sqref="V25">
    <cfRule type="containsText" dxfId="489" priority="357" operator="containsText" text="Óptimo">
      <formula>NOT(ISERROR(SEARCH(("Óptimo"),(V25))))</formula>
    </cfRule>
  </conditionalFormatting>
  <conditionalFormatting sqref="V33">
    <cfRule type="containsText" dxfId="488" priority="358" operator="containsText" text="Subestimado">
      <formula>NOT(ISERROR(SEARCH(("Subestimado"),(V33))))</formula>
    </cfRule>
  </conditionalFormatting>
  <conditionalFormatting sqref="V33">
    <cfRule type="containsText" dxfId="487" priority="359" operator="containsText" text="Crítico">
      <formula>NOT(ISERROR(SEARCH(("Crítico"),(V33))))</formula>
    </cfRule>
  </conditionalFormatting>
  <conditionalFormatting sqref="V33">
    <cfRule type="containsText" dxfId="486" priority="360" operator="containsText" text="Riesgo">
      <formula>NOT(ISERROR(SEARCH(("Riesgo"),(V33))))</formula>
    </cfRule>
  </conditionalFormatting>
  <conditionalFormatting sqref="V33">
    <cfRule type="containsText" dxfId="485" priority="361" operator="containsText" text="Adecuado">
      <formula>NOT(ISERROR(SEARCH(("Adecuado"),(V33))))</formula>
    </cfRule>
  </conditionalFormatting>
  <conditionalFormatting sqref="V33">
    <cfRule type="containsText" dxfId="484" priority="362" operator="containsText" text="Óptimo">
      <formula>NOT(ISERROR(SEARCH(("Óptimo"),(V33))))</formula>
    </cfRule>
  </conditionalFormatting>
  <conditionalFormatting sqref="V14">
    <cfRule type="containsText" dxfId="483" priority="363" operator="containsText" text="Subestimado">
      <formula>NOT(ISERROR(SEARCH(("Subestimado"),(V14))))</formula>
    </cfRule>
  </conditionalFormatting>
  <conditionalFormatting sqref="V14">
    <cfRule type="containsText" dxfId="482" priority="364" operator="containsText" text="Crítico">
      <formula>NOT(ISERROR(SEARCH(("Crítico"),(V14))))</formula>
    </cfRule>
  </conditionalFormatting>
  <conditionalFormatting sqref="V14">
    <cfRule type="containsText" dxfId="481" priority="365" operator="containsText" text="Riesgo">
      <formula>NOT(ISERROR(SEARCH(("Riesgo"),(V14))))</formula>
    </cfRule>
  </conditionalFormatting>
  <conditionalFormatting sqref="V14">
    <cfRule type="containsText" dxfId="480" priority="366" operator="containsText" text="Adecuado">
      <formula>NOT(ISERROR(SEARCH(("Adecuado"),(V14))))</formula>
    </cfRule>
  </conditionalFormatting>
  <conditionalFormatting sqref="V14">
    <cfRule type="containsText" dxfId="479" priority="367" operator="containsText" text="Óptimo">
      <formula>NOT(ISERROR(SEARCH(("Óptimo"),(V14))))</formula>
    </cfRule>
  </conditionalFormatting>
  <conditionalFormatting sqref="V10">
    <cfRule type="containsText" dxfId="478" priority="368" operator="containsText" text="Subestimado">
      <formula>NOT(ISERROR(SEARCH(("Subestimado"),(V10))))</formula>
    </cfRule>
  </conditionalFormatting>
  <conditionalFormatting sqref="V10">
    <cfRule type="containsText" dxfId="477" priority="369" operator="containsText" text="Crítico">
      <formula>NOT(ISERROR(SEARCH(("Crítico"),(V10))))</formula>
    </cfRule>
  </conditionalFormatting>
  <conditionalFormatting sqref="V10">
    <cfRule type="containsText" dxfId="476" priority="370" operator="containsText" text="Riesgo">
      <formula>NOT(ISERROR(SEARCH(("Riesgo"),(V10))))</formula>
    </cfRule>
  </conditionalFormatting>
  <conditionalFormatting sqref="V10">
    <cfRule type="containsText" dxfId="475" priority="371" operator="containsText" text="Adecuado">
      <formula>NOT(ISERROR(SEARCH(("Adecuado"),(V10))))</formula>
    </cfRule>
  </conditionalFormatting>
  <conditionalFormatting sqref="V10">
    <cfRule type="containsText" dxfId="474" priority="372" operator="containsText" text="Óptimo">
      <formula>NOT(ISERROR(SEARCH(("Óptimo"),(V10))))</formula>
    </cfRule>
  </conditionalFormatting>
  <conditionalFormatting sqref="V28">
    <cfRule type="containsText" dxfId="473" priority="373" operator="containsText" text="Subestimado">
      <formula>NOT(ISERROR(SEARCH(("Subestimado"),(V28))))</formula>
    </cfRule>
  </conditionalFormatting>
  <conditionalFormatting sqref="V28">
    <cfRule type="containsText" dxfId="472" priority="374" operator="containsText" text="Crítico">
      <formula>NOT(ISERROR(SEARCH(("Crítico"),(V28))))</formula>
    </cfRule>
  </conditionalFormatting>
  <conditionalFormatting sqref="V28">
    <cfRule type="containsText" dxfId="471" priority="375" operator="containsText" text="Riesgo">
      <formula>NOT(ISERROR(SEARCH(("Riesgo"),(V28))))</formula>
    </cfRule>
  </conditionalFormatting>
  <conditionalFormatting sqref="V28">
    <cfRule type="containsText" dxfId="470" priority="376" operator="containsText" text="Adecuado">
      <formula>NOT(ISERROR(SEARCH(("Adecuado"),(V28))))</formula>
    </cfRule>
  </conditionalFormatting>
  <conditionalFormatting sqref="V28">
    <cfRule type="containsText" dxfId="469" priority="377" operator="containsText" text="Óptimo">
      <formula>NOT(ISERROR(SEARCH(("Óptimo"),(V28))))</formula>
    </cfRule>
  </conditionalFormatting>
  <conditionalFormatting sqref="V35">
    <cfRule type="containsText" dxfId="468" priority="378" operator="containsText" text="Subestimado">
      <formula>NOT(ISERROR(SEARCH(("Subestimado"),(V35))))</formula>
    </cfRule>
  </conditionalFormatting>
  <conditionalFormatting sqref="V35">
    <cfRule type="containsText" dxfId="467" priority="379" operator="containsText" text="Crítico">
      <formula>NOT(ISERROR(SEARCH(("Crítico"),(V35))))</formula>
    </cfRule>
  </conditionalFormatting>
  <conditionalFormatting sqref="V35">
    <cfRule type="containsText" dxfId="466" priority="380" operator="containsText" text="Riesgo">
      <formula>NOT(ISERROR(SEARCH(("Riesgo"),(V35))))</formula>
    </cfRule>
  </conditionalFormatting>
  <conditionalFormatting sqref="V35">
    <cfRule type="containsText" dxfId="465" priority="381" operator="containsText" text="Adecuado">
      <formula>NOT(ISERROR(SEARCH(("Adecuado"),(V35))))</formula>
    </cfRule>
  </conditionalFormatting>
  <conditionalFormatting sqref="V35">
    <cfRule type="containsText" dxfId="464" priority="382" operator="containsText" text="Óptimo">
      <formula>NOT(ISERROR(SEARCH(("Óptimo"),(V35))))</formula>
    </cfRule>
  </conditionalFormatting>
  <conditionalFormatting sqref="V34">
    <cfRule type="containsText" dxfId="463" priority="383" operator="containsText" text="Subestimado">
      <formula>NOT(ISERROR(SEARCH(("Subestimado"),(V34))))</formula>
    </cfRule>
  </conditionalFormatting>
  <conditionalFormatting sqref="V34">
    <cfRule type="containsText" dxfId="462" priority="384" operator="containsText" text="Crítico">
      <formula>NOT(ISERROR(SEARCH(("Crítico"),(V34))))</formula>
    </cfRule>
  </conditionalFormatting>
  <conditionalFormatting sqref="V34">
    <cfRule type="containsText" dxfId="461" priority="385" operator="containsText" text="Riesgo">
      <formula>NOT(ISERROR(SEARCH(("Riesgo"),(V34))))</formula>
    </cfRule>
  </conditionalFormatting>
  <conditionalFormatting sqref="V34">
    <cfRule type="containsText" dxfId="460" priority="386" operator="containsText" text="Adecuado">
      <formula>NOT(ISERROR(SEARCH(("Adecuado"),(V34))))</formula>
    </cfRule>
  </conditionalFormatting>
  <conditionalFormatting sqref="V34">
    <cfRule type="containsText" dxfId="459" priority="387" operator="containsText" text="Óptimo">
      <formula>NOT(ISERROR(SEARCH(("Óptimo"),(V34))))</formula>
    </cfRule>
  </conditionalFormatting>
  <conditionalFormatting sqref="V15">
    <cfRule type="containsText" dxfId="458" priority="388" operator="containsText" text="Subestimado">
      <formula>NOT(ISERROR(SEARCH(("Subestimado"),(V15))))</formula>
    </cfRule>
  </conditionalFormatting>
  <conditionalFormatting sqref="V15">
    <cfRule type="containsText" dxfId="457" priority="389" operator="containsText" text="Crítico">
      <formula>NOT(ISERROR(SEARCH(("Crítico"),(V15))))</formula>
    </cfRule>
  </conditionalFormatting>
  <conditionalFormatting sqref="V15">
    <cfRule type="containsText" dxfId="456" priority="390" operator="containsText" text="Riesgo">
      <formula>NOT(ISERROR(SEARCH(("Riesgo"),(V15))))</formula>
    </cfRule>
  </conditionalFormatting>
  <conditionalFormatting sqref="V15">
    <cfRule type="containsText" dxfId="455" priority="391" operator="containsText" text="Adecuado">
      <formula>NOT(ISERROR(SEARCH(("Adecuado"),(V15))))</formula>
    </cfRule>
  </conditionalFormatting>
  <conditionalFormatting sqref="V15">
    <cfRule type="containsText" dxfId="454" priority="392" operator="containsText" text="Óptimo">
      <formula>NOT(ISERROR(SEARCH(("Óptimo"),(V15))))</formula>
    </cfRule>
  </conditionalFormatting>
  <conditionalFormatting sqref="V36">
    <cfRule type="containsText" dxfId="453" priority="393" operator="containsText" text="Subestimado">
      <formula>NOT(ISERROR(SEARCH(("Subestimado"),(V36))))</formula>
    </cfRule>
  </conditionalFormatting>
  <conditionalFormatting sqref="V36">
    <cfRule type="containsText" dxfId="452" priority="394" operator="containsText" text="Crítico">
      <formula>NOT(ISERROR(SEARCH(("Crítico"),(V36))))</formula>
    </cfRule>
  </conditionalFormatting>
  <conditionalFormatting sqref="V36">
    <cfRule type="containsText" dxfId="451" priority="395" operator="containsText" text="Riesgo">
      <formula>NOT(ISERROR(SEARCH(("Riesgo"),(V36))))</formula>
    </cfRule>
  </conditionalFormatting>
  <conditionalFormatting sqref="V36">
    <cfRule type="containsText" dxfId="450" priority="396" operator="containsText" text="Adecuado">
      <formula>NOT(ISERROR(SEARCH(("Adecuado"),(V36))))</formula>
    </cfRule>
  </conditionalFormatting>
  <conditionalFormatting sqref="V36">
    <cfRule type="containsText" dxfId="449" priority="397" operator="containsText" text="Óptimo">
      <formula>NOT(ISERROR(SEARCH(("Óptimo"),(V36))))</formula>
    </cfRule>
  </conditionalFormatting>
  <conditionalFormatting sqref="V5">
    <cfRule type="containsText" dxfId="448" priority="398" operator="containsText" text="Subestimado">
      <formula>NOT(ISERROR(SEARCH(("Subestimado"),(V5))))</formula>
    </cfRule>
  </conditionalFormatting>
  <conditionalFormatting sqref="V5">
    <cfRule type="containsText" dxfId="447" priority="399" operator="containsText" text="Crítico">
      <formula>NOT(ISERROR(SEARCH(("Crítico"),(V5))))</formula>
    </cfRule>
  </conditionalFormatting>
  <conditionalFormatting sqref="V5">
    <cfRule type="containsText" dxfId="446" priority="400" operator="containsText" text="Riesgo">
      <formula>NOT(ISERROR(SEARCH(("Riesgo"),(V5))))</formula>
    </cfRule>
  </conditionalFormatting>
  <conditionalFormatting sqref="V5">
    <cfRule type="containsText" dxfId="445" priority="401" operator="containsText" text="Adecuado">
      <formula>NOT(ISERROR(SEARCH(("Adecuado"),(V5))))</formula>
    </cfRule>
  </conditionalFormatting>
  <conditionalFormatting sqref="V5">
    <cfRule type="containsText" dxfId="444" priority="402" operator="containsText" text="Óptimo">
      <formula>NOT(ISERROR(SEARCH(("Óptimo"),(V5))))</formula>
    </cfRule>
  </conditionalFormatting>
  <conditionalFormatting sqref="V6">
    <cfRule type="containsText" dxfId="443" priority="403" operator="containsText" text="Subestimado">
      <formula>NOT(ISERROR(SEARCH(("Subestimado"),(V6))))</formula>
    </cfRule>
  </conditionalFormatting>
  <conditionalFormatting sqref="V6">
    <cfRule type="containsText" dxfId="442" priority="404" operator="containsText" text="Crítico">
      <formula>NOT(ISERROR(SEARCH(("Crítico"),(V6))))</formula>
    </cfRule>
  </conditionalFormatting>
  <conditionalFormatting sqref="V6">
    <cfRule type="containsText" dxfId="441" priority="405" operator="containsText" text="Riesgo">
      <formula>NOT(ISERROR(SEARCH(("Riesgo"),(V6))))</formula>
    </cfRule>
  </conditionalFormatting>
  <conditionalFormatting sqref="V6">
    <cfRule type="containsText" dxfId="440" priority="406" operator="containsText" text="Adecuado">
      <formula>NOT(ISERROR(SEARCH(("Adecuado"),(V6))))</formula>
    </cfRule>
  </conditionalFormatting>
  <conditionalFormatting sqref="V6">
    <cfRule type="containsText" dxfId="439" priority="407" operator="containsText" text="Óptimo">
      <formula>NOT(ISERROR(SEARCH(("Óptimo"),(V6))))</formula>
    </cfRule>
  </conditionalFormatting>
  <conditionalFormatting sqref="V17">
    <cfRule type="containsText" dxfId="438" priority="408" operator="containsText" text="Subestimado">
      <formula>NOT(ISERROR(SEARCH(("Subestimado"),(V17))))</formula>
    </cfRule>
  </conditionalFormatting>
  <conditionalFormatting sqref="V17">
    <cfRule type="containsText" dxfId="437" priority="409" operator="containsText" text="Crítico">
      <formula>NOT(ISERROR(SEARCH(("Crítico"),(V17))))</formula>
    </cfRule>
  </conditionalFormatting>
  <conditionalFormatting sqref="V17">
    <cfRule type="containsText" dxfId="436" priority="410" operator="containsText" text="Riesgo">
      <formula>NOT(ISERROR(SEARCH(("Riesgo"),(V17))))</formula>
    </cfRule>
  </conditionalFormatting>
  <conditionalFormatting sqref="V17">
    <cfRule type="containsText" dxfId="435" priority="411" operator="containsText" text="Adecuado">
      <formula>NOT(ISERROR(SEARCH(("Adecuado"),(V17))))</formula>
    </cfRule>
  </conditionalFormatting>
  <conditionalFormatting sqref="V17">
    <cfRule type="containsText" dxfId="434" priority="412" operator="containsText" text="Óptimo">
      <formula>NOT(ISERROR(SEARCH(("Óptimo"),(V17))))</formula>
    </cfRule>
  </conditionalFormatting>
  <conditionalFormatting sqref="V27">
    <cfRule type="containsText" dxfId="433" priority="413" operator="containsText" text="Subestimado">
      <formula>NOT(ISERROR(SEARCH(("Subestimado"),(V27))))</formula>
    </cfRule>
  </conditionalFormatting>
  <conditionalFormatting sqref="V27">
    <cfRule type="containsText" dxfId="432" priority="414" operator="containsText" text="Crítico">
      <formula>NOT(ISERROR(SEARCH(("Crítico"),(V27))))</formula>
    </cfRule>
  </conditionalFormatting>
  <conditionalFormatting sqref="V27">
    <cfRule type="containsText" dxfId="431" priority="415" operator="containsText" text="Riesgo">
      <formula>NOT(ISERROR(SEARCH(("Riesgo"),(V27))))</formula>
    </cfRule>
  </conditionalFormatting>
  <conditionalFormatting sqref="V27">
    <cfRule type="containsText" dxfId="430" priority="416" operator="containsText" text="Adecuado">
      <formula>NOT(ISERROR(SEARCH(("Adecuado"),(V27))))</formula>
    </cfRule>
  </conditionalFormatting>
  <conditionalFormatting sqref="V27">
    <cfRule type="containsText" dxfId="429" priority="417" operator="containsText" text="Óptimo">
      <formula>NOT(ISERROR(SEARCH(("Óptimo"),(V27))))</formula>
    </cfRule>
  </conditionalFormatting>
  <conditionalFormatting sqref="AD7">
    <cfRule type="containsText" dxfId="428" priority="418" operator="containsText" text="Subestimado">
      <formula>NOT(ISERROR(SEARCH(("Subestimado"),(AD7))))</formula>
    </cfRule>
  </conditionalFormatting>
  <conditionalFormatting sqref="AD7">
    <cfRule type="containsText" dxfId="427" priority="419" operator="containsText" text="Crítico">
      <formula>NOT(ISERROR(SEARCH(("Crítico"),(AD7))))</formula>
    </cfRule>
  </conditionalFormatting>
  <conditionalFormatting sqref="AD7">
    <cfRule type="containsText" dxfId="426" priority="420" operator="containsText" text="Riesgo">
      <formula>NOT(ISERROR(SEARCH(("Riesgo"),(AD7))))</formula>
    </cfRule>
  </conditionalFormatting>
  <conditionalFormatting sqref="AD7">
    <cfRule type="containsText" dxfId="425" priority="421" operator="containsText" text="Adecuado">
      <formula>NOT(ISERROR(SEARCH(("Adecuado"),(AD7))))</formula>
    </cfRule>
  </conditionalFormatting>
  <conditionalFormatting sqref="AD7">
    <cfRule type="containsText" dxfId="424" priority="422" operator="containsText" text="Óptimo">
      <formula>NOT(ISERROR(SEARCH(("Óptimo"),(AD7))))</formula>
    </cfRule>
  </conditionalFormatting>
  <conditionalFormatting sqref="AD8">
    <cfRule type="containsText" dxfId="423" priority="423" operator="containsText" text="Subestimado">
      <formula>NOT(ISERROR(SEARCH(("Subestimado"),(AD8))))</formula>
    </cfRule>
  </conditionalFormatting>
  <conditionalFormatting sqref="AD8">
    <cfRule type="containsText" dxfId="422" priority="424" operator="containsText" text="Crítico">
      <formula>NOT(ISERROR(SEARCH(("Crítico"),(AD8))))</formula>
    </cfRule>
  </conditionalFormatting>
  <conditionalFormatting sqref="AD8">
    <cfRule type="containsText" dxfId="421" priority="425" operator="containsText" text="Riesgo">
      <formula>NOT(ISERROR(SEARCH(("Riesgo"),(AD8))))</formula>
    </cfRule>
  </conditionalFormatting>
  <conditionalFormatting sqref="AD8">
    <cfRule type="containsText" dxfId="420" priority="426" operator="containsText" text="Adecuado">
      <formula>NOT(ISERROR(SEARCH(("Adecuado"),(AD8))))</formula>
    </cfRule>
  </conditionalFormatting>
  <conditionalFormatting sqref="AD8">
    <cfRule type="containsText" dxfId="419" priority="427" operator="containsText" text="Óptimo">
      <formula>NOT(ISERROR(SEARCH(("Óptimo"),(AD8))))</formula>
    </cfRule>
  </conditionalFormatting>
  <conditionalFormatting sqref="AD9">
    <cfRule type="containsText" dxfId="418" priority="428" operator="containsText" text="Subestimado">
      <formula>NOT(ISERROR(SEARCH(("Subestimado"),(AD9))))</formula>
    </cfRule>
  </conditionalFormatting>
  <conditionalFormatting sqref="AD9">
    <cfRule type="containsText" dxfId="417" priority="429" operator="containsText" text="Crítico">
      <formula>NOT(ISERROR(SEARCH(("Crítico"),(AD9))))</formula>
    </cfRule>
  </conditionalFormatting>
  <conditionalFormatting sqref="AD9">
    <cfRule type="containsText" dxfId="416" priority="430" operator="containsText" text="Riesgo">
      <formula>NOT(ISERROR(SEARCH(("Riesgo"),(AD9))))</formula>
    </cfRule>
  </conditionalFormatting>
  <conditionalFormatting sqref="AD9">
    <cfRule type="containsText" dxfId="415" priority="431" operator="containsText" text="Adecuado">
      <formula>NOT(ISERROR(SEARCH(("Adecuado"),(AD9))))</formula>
    </cfRule>
  </conditionalFormatting>
  <conditionalFormatting sqref="AD9">
    <cfRule type="containsText" dxfId="414" priority="432" operator="containsText" text="Óptimo">
      <formula>NOT(ISERROR(SEARCH(("Óptimo"),(AD9))))</formula>
    </cfRule>
  </conditionalFormatting>
  <conditionalFormatting sqref="AD20">
    <cfRule type="containsText" dxfId="413" priority="433" operator="containsText" text="Subestimado">
      <formula>NOT(ISERROR(SEARCH(("Subestimado"),(AD20))))</formula>
    </cfRule>
  </conditionalFormatting>
  <conditionalFormatting sqref="AD20">
    <cfRule type="containsText" dxfId="412" priority="434" operator="containsText" text="Crítico">
      <formula>NOT(ISERROR(SEARCH(("Crítico"),(AD20))))</formula>
    </cfRule>
  </conditionalFormatting>
  <conditionalFormatting sqref="AD20">
    <cfRule type="containsText" dxfId="411" priority="435" operator="containsText" text="Riesgo">
      <formula>NOT(ISERROR(SEARCH(("Riesgo"),(AD20))))</formula>
    </cfRule>
  </conditionalFormatting>
  <conditionalFormatting sqref="AD20">
    <cfRule type="containsText" dxfId="410" priority="436" operator="containsText" text="Adecuado">
      <formula>NOT(ISERROR(SEARCH(("Adecuado"),(AD20))))</formula>
    </cfRule>
  </conditionalFormatting>
  <conditionalFormatting sqref="AD20">
    <cfRule type="containsText" dxfId="409" priority="437" operator="containsText" text="Óptimo">
      <formula>NOT(ISERROR(SEARCH(("Óptimo"),(AD20))))</formula>
    </cfRule>
  </conditionalFormatting>
  <conditionalFormatting sqref="AD22">
    <cfRule type="containsText" dxfId="408" priority="438" operator="containsText" text="Subestimado">
      <formula>NOT(ISERROR(SEARCH(("Subestimado"),(AD22))))</formula>
    </cfRule>
  </conditionalFormatting>
  <conditionalFormatting sqref="AD22">
    <cfRule type="containsText" dxfId="407" priority="439" operator="containsText" text="Crítico">
      <formula>NOT(ISERROR(SEARCH(("Crítico"),(AD22))))</formula>
    </cfRule>
  </conditionalFormatting>
  <conditionalFormatting sqref="AD22">
    <cfRule type="containsText" dxfId="406" priority="440" operator="containsText" text="Riesgo">
      <formula>NOT(ISERROR(SEARCH(("Riesgo"),(AD22))))</formula>
    </cfRule>
  </conditionalFormatting>
  <conditionalFormatting sqref="AD22">
    <cfRule type="containsText" dxfId="405" priority="441" operator="containsText" text="Adecuado">
      <formula>NOT(ISERROR(SEARCH(("Adecuado"),(AD22))))</formula>
    </cfRule>
  </conditionalFormatting>
  <conditionalFormatting sqref="AD22">
    <cfRule type="containsText" dxfId="404" priority="442" operator="containsText" text="Óptimo">
      <formula>NOT(ISERROR(SEARCH(("Óptimo"),(AD22))))</formula>
    </cfRule>
  </conditionalFormatting>
  <conditionalFormatting sqref="AD24">
    <cfRule type="containsText" dxfId="403" priority="443" operator="containsText" text="Subestimado">
      <formula>NOT(ISERROR(SEARCH(("Subestimado"),(AD24))))</formula>
    </cfRule>
  </conditionalFormatting>
  <conditionalFormatting sqref="AD24">
    <cfRule type="containsText" dxfId="402" priority="444" operator="containsText" text="Crítico">
      <formula>NOT(ISERROR(SEARCH(("Crítico"),(AD24))))</formula>
    </cfRule>
  </conditionalFormatting>
  <conditionalFormatting sqref="AD24">
    <cfRule type="containsText" dxfId="401" priority="445" operator="containsText" text="Riesgo">
      <formula>NOT(ISERROR(SEARCH(("Riesgo"),(AD24))))</formula>
    </cfRule>
  </conditionalFormatting>
  <conditionalFormatting sqref="AD24">
    <cfRule type="containsText" dxfId="400" priority="446" operator="containsText" text="Adecuado">
      <formula>NOT(ISERROR(SEARCH(("Adecuado"),(AD24))))</formula>
    </cfRule>
  </conditionalFormatting>
  <conditionalFormatting sqref="AD24">
    <cfRule type="containsText" dxfId="399" priority="447" operator="containsText" text="Óptimo">
      <formula>NOT(ISERROR(SEARCH(("Óptimo"),(AD24))))</formula>
    </cfRule>
  </conditionalFormatting>
  <conditionalFormatting sqref="AD23">
    <cfRule type="containsText" dxfId="398" priority="448" operator="containsText" text="Subestimado">
      <formula>NOT(ISERROR(SEARCH(("Subestimado"),(AD23))))</formula>
    </cfRule>
  </conditionalFormatting>
  <conditionalFormatting sqref="AD23">
    <cfRule type="containsText" dxfId="397" priority="449" operator="containsText" text="Crítico">
      <formula>NOT(ISERROR(SEARCH(("Crítico"),(AD23))))</formula>
    </cfRule>
  </conditionalFormatting>
  <conditionalFormatting sqref="AD23">
    <cfRule type="containsText" dxfId="396" priority="450" operator="containsText" text="Riesgo">
      <formula>NOT(ISERROR(SEARCH(("Riesgo"),(AD23))))</formula>
    </cfRule>
  </conditionalFormatting>
  <conditionalFormatting sqref="AD23">
    <cfRule type="containsText" dxfId="395" priority="451" operator="containsText" text="Adecuado">
      <formula>NOT(ISERROR(SEARCH(("Adecuado"),(AD23))))</formula>
    </cfRule>
  </conditionalFormatting>
  <conditionalFormatting sqref="AD23">
    <cfRule type="containsText" dxfId="394" priority="452" operator="containsText" text="Óptimo">
      <formula>NOT(ISERROR(SEARCH(("Óptimo"),(AD23))))</formula>
    </cfRule>
  </conditionalFormatting>
  <conditionalFormatting sqref="AD25">
    <cfRule type="containsText" dxfId="393" priority="453" operator="containsText" text="Subestimado">
      <formula>NOT(ISERROR(SEARCH(("Subestimado"),(AD25))))</formula>
    </cfRule>
  </conditionalFormatting>
  <conditionalFormatting sqref="AD25">
    <cfRule type="containsText" dxfId="392" priority="454" operator="containsText" text="Crítico">
      <formula>NOT(ISERROR(SEARCH(("Crítico"),(AD25))))</formula>
    </cfRule>
  </conditionalFormatting>
  <conditionalFormatting sqref="AD25">
    <cfRule type="containsText" dxfId="391" priority="455" operator="containsText" text="Riesgo">
      <formula>NOT(ISERROR(SEARCH(("Riesgo"),(AD25))))</formula>
    </cfRule>
  </conditionalFormatting>
  <conditionalFormatting sqref="AD25">
    <cfRule type="containsText" dxfId="390" priority="456" operator="containsText" text="Adecuado">
      <formula>NOT(ISERROR(SEARCH(("Adecuado"),(AD25))))</formula>
    </cfRule>
  </conditionalFormatting>
  <conditionalFormatting sqref="AD25">
    <cfRule type="containsText" dxfId="389" priority="457" operator="containsText" text="Óptimo">
      <formula>NOT(ISERROR(SEARCH(("Óptimo"),(AD25))))</formula>
    </cfRule>
  </conditionalFormatting>
  <conditionalFormatting sqref="AD29:AD32">
    <cfRule type="containsText" dxfId="388" priority="458" operator="containsText" text="Subestimado">
      <formula>NOT(ISERROR(SEARCH(("Subestimado"),(AD29))))</formula>
    </cfRule>
  </conditionalFormatting>
  <conditionalFormatting sqref="AD29:AD32">
    <cfRule type="containsText" dxfId="387" priority="459" operator="containsText" text="Crítico">
      <formula>NOT(ISERROR(SEARCH(("Crítico"),(AD29))))</formula>
    </cfRule>
  </conditionalFormatting>
  <conditionalFormatting sqref="AD29:AD32">
    <cfRule type="containsText" dxfId="386" priority="460" operator="containsText" text="Riesgo">
      <formula>NOT(ISERROR(SEARCH(("Riesgo"),(AD29))))</formula>
    </cfRule>
  </conditionalFormatting>
  <conditionalFormatting sqref="AD29:AD32">
    <cfRule type="containsText" dxfId="385" priority="461" operator="containsText" text="Adecuado">
      <formula>NOT(ISERROR(SEARCH(("Adecuado"),(AD29))))</formula>
    </cfRule>
  </conditionalFormatting>
  <conditionalFormatting sqref="AD29:AD32">
    <cfRule type="containsText" dxfId="384" priority="462" operator="containsText" text="Óptimo">
      <formula>NOT(ISERROR(SEARCH(("Óptimo"),(AD29))))</formula>
    </cfRule>
  </conditionalFormatting>
  <conditionalFormatting sqref="AD42">
    <cfRule type="containsText" dxfId="383" priority="463" operator="containsText" text="Subestimado">
      <formula>NOT(ISERROR(SEARCH(("Subestimado"),(AD42))))</formula>
    </cfRule>
  </conditionalFormatting>
  <conditionalFormatting sqref="AD42">
    <cfRule type="containsText" dxfId="382" priority="464" operator="containsText" text="Crítico">
      <formula>NOT(ISERROR(SEARCH(("Crítico"),(AD42))))</formula>
    </cfRule>
  </conditionalFormatting>
  <conditionalFormatting sqref="AD42">
    <cfRule type="containsText" dxfId="381" priority="465" operator="containsText" text="Riesgo">
      <formula>NOT(ISERROR(SEARCH(("Riesgo"),(AD42))))</formula>
    </cfRule>
  </conditionalFormatting>
  <conditionalFormatting sqref="AD42">
    <cfRule type="containsText" dxfId="380" priority="466" operator="containsText" text="Adecuado">
      <formula>NOT(ISERROR(SEARCH(("Adecuado"),(AD42))))</formula>
    </cfRule>
  </conditionalFormatting>
  <conditionalFormatting sqref="AD42">
    <cfRule type="containsText" dxfId="379" priority="467" operator="containsText" text="Óptimo">
      <formula>NOT(ISERROR(SEARCH(("Óptimo"),(AD42))))</formula>
    </cfRule>
  </conditionalFormatting>
  <conditionalFormatting sqref="AD3">
    <cfRule type="containsText" dxfId="378" priority="468" operator="containsText" text="Subestimado">
      <formula>NOT(ISERROR(SEARCH(("Subestimado"),(AD3))))</formula>
    </cfRule>
  </conditionalFormatting>
  <conditionalFormatting sqref="AD3">
    <cfRule type="containsText" dxfId="377" priority="469" operator="containsText" text="Crítico">
      <formula>NOT(ISERROR(SEARCH(("Crítico"),(AD3))))</formula>
    </cfRule>
  </conditionalFormatting>
  <conditionalFormatting sqref="AD3">
    <cfRule type="containsText" dxfId="376" priority="470" operator="containsText" text="Riesgo">
      <formula>NOT(ISERROR(SEARCH(("Riesgo"),(AD3))))</formula>
    </cfRule>
  </conditionalFormatting>
  <conditionalFormatting sqref="AD3">
    <cfRule type="containsText" dxfId="375" priority="471" operator="containsText" text="Adecuado">
      <formula>NOT(ISERROR(SEARCH(("Adecuado"),(AD3))))</formula>
    </cfRule>
  </conditionalFormatting>
  <conditionalFormatting sqref="AD3">
    <cfRule type="containsText" dxfId="374" priority="472" operator="containsText" text="Óptimo">
      <formula>NOT(ISERROR(SEARCH(("Óptimo"),(AD3))))</formula>
    </cfRule>
  </conditionalFormatting>
  <conditionalFormatting sqref="AD4">
    <cfRule type="containsText" dxfId="373" priority="473" operator="containsText" text="Subestimado">
      <formula>NOT(ISERROR(SEARCH(("Subestimado"),(AD4))))</formula>
    </cfRule>
  </conditionalFormatting>
  <conditionalFormatting sqref="AD4">
    <cfRule type="containsText" dxfId="372" priority="474" operator="containsText" text="Crítico">
      <formula>NOT(ISERROR(SEARCH(("Crítico"),(AD4))))</formula>
    </cfRule>
  </conditionalFormatting>
  <conditionalFormatting sqref="AD4">
    <cfRule type="containsText" dxfId="371" priority="475" operator="containsText" text="Riesgo">
      <formula>NOT(ISERROR(SEARCH(("Riesgo"),(AD4))))</formula>
    </cfRule>
  </conditionalFormatting>
  <conditionalFormatting sqref="AD4">
    <cfRule type="containsText" dxfId="370" priority="476" operator="containsText" text="Adecuado">
      <formula>NOT(ISERROR(SEARCH(("Adecuado"),(AD4))))</formula>
    </cfRule>
  </conditionalFormatting>
  <conditionalFormatting sqref="AD4">
    <cfRule type="containsText" dxfId="369" priority="477" operator="containsText" text="Óptimo">
      <formula>NOT(ISERROR(SEARCH(("Óptimo"),(AD4))))</formula>
    </cfRule>
  </conditionalFormatting>
  <conditionalFormatting sqref="AD5">
    <cfRule type="containsText" dxfId="368" priority="478" operator="containsText" text="Subestimado">
      <formula>NOT(ISERROR(SEARCH(("Subestimado"),(AD5))))</formula>
    </cfRule>
  </conditionalFormatting>
  <conditionalFormatting sqref="AD5">
    <cfRule type="containsText" dxfId="367" priority="479" operator="containsText" text="Crítico">
      <formula>NOT(ISERROR(SEARCH(("Crítico"),(AD5))))</formula>
    </cfRule>
  </conditionalFormatting>
  <conditionalFormatting sqref="AD5">
    <cfRule type="containsText" dxfId="366" priority="480" operator="containsText" text="Riesgo">
      <formula>NOT(ISERROR(SEARCH(("Riesgo"),(AD5))))</formula>
    </cfRule>
  </conditionalFormatting>
  <conditionalFormatting sqref="AD5">
    <cfRule type="containsText" dxfId="365" priority="481" operator="containsText" text="Adecuado">
      <formula>NOT(ISERROR(SEARCH(("Adecuado"),(AD5))))</formula>
    </cfRule>
  </conditionalFormatting>
  <conditionalFormatting sqref="AD5">
    <cfRule type="containsText" dxfId="364" priority="482" operator="containsText" text="Óptimo">
      <formula>NOT(ISERROR(SEARCH(("Óptimo"),(AD5))))</formula>
    </cfRule>
  </conditionalFormatting>
  <conditionalFormatting sqref="AD6">
    <cfRule type="containsText" dxfId="363" priority="483" operator="containsText" text="Subestimado">
      <formula>NOT(ISERROR(SEARCH(("Subestimado"),(AD6))))</formula>
    </cfRule>
  </conditionalFormatting>
  <conditionalFormatting sqref="AD6">
    <cfRule type="containsText" dxfId="362" priority="484" operator="containsText" text="Crítico">
      <formula>NOT(ISERROR(SEARCH(("Crítico"),(AD6))))</formula>
    </cfRule>
  </conditionalFormatting>
  <conditionalFormatting sqref="AD6">
    <cfRule type="containsText" dxfId="361" priority="485" operator="containsText" text="Riesgo">
      <formula>NOT(ISERROR(SEARCH(("Riesgo"),(AD6))))</formula>
    </cfRule>
  </conditionalFormatting>
  <conditionalFormatting sqref="AD6">
    <cfRule type="containsText" dxfId="360" priority="486" operator="containsText" text="Adecuado">
      <formula>NOT(ISERROR(SEARCH(("Adecuado"),(AD6))))</formula>
    </cfRule>
  </conditionalFormatting>
  <conditionalFormatting sqref="AD6">
    <cfRule type="containsText" dxfId="359" priority="487" operator="containsText" text="Óptimo">
      <formula>NOT(ISERROR(SEARCH(("Óptimo"),(AD6))))</formula>
    </cfRule>
  </conditionalFormatting>
  <conditionalFormatting sqref="AD11">
    <cfRule type="containsText" dxfId="358" priority="488" operator="containsText" text="Subestimado">
      <formula>NOT(ISERROR(SEARCH(("Subestimado"),(AD11))))</formula>
    </cfRule>
  </conditionalFormatting>
  <conditionalFormatting sqref="AD11">
    <cfRule type="containsText" dxfId="357" priority="489" operator="containsText" text="Crítico">
      <formula>NOT(ISERROR(SEARCH(("Crítico"),(AD11))))</formula>
    </cfRule>
  </conditionalFormatting>
  <conditionalFormatting sqref="AD11">
    <cfRule type="containsText" dxfId="356" priority="490" operator="containsText" text="Riesgo">
      <formula>NOT(ISERROR(SEARCH(("Riesgo"),(AD11))))</formula>
    </cfRule>
  </conditionalFormatting>
  <conditionalFormatting sqref="AD11">
    <cfRule type="containsText" dxfId="355" priority="491" operator="containsText" text="Adecuado">
      <formula>NOT(ISERROR(SEARCH(("Adecuado"),(AD11))))</formula>
    </cfRule>
  </conditionalFormatting>
  <conditionalFormatting sqref="AD11">
    <cfRule type="containsText" dxfId="354" priority="492" operator="containsText" text="Óptimo">
      <formula>NOT(ISERROR(SEARCH(("Óptimo"),(AD11))))</formula>
    </cfRule>
  </conditionalFormatting>
  <conditionalFormatting sqref="AD12">
    <cfRule type="containsText" dxfId="353" priority="493" operator="containsText" text="Subestimado">
      <formula>NOT(ISERROR(SEARCH(("Subestimado"),(AD12))))</formula>
    </cfRule>
  </conditionalFormatting>
  <conditionalFormatting sqref="AD12">
    <cfRule type="containsText" dxfId="352" priority="494" operator="containsText" text="Crítico">
      <formula>NOT(ISERROR(SEARCH(("Crítico"),(AD12))))</formula>
    </cfRule>
  </conditionalFormatting>
  <conditionalFormatting sqref="AD12">
    <cfRule type="containsText" dxfId="351" priority="495" operator="containsText" text="Riesgo">
      <formula>NOT(ISERROR(SEARCH(("Riesgo"),(AD12))))</formula>
    </cfRule>
  </conditionalFormatting>
  <conditionalFormatting sqref="AD12">
    <cfRule type="containsText" dxfId="350" priority="496" operator="containsText" text="Adecuado">
      <formula>NOT(ISERROR(SEARCH(("Adecuado"),(AD12))))</formula>
    </cfRule>
  </conditionalFormatting>
  <conditionalFormatting sqref="AD12">
    <cfRule type="containsText" dxfId="349" priority="497" operator="containsText" text="Óptimo">
      <formula>NOT(ISERROR(SEARCH(("Óptimo"),(AD12))))</formula>
    </cfRule>
  </conditionalFormatting>
  <conditionalFormatting sqref="AD10">
    <cfRule type="containsText" dxfId="348" priority="498" operator="containsText" text="Subestimado">
      <formula>NOT(ISERROR(SEARCH(("Subestimado"),(AD10))))</formula>
    </cfRule>
  </conditionalFormatting>
  <conditionalFormatting sqref="AD10">
    <cfRule type="containsText" dxfId="347" priority="499" operator="containsText" text="Crítico">
      <formula>NOT(ISERROR(SEARCH(("Crítico"),(AD10))))</formula>
    </cfRule>
  </conditionalFormatting>
  <conditionalFormatting sqref="AD10">
    <cfRule type="containsText" dxfId="346" priority="500" operator="containsText" text="Riesgo">
      <formula>NOT(ISERROR(SEARCH(("Riesgo"),(AD10))))</formula>
    </cfRule>
  </conditionalFormatting>
  <conditionalFormatting sqref="AD10">
    <cfRule type="containsText" dxfId="345" priority="501" operator="containsText" text="Adecuado">
      <formula>NOT(ISERROR(SEARCH(("Adecuado"),(AD10))))</formula>
    </cfRule>
  </conditionalFormatting>
  <conditionalFormatting sqref="AD10">
    <cfRule type="containsText" dxfId="344" priority="502" operator="containsText" text="Óptimo">
      <formula>NOT(ISERROR(SEARCH(("Óptimo"),(AD10))))</formula>
    </cfRule>
  </conditionalFormatting>
  <conditionalFormatting sqref="AD13">
    <cfRule type="containsText" dxfId="343" priority="503" operator="containsText" text="Subestimado">
      <formula>NOT(ISERROR(SEARCH(("Subestimado"),(AD13))))</formula>
    </cfRule>
  </conditionalFormatting>
  <conditionalFormatting sqref="AD13">
    <cfRule type="containsText" dxfId="342" priority="504" operator="containsText" text="Crítico">
      <formula>NOT(ISERROR(SEARCH(("Crítico"),(AD13))))</formula>
    </cfRule>
  </conditionalFormatting>
  <conditionalFormatting sqref="AD13">
    <cfRule type="containsText" dxfId="341" priority="505" operator="containsText" text="Riesgo">
      <formula>NOT(ISERROR(SEARCH(("Riesgo"),(AD13))))</formula>
    </cfRule>
  </conditionalFormatting>
  <conditionalFormatting sqref="AD13">
    <cfRule type="containsText" dxfId="340" priority="506" operator="containsText" text="Adecuado">
      <formula>NOT(ISERROR(SEARCH(("Adecuado"),(AD13))))</formula>
    </cfRule>
  </conditionalFormatting>
  <conditionalFormatting sqref="AD13">
    <cfRule type="containsText" dxfId="339" priority="507" operator="containsText" text="Óptimo">
      <formula>NOT(ISERROR(SEARCH(("Óptimo"),(AD13))))</formula>
    </cfRule>
  </conditionalFormatting>
  <conditionalFormatting sqref="AD14">
    <cfRule type="containsText" dxfId="338" priority="508" operator="containsText" text="Subestimado">
      <formula>NOT(ISERROR(SEARCH(("Subestimado"),(AD14))))</formula>
    </cfRule>
  </conditionalFormatting>
  <conditionalFormatting sqref="AD14">
    <cfRule type="containsText" dxfId="337" priority="509" operator="containsText" text="Crítico">
      <formula>NOT(ISERROR(SEARCH(("Crítico"),(AD14))))</formula>
    </cfRule>
  </conditionalFormatting>
  <conditionalFormatting sqref="AD14">
    <cfRule type="containsText" dxfId="336" priority="510" operator="containsText" text="Riesgo">
      <formula>NOT(ISERROR(SEARCH(("Riesgo"),(AD14))))</formula>
    </cfRule>
  </conditionalFormatting>
  <conditionalFormatting sqref="AD14">
    <cfRule type="containsText" dxfId="335" priority="511" operator="containsText" text="Adecuado">
      <formula>NOT(ISERROR(SEARCH(("Adecuado"),(AD14))))</formula>
    </cfRule>
  </conditionalFormatting>
  <conditionalFormatting sqref="AD14">
    <cfRule type="containsText" dxfId="334" priority="512" operator="containsText" text="Óptimo">
      <formula>NOT(ISERROR(SEARCH(("Óptimo"),(AD14))))</formula>
    </cfRule>
  </conditionalFormatting>
  <conditionalFormatting sqref="AD15">
    <cfRule type="containsText" dxfId="333" priority="513" operator="containsText" text="Subestimado">
      <formula>NOT(ISERROR(SEARCH(("Subestimado"),(AD15))))</formula>
    </cfRule>
  </conditionalFormatting>
  <conditionalFormatting sqref="AD15">
    <cfRule type="containsText" dxfId="332" priority="514" operator="containsText" text="Crítico">
      <formula>NOT(ISERROR(SEARCH(("Crítico"),(AD15))))</formula>
    </cfRule>
  </conditionalFormatting>
  <conditionalFormatting sqref="AD15">
    <cfRule type="containsText" dxfId="331" priority="515" operator="containsText" text="Riesgo">
      <formula>NOT(ISERROR(SEARCH(("Riesgo"),(AD15))))</formula>
    </cfRule>
  </conditionalFormatting>
  <conditionalFormatting sqref="AD15">
    <cfRule type="containsText" dxfId="330" priority="516" operator="containsText" text="Adecuado">
      <formula>NOT(ISERROR(SEARCH(("Adecuado"),(AD15))))</formula>
    </cfRule>
  </conditionalFormatting>
  <conditionalFormatting sqref="AD15">
    <cfRule type="containsText" dxfId="329" priority="517" operator="containsText" text="Óptimo">
      <formula>NOT(ISERROR(SEARCH(("Óptimo"),(AD15))))</formula>
    </cfRule>
  </conditionalFormatting>
  <conditionalFormatting sqref="AD16">
    <cfRule type="containsText" dxfId="328" priority="518" operator="containsText" text="Subestimado">
      <formula>NOT(ISERROR(SEARCH(("Subestimado"),(AD16))))</formula>
    </cfRule>
  </conditionalFormatting>
  <conditionalFormatting sqref="AD16">
    <cfRule type="containsText" dxfId="327" priority="519" operator="containsText" text="Crítico">
      <formula>NOT(ISERROR(SEARCH(("Crítico"),(AD16))))</formula>
    </cfRule>
  </conditionalFormatting>
  <conditionalFormatting sqref="AD16">
    <cfRule type="containsText" dxfId="326" priority="520" operator="containsText" text="Riesgo">
      <formula>NOT(ISERROR(SEARCH(("Riesgo"),(AD16))))</formula>
    </cfRule>
  </conditionalFormatting>
  <conditionalFormatting sqref="AD16">
    <cfRule type="containsText" dxfId="325" priority="521" operator="containsText" text="Adecuado">
      <formula>NOT(ISERROR(SEARCH(("Adecuado"),(AD16))))</formula>
    </cfRule>
  </conditionalFormatting>
  <conditionalFormatting sqref="AD16">
    <cfRule type="containsText" dxfId="324" priority="522" operator="containsText" text="Óptimo">
      <formula>NOT(ISERROR(SEARCH(("Óptimo"),(AD16))))</formula>
    </cfRule>
  </conditionalFormatting>
  <conditionalFormatting sqref="AD17">
    <cfRule type="containsText" dxfId="323" priority="523" operator="containsText" text="Subestimado">
      <formula>NOT(ISERROR(SEARCH(("Subestimado"),(AD17))))</formula>
    </cfRule>
  </conditionalFormatting>
  <conditionalFormatting sqref="AD17">
    <cfRule type="containsText" dxfId="322" priority="524" operator="containsText" text="Crítico">
      <formula>NOT(ISERROR(SEARCH(("Crítico"),(AD17))))</formula>
    </cfRule>
  </conditionalFormatting>
  <conditionalFormatting sqref="AD17">
    <cfRule type="containsText" dxfId="321" priority="525" operator="containsText" text="Riesgo">
      <formula>NOT(ISERROR(SEARCH(("Riesgo"),(AD17))))</formula>
    </cfRule>
  </conditionalFormatting>
  <conditionalFormatting sqref="AD17">
    <cfRule type="containsText" dxfId="320" priority="526" operator="containsText" text="Adecuado">
      <formula>NOT(ISERROR(SEARCH(("Adecuado"),(AD17))))</formula>
    </cfRule>
  </conditionalFormatting>
  <conditionalFormatting sqref="AD17">
    <cfRule type="containsText" dxfId="319" priority="527" operator="containsText" text="Óptimo">
      <formula>NOT(ISERROR(SEARCH(("Óptimo"),(AD17))))</formula>
    </cfRule>
  </conditionalFormatting>
  <conditionalFormatting sqref="AD19">
    <cfRule type="containsText" dxfId="318" priority="528" operator="containsText" text="Subestimado">
      <formula>NOT(ISERROR(SEARCH(("Subestimado"),(AD19))))</formula>
    </cfRule>
  </conditionalFormatting>
  <conditionalFormatting sqref="AD19">
    <cfRule type="containsText" dxfId="317" priority="529" operator="containsText" text="Crítico">
      <formula>NOT(ISERROR(SEARCH(("Crítico"),(AD19))))</formula>
    </cfRule>
  </conditionalFormatting>
  <conditionalFormatting sqref="AD19">
    <cfRule type="containsText" dxfId="316" priority="530" operator="containsText" text="Riesgo">
      <formula>NOT(ISERROR(SEARCH(("Riesgo"),(AD19))))</formula>
    </cfRule>
  </conditionalFormatting>
  <conditionalFormatting sqref="AD19">
    <cfRule type="containsText" dxfId="315" priority="531" operator="containsText" text="Adecuado">
      <formula>NOT(ISERROR(SEARCH(("Adecuado"),(AD19))))</formula>
    </cfRule>
  </conditionalFormatting>
  <conditionalFormatting sqref="AD19">
    <cfRule type="containsText" dxfId="314" priority="532" operator="containsText" text="Óptimo">
      <formula>NOT(ISERROR(SEARCH(("Óptimo"),(AD19))))</formula>
    </cfRule>
  </conditionalFormatting>
  <conditionalFormatting sqref="AD21">
    <cfRule type="containsText" dxfId="313" priority="533" operator="containsText" text="Subestimado">
      <formula>NOT(ISERROR(SEARCH(("Subestimado"),(AD21))))</formula>
    </cfRule>
  </conditionalFormatting>
  <conditionalFormatting sqref="AD21">
    <cfRule type="containsText" dxfId="312" priority="534" operator="containsText" text="Crítico">
      <formula>NOT(ISERROR(SEARCH(("Crítico"),(AD21))))</formula>
    </cfRule>
  </conditionalFormatting>
  <conditionalFormatting sqref="AD21">
    <cfRule type="containsText" dxfId="311" priority="535" operator="containsText" text="Riesgo">
      <formula>NOT(ISERROR(SEARCH(("Riesgo"),(AD21))))</formula>
    </cfRule>
  </conditionalFormatting>
  <conditionalFormatting sqref="AD21">
    <cfRule type="containsText" dxfId="310" priority="536" operator="containsText" text="Adecuado">
      <formula>NOT(ISERROR(SEARCH(("Adecuado"),(AD21))))</formula>
    </cfRule>
  </conditionalFormatting>
  <conditionalFormatting sqref="AD21">
    <cfRule type="containsText" dxfId="309" priority="537" operator="containsText" text="Óptimo">
      <formula>NOT(ISERROR(SEARCH(("Óptimo"),(AD21))))</formula>
    </cfRule>
  </conditionalFormatting>
  <conditionalFormatting sqref="AD35">
    <cfRule type="containsText" dxfId="308" priority="538" operator="containsText" text="Subestimado">
      <formula>NOT(ISERROR(SEARCH(("Subestimado"),(AD35))))</formula>
    </cfRule>
  </conditionalFormatting>
  <conditionalFormatting sqref="AD35">
    <cfRule type="containsText" dxfId="307" priority="539" operator="containsText" text="Crítico">
      <formula>NOT(ISERROR(SEARCH(("Crítico"),(AD35))))</formula>
    </cfRule>
  </conditionalFormatting>
  <conditionalFormatting sqref="AD35">
    <cfRule type="containsText" dxfId="306" priority="540" operator="containsText" text="Riesgo">
      <formula>NOT(ISERROR(SEARCH(("Riesgo"),(AD35))))</formula>
    </cfRule>
  </conditionalFormatting>
  <conditionalFormatting sqref="AD35">
    <cfRule type="containsText" dxfId="305" priority="541" operator="containsText" text="Adecuado">
      <formula>NOT(ISERROR(SEARCH(("Adecuado"),(AD35))))</formula>
    </cfRule>
  </conditionalFormatting>
  <conditionalFormatting sqref="AD35">
    <cfRule type="containsText" dxfId="304" priority="542" operator="containsText" text="Óptimo">
      <formula>NOT(ISERROR(SEARCH(("Óptimo"),(AD35))))</formula>
    </cfRule>
  </conditionalFormatting>
  <conditionalFormatting sqref="AD34">
    <cfRule type="containsText" dxfId="303" priority="543" operator="containsText" text="Subestimado">
      <formula>NOT(ISERROR(SEARCH(("Subestimado"),(AD34))))</formula>
    </cfRule>
  </conditionalFormatting>
  <conditionalFormatting sqref="AD34">
    <cfRule type="containsText" dxfId="302" priority="544" operator="containsText" text="Crítico">
      <formula>NOT(ISERROR(SEARCH(("Crítico"),(AD34))))</formula>
    </cfRule>
  </conditionalFormatting>
  <conditionalFormatting sqref="AD34">
    <cfRule type="containsText" dxfId="301" priority="545" operator="containsText" text="Riesgo">
      <formula>NOT(ISERROR(SEARCH(("Riesgo"),(AD34))))</formula>
    </cfRule>
  </conditionalFormatting>
  <conditionalFormatting sqref="AD34">
    <cfRule type="containsText" dxfId="300" priority="546" operator="containsText" text="Adecuado">
      <formula>NOT(ISERROR(SEARCH(("Adecuado"),(AD34))))</formula>
    </cfRule>
  </conditionalFormatting>
  <conditionalFormatting sqref="AD34">
    <cfRule type="containsText" dxfId="299" priority="547" operator="containsText" text="Óptimo">
      <formula>NOT(ISERROR(SEARCH(("Óptimo"),(AD34))))</formula>
    </cfRule>
  </conditionalFormatting>
  <conditionalFormatting sqref="AD37">
    <cfRule type="containsText" dxfId="298" priority="548" operator="containsText" text="Subestimado">
      <formula>NOT(ISERROR(SEARCH(("Subestimado"),(AD37))))</formula>
    </cfRule>
  </conditionalFormatting>
  <conditionalFormatting sqref="AD37">
    <cfRule type="containsText" dxfId="297" priority="549" operator="containsText" text="Crítico">
      <formula>NOT(ISERROR(SEARCH(("Crítico"),(AD37))))</formula>
    </cfRule>
  </conditionalFormatting>
  <conditionalFormatting sqref="AD37">
    <cfRule type="containsText" dxfId="296" priority="550" operator="containsText" text="Riesgo">
      <formula>NOT(ISERROR(SEARCH(("Riesgo"),(AD37))))</formula>
    </cfRule>
  </conditionalFormatting>
  <conditionalFormatting sqref="AD37">
    <cfRule type="containsText" dxfId="295" priority="551" operator="containsText" text="Adecuado">
      <formula>NOT(ISERROR(SEARCH(("Adecuado"),(AD37))))</formula>
    </cfRule>
  </conditionalFormatting>
  <conditionalFormatting sqref="AD37">
    <cfRule type="containsText" dxfId="294" priority="552" operator="containsText" text="Óptimo">
      <formula>NOT(ISERROR(SEARCH(("Óptimo"),(AD37))))</formula>
    </cfRule>
  </conditionalFormatting>
  <conditionalFormatting sqref="AD38">
    <cfRule type="containsText" dxfId="293" priority="553" operator="containsText" text="Subestimado">
      <formula>NOT(ISERROR(SEARCH(("Subestimado"),(AD38))))</formula>
    </cfRule>
  </conditionalFormatting>
  <conditionalFormatting sqref="AD38">
    <cfRule type="containsText" dxfId="292" priority="554" operator="containsText" text="Crítico">
      <formula>NOT(ISERROR(SEARCH(("Crítico"),(AD38))))</formula>
    </cfRule>
  </conditionalFormatting>
  <conditionalFormatting sqref="AD38">
    <cfRule type="containsText" dxfId="291" priority="555" operator="containsText" text="Riesgo">
      <formula>NOT(ISERROR(SEARCH(("Riesgo"),(AD38))))</formula>
    </cfRule>
  </conditionalFormatting>
  <conditionalFormatting sqref="AD38">
    <cfRule type="containsText" dxfId="290" priority="556" operator="containsText" text="Adecuado">
      <formula>NOT(ISERROR(SEARCH(("Adecuado"),(AD38))))</formula>
    </cfRule>
  </conditionalFormatting>
  <conditionalFormatting sqref="AD38">
    <cfRule type="containsText" dxfId="289" priority="557" operator="containsText" text="Óptimo">
      <formula>NOT(ISERROR(SEARCH(("Óptimo"),(AD38))))</formula>
    </cfRule>
  </conditionalFormatting>
  <conditionalFormatting sqref="AD39">
    <cfRule type="containsText" dxfId="288" priority="558" operator="containsText" text="Subestimado">
      <formula>NOT(ISERROR(SEARCH(("Subestimado"),(AD39))))</formula>
    </cfRule>
  </conditionalFormatting>
  <conditionalFormatting sqref="AD39">
    <cfRule type="containsText" dxfId="287" priority="559" operator="containsText" text="Crítico">
      <formula>NOT(ISERROR(SEARCH(("Crítico"),(AD39))))</formula>
    </cfRule>
  </conditionalFormatting>
  <conditionalFormatting sqref="AD39">
    <cfRule type="containsText" dxfId="286" priority="560" operator="containsText" text="Riesgo">
      <formula>NOT(ISERROR(SEARCH(("Riesgo"),(AD39))))</formula>
    </cfRule>
  </conditionalFormatting>
  <conditionalFormatting sqref="AD39">
    <cfRule type="containsText" dxfId="285" priority="561" operator="containsText" text="Adecuado">
      <formula>NOT(ISERROR(SEARCH(("Adecuado"),(AD39))))</formula>
    </cfRule>
  </conditionalFormatting>
  <conditionalFormatting sqref="AD39">
    <cfRule type="containsText" dxfId="284" priority="562" operator="containsText" text="Óptimo">
      <formula>NOT(ISERROR(SEARCH(("Óptimo"),(AD39))))</formula>
    </cfRule>
  </conditionalFormatting>
  <conditionalFormatting sqref="AD40">
    <cfRule type="containsText" dxfId="283" priority="563" operator="containsText" text="Subestimado">
      <formula>NOT(ISERROR(SEARCH(("Subestimado"),(AD40))))</formula>
    </cfRule>
  </conditionalFormatting>
  <conditionalFormatting sqref="AD40">
    <cfRule type="containsText" dxfId="282" priority="564" operator="containsText" text="Crítico">
      <formula>NOT(ISERROR(SEARCH(("Crítico"),(AD40))))</formula>
    </cfRule>
  </conditionalFormatting>
  <conditionalFormatting sqref="AD40">
    <cfRule type="containsText" dxfId="281" priority="565" operator="containsText" text="Riesgo">
      <formula>NOT(ISERROR(SEARCH(("Riesgo"),(AD40))))</formula>
    </cfRule>
  </conditionalFormatting>
  <conditionalFormatting sqref="AD40">
    <cfRule type="containsText" dxfId="280" priority="566" operator="containsText" text="Adecuado">
      <formula>NOT(ISERROR(SEARCH(("Adecuado"),(AD40))))</formula>
    </cfRule>
  </conditionalFormatting>
  <conditionalFormatting sqref="AD40">
    <cfRule type="containsText" dxfId="279" priority="567" operator="containsText" text="Óptimo">
      <formula>NOT(ISERROR(SEARCH(("Óptimo"),(AD40))))</formula>
    </cfRule>
  </conditionalFormatting>
  <conditionalFormatting sqref="AD26">
    <cfRule type="containsText" dxfId="278" priority="568" operator="containsText" text="Subestimado">
      <formula>NOT(ISERROR(SEARCH(("Subestimado"),(AD26))))</formula>
    </cfRule>
  </conditionalFormatting>
  <conditionalFormatting sqref="AD26">
    <cfRule type="containsText" dxfId="277" priority="569" operator="containsText" text="Crítico">
      <formula>NOT(ISERROR(SEARCH(("Crítico"),(AD26))))</formula>
    </cfRule>
  </conditionalFormatting>
  <conditionalFormatting sqref="AD26">
    <cfRule type="containsText" dxfId="276" priority="570" operator="containsText" text="Riesgo">
      <formula>NOT(ISERROR(SEARCH(("Riesgo"),(AD26))))</formula>
    </cfRule>
  </conditionalFormatting>
  <conditionalFormatting sqref="AD26">
    <cfRule type="containsText" dxfId="275" priority="571" operator="containsText" text="Adecuado">
      <formula>NOT(ISERROR(SEARCH(("Adecuado"),(AD26))))</formula>
    </cfRule>
  </conditionalFormatting>
  <conditionalFormatting sqref="AD26">
    <cfRule type="containsText" dxfId="274" priority="572" operator="containsText" text="Óptimo">
      <formula>NOT(ISERROR(SEARCH(("Óptimo"),(AD26))))</formula>
    </cfRule>
  </conditionalFormatting>
  <conditionalFormatting sqref="AD27">
    <cfRule type="containsText" dxfId="273" priority="573" operator="containsText" text="Subestimado">
      <formula>NOT(ISERROR(SEARCH(("Subestimado"),(AD27))))</formula>
    </cfRule>
  </conditionalFormatting>
  <conditionalFormatting sqref="AD27">
    <cfRule type="containsText" dxfId="272" priority="574" operator="containsText" text="Crítico">
      <formula>NOT(ISERROR(SEARCH(("Crítico"),(AD27))))</formula>
    </cfRule>
  </conditionalFormatting>
  <conditionalFormatting sqref="AD27">
    <cfRule type="containsText" dxfId="271" priority="575" operator="containsText" text="Riesgo">
      <formula>NOT(ISERROR(SEARCH(("Riesgo"),(AD27))))</formula>
    </cfRule>
  </conditionalFormatting>
  <conditionalFormatting sqref="AD27">
    <cfRule type="containsText" dxfId="270" priority="576" operator="containsText" text="Adecuado">
      <formula>NOT(ISERROR(SEARCH(("Adecuado"),(AD27))))</formula>
    </cfRule>
  </conditionalFormatting>
  <conditionalFormatting sqref="AD27">
    <cfRule type="containsText" dxfId="269" priority="577" operator="containsText" text="Óptimo">
      <formula>NOT(ISERROR(SEARCH(("Óptimo"),(AD27))))</formula>
    </cfRule>
  </conditionalFormatting>
  <conditionalFormatting sqref="AD28">
    <cfRule type="containsText" dxfId="268" priority="578" operator="containsText" text="Subestimado">
      <formula>NOT(ISERROR(SEARCH(("Subestimado"),(AD28))))</formula>
    </cfRule>
  </conditionalFormatting>
  <conditionalFormatting sqref="AD28">
    <cfRule type="containsText" dxfId="267" priority="579" operator="containsText" text="Crítico">
      <formula>NOT(ISERROR(SEARCH(("Crítico"),(AD28))))</formula>
    </cfRule>
  </conditionalFormatting>
  <conditionalFormatting sqref="AD28">
    <cfRule type="containsText" dxfId="266" priority="580" operator="containsText" text="Riesgo">
      <formula>NOT(ISERROR(SEARCH(("Riesgo"),(AD28))))</formula>
    </cfRule>
  </conditionalFormatting>
  <conditionalFormatting sqref="AD28">
    <cfRule type="containsText" dxfId="265" priority="581" operator="containsText" text="Adecuado">
      <formula>NOT(ISERROR(SEARCH(("Adecuado"),(AD28))))</formula>
    </cfRule>
  </conditionalFormatting>
  <conditionalFormatting sqref="AD28">
    <cfRule type="containsText" dxfId="264" priority="582" operator="containsText" text="Óptimo">
      <formula>NOT(ISERROR(SEARCH(("Óptimo"),(AD28))))</formula>
    </cfRule>
  </conditionalFormatting>
  <conditionalFormatting sqref="AD33">
    <cfRule type="containsText" dxfId="263" priority="583" operator="containsText" text="Subestimado">
      <formula>NOT(ISERROR(SEARCH(("Subestimado"),(AD33))))</formula>
    </cfRule>
  </conditionalFormatting>
  <conditionalFormatting sqref="AD33">
    <cfRule type="containsText" dxfId="262" priority="584" operator="containsText" text="Crítico">
      <formula>NOT(ISERROR(SEARCH(("Crítico"),(AD33))))</formula>
    </cfRule>
  </conditionalFormatting>
  <conditionalFormatting sqref="AD33">
    <cfRule type="containsText" dxfId="261" priority="585" operator="containsText" text="Riesgo">
      <formula>NOT(ISERROR(SEARCH(("Riesgo"),(AD33))))</formula>
    </cfRule>
  </conditionalFormatting>
  <conditionalFormatting sqref="AD33">
    <cfRule type="containsText" dxfId="260" priority="586" operator="containsText" text="Adecuado">
      <formula>NOT(ISERROR(SEARCH(("Adecuado"),(AD33))))</formula>
    </cfRule>
  </conditionalFormatting>
  <conditionalFormatting sqref="AD33">
    <cfRule type="containsText" dxfId="259" priority="587" operator="containsText" text="Óptimo">
      <formula>NOT(ISERROR(SEARCH(("Óptimo"),(AD33))))</formula>
    </cfRule>
  </conditionalFormatting>
  <conditionalFormatting sqref="AD18">
    <cfRule type="containsText" dxfId="258" priority="588" operator="containsText" text="Subestimado">
      <formula>NOT(ISERROR(SEARCH(("Subestimado"),(AD18))))</formula>
    </cfRule>
  </conditionalFormatting>
  <conditionalFormatting sqref="AD18">
    <cfRule type="containsText" dxfId="257" priority="589" operator="containsText" text="Crítico">
      <formula>NOT(ISERROR(SEARCH(("Crítico"),(AD18))))</formula>
    </cfRule>
  </conditionalFormatting>
  <conditionalFormatting sqref="AD18">
    <cfRule type="containsText" dxfId="256" priority="590" operator="containsText" text="Riesgo">
      <formula>NOT(ISERROR(SEARCH(("Riesgo"),(AD18))))</formula>
    </cfRule>
  </conditionalFormatting>
  <conditionalFormatting sqref="AD18">
    <cfRule type="containsText" dxfId="255" priority="591" operator="containsText" text="Adecuado">
      <formula>NOT(ISERROR(SEARCH(("Adecuado"),(AD18))))</formula>
    </cfRule>
  </conditionalFormatting>
  <conditionalFormatting sqref="AD18">
    <cfRule type="containsText" dxfId="254" priority="592" operator="containsText" text="Óptimo">
      <formula>NOT(ISERROR(SEARCH(("Óptimo"),(AD18))))</formula>
    </cfRule>
  </conditionalFormatting>
  <conditionalFormatting sqref="AD41">
    <cfRule type="containsText" dxfId="253" priority="593" operator="containsText" text="Subestimado">
      <formula>NOT(ISERROR(SEARCH(("Subestimado"),(AD41))))</formula>
    </cfRule>
  </conditionalFormatting>
  <conditionalFormatting sqref="AD41">
    <cfRule type="containsText" dxfId="252" priority="594" operator="containsText" text="Crítico">
      <formula>NOT(ISERROR(SEARCH(("Crítico"),(AD41))))</formula>
    </cfRule>
  </conditionalFormatting>
  <conditionalFormatting sqref="AD41">
    <cfRule type="containsText" dxfId="251" priority="595" operator="containsText" text="Riesgo">
      <formula>NOT(ISERROR(SEARCH(("Riesgo"),(AD41))))</formula>
    </cfRule>
  </conditionalFormatting>
  <conditionalFormatting sqref="AD41">
    <cfRule type="containsText" dxfId="250" priority="596" operator="containsText" text="Adecuado">
      <formula>NOT(ISERROR(SEARCH(("Adecuado"),(AD41))))</formula>
    </cfRule>
  </conditionalFormatting>
  <conditionalFormatting sqref="AD41">
    <cfRule type="containsText" dxfId="249" priority="597" operator="containsText" text="Óptimo">
      <formula>NOT(ISERROR(SEARCH(("Óptimo"),(AD41))))</formula>
    </cfRule>
  </conditionalFormatting>
  <conditionalFormatting sqref="AD43">
    <cfRule type="containsText" dxfId="248" priority="598" operator="containsText" text="Subestimado">
      <formula>NOT(ISERROR(SEARCH(("Subestimado"),(AD43))))</formula>
    </cfRule>
  </conditionalFormatting>
  <conditionalFormatting sqref="AD43">
    <cfRule type="containsText" dxfId="247" priority="599" operator="containsText" text="Crítico">
      <formula>NOT(ISERROR(SEARCH(("Crítico"),(AD43))))</formula>
    </cfRule>
  </conditionalFormatting>
  <conditionalFormatting sqref="AD43">
    <cfRule type="containsText" dxfId="246" priority="600" operator="containsText" text="Riesgo">
      <formula>NOT(ISERROR(SEARCH(("Riesgo"),(AD43))))</formula>
    </cfRule>
  </conditionalFormatting>
  <conditionalFormatting sqref="AD43">
    <cfRule type="containsText" dxfId="245" priority="601" operator="containsText" text="Adecuado">
      <formula>NOT(ISERROR(SEARCH(("Adecuado"),(AD43))))</formula>
    </cfRule>
  </conditionalFormatting>
  <conditionalFormatting sqref="AD43">
    <cfRule type="containsText" dxfId="244" priority="602" operator="containsText" text="Óptimo">
      <formula>NOT(ISERROR(SEARCH(("Óptimo"),(AD43))))</formula>
    </cfRule>
  </conditionalFormatting>
  <conditionalFormatting sqref="AD44">
    <cfRule type="containsText" dxfId="243" priority="603" operator="containsText" text="Subestimado">
      <formula>NOT(ISERROR(SEARCH(("Subestimado"),(AD44))))</formula>
    </cfRule>
  </conditionalFormatting>
  <conditionalFormatting sqref="AD44">
    <cfRule type="containsText" dxfId="242" priority="604" operator="containsText" text="Crítico">
      <formula>NOT(ISERROR(SEARCH(("Crítico"),(AD44))))</formula>
    </cfRule>
  </conditionalFormatting>
  <conditionalFormatting sqref="AD44">
    <cfRule type="containsText" dxfId="241" priority="605" operator="containsText" text="Riesgo">
      <formula>NOT(ISERROR(SEARCH(("Riesgo"),(AD44))))</formula>
    </cfRule>
  </conditionalFormatting>
  <conditionalFormatting sqref="AD44">
    <cfRule type="containsText" dxfId="240" priority="606" operator="containsText" text="Adecuado">
      <formula>NOT(ISERROR(SEARCH(("Adecuado"),(AD44))))</formula>
    </cfRule>
  </conditionalFormatting>
  <conditionalFormatting sqref="AD44">
    <cfRule type="containsText" dxfId="239" priority="607" operator="containsText" text="Óptimo">
      <formula>NOT(ISERROR(SEARCH(("Óptimo"),(AD44))))</formula>
    </cfRule>
  </conditionalFormatting>
  <conditionalFormatting sqref="AD36">
    <cfRule type="containsText" dxfId="238" priority="608" operator="containsText" text="Subestimado">
      <formula>NOT(ISERROR(SEARCH(("Subestimado"),(AD36))))</formula>
    </cfRule>
  </conditionalFormatting>
  <conditionalFormatting sqref="AD36">
    <cfRule type="containsText" dxfId="237" priority="609" operator="containsText" text="Crítico">
      <formula>NOT(ISERROR(SEARCH(("Crítico"),(AD36))))</formula>
    </cfRule>
  </conditionalFormatting>
  <conditionalFormatting sqref="AD36">
    <cfRule type="containsText" dxfId="236" priority="610" operator="containsText" text="Riesgo">
      <formula>NOT(ISERROR(SEARCH(("Riesgo"),(AD36))))</formula>
    </cfRule>
  </conditionalFormatting>
  <conditionalFormatting sqref="AD36">
    <cfRule type="containsText" dxfId="235" priority="611" operator="containsText" text="Adecuado">
      <formula>NOT(ISERROR(SEARCH(("Adecuado"),(AD36))))</formula>
    </cfRule>
  </conditionalFormatting>
  <conditionalFormatting sqref="AD36">
    <cfRule type="containsText" dxfId="234" priority="612" operator="containsText" text="Óptimo">
      <formula>NOT(ISERROR(SEARCH(("Óptimo"),(AD36))))</formula>
    </cfRule>
  </conditionalFormatting>
  <conditionalFormatting sqref="AD46">
    <cfRule type="containsText" dxfId="233" priority="613" operator="containsText" text="Subestimado">
      <formula>NOT(ISERROR(SEARCH(("Subestimado"),(AD46))))</formula>
    </cfRule>
  </conditionalFormatting>
  <conditionalFormatting sqref="AD46">
    <cfRule type="containsText" dxfId="232" priority="614" operator="containsText" text="Crítico">
      <formula>NOT(ISERROR(SEARCH(("Crítico"),(AD46))))</formula>
    </cfRule>
  </conditionalFormatting>
  <conditionalFormatting sqref="AD46">
    <cfRule type="containsText" dxfId="231" priority="615" operator="containsText" text="Riesgo">
      <formula>NOT(ISERROR(SEARCH(("Riesgo"),(AD46))))</formula>
    </cfRule>
  </conditionalFormatting>
  <conditionalFormatting sqref="AD46">
    <cfRule type="containsText" dxfId="230" priority="616" operator="containsText" text="Adecuado">
      <formula>NOT(ISERROR(SEARCH(("Adecuado"),(AD46))))</formula>
    </cfRule>
  </conditionalFormatting>
  <conditionalFormatting sqref="AD46">
    <cfRule type="containsText" dxfId="229" priority="617" operator="containsText" text="Óptimo">
      <formula>NOT(ISERROR(SEARCH(("Óptimo"),(AD46))))</formula>
    </cfRule>
  </conditionalFormatting>
  <conditionalFormatting sqref="AD45">
    <cfRule type="containsText" dxfId="228" priority="618" operator="containsText" text="Subestimado">
      <formula>NOT(ISERROR(SEARCH(("Subestimado"),(AD45))))</formula>
    </cfRule>
  </conditionalFormatting>
  <conditionalFormatting sqref="AD45">
    <cfRule type="containsText" dxfId="227" priority="619" operator="containsText" text="Crítico">
      <formula>NOT(ISERROR(SEARCH(("Crítico"),(AD45))))</formula>
    </cfRule>
  </conditionalFormatting>
  <conditionalFormatting sqref="AD45">
    <cfRule type="containsText" dxfId="226" priority="620" operator="containsText" text="Riesgo">
      <formula>NOT(ISERROR(SEARCH(("Riesgo"),(AD45))))</formula>
    </cfRule>
  </conditionalFormatting>
  <conditionalFormatting sqref="AD45">
    <cfRule type="containsText" dxfId="225" priority="621" operator="containsText" text="Adecuado">
      <formula>NOT(ISERROR(SEARCH(("Adecuado"),(AD45))))</formula>
    </cfRule>
  </conditionalFormatting>
  <conditionalFormatting sqref="AD45">
    <cfRule type="containsText" dxfId="224" priority="622" operator="containsText" text="Óptimo">
      <formula>NOT(ISERROR(SEARCH(("Óptimo"),(AD45))))</formula>
    </cfRule>
  </conditionalFormatting>
  <conditionalFormatting sqref="AL7">
    <cfRule type="containsText" dxfId="223" priority="38" operator="containsText" text="Subestimado">
      <formula>NOT(ISERROR(SEARCH(("Subestimado"),(AL7))))</formula>
    </cfRule>
  </conditionalFormatting>
  <conditionalFormatting sqref="AL7">
    <cfRule type="containsText" dxfId="222" priority="39" operator="containsText" text="Crítico">
      <formula>NOT(ISERROR(SEARCH(("Crítico"),(AL7))))</formula>
    </cfRule>
  </conditionalFormatting>
  <conditionalFormatting sqref="AL7">
    <cfRule type="containsText" dxfId="221" priority="40" operator="containsText" text="Riesgo">
      <formula>NOT(ISERROR(SEARCH(("Riesgo"),(AL7))))</formula>
    </cfRule>
  </conditionalFormatting>
  <conditionalFormatting sqref="AL7">
    <cfRule type="containsText" dxfId="220" priority="41" operator="containsText" text="Adecuado">
      <formula>NOT(ISERROR(SEARCH(("Adecuado"),(AL7))))</formula>
    </cfRule>
  </conditionalFormatting>
  <conditionalFormatting sqref="AL7">
    <cfRule type="containsText" dxfId="219" priority="42" operator="containsText" text="Óptimo">
      <formula>NOT(ISERROR(SEARCH(("Óptimo"),(AL7))))</formula>
    </cfRule>
  </conditionalFormatting>
  <conditionalFormatting sqref="AL8">
    <cfRule type="containsText" dxfId="218" priority="43" operator="containsText" text="Subestimado">
      <formula>NOT(ISERROR(SEARCH(("Subestimado"),(AL8))))</formula>
    </cfRule>
  </conditionalFormatting>
  <conditionalFormatting sqref="AL8">
    <cfRule type="containsText" dxfId="217" priority="44" operator="containsText" text="Crítico">
      <formula>NOT(ISERROR(SEARCH(("Crítico"),(AL8))))</formula>
    </cfRule>
  </conditionalFormatting>
  <conditionalFormatting sqref="AL8">
    <cfRule type="containsText" dxfId="216" priority="45" operator="containsText" text="Riesgo">
      <formula>NOT(ISERROR(SEARCH(("Riesgo"),(AL8))))</formula>
    </cfRule>
  </conditionalFormatting>
  <conditionalFormatting sqref="AL8">
    <cfRule type="containsText" dxfId="215" priority="46" operator="containsText" text="Adecuado">
      <formula>NOT(ISERROR(SEARCH(("Adecuado"),(AL8))))</formula>
    </cfRule>
  </conditionalFormatting>
  <conditionalFormatting sqref="AL8">
    <cfRule type="containsText" dxfId="214" priority="47" operator="containsText" text="Óptimo">
      <formula>NOT(ISERROR(SEARCH(("Óptimo"),(AL8))))</formula>
    </cfRule>
  </conditionalFormatting>
  <conditionalFormatting sqref="AL9">
    <cfRule type="containsText" dxfId="213" priority="48" operator="containsText" text="Subestimado">
      <formula>NOT(ISERROR(SEARCH(("Subestimado"),(AL9))))</formula>
    </cfRule>
  </conditionalFormatting>
  <conditionalFormatting sqref="AL9">
    <cfRule type="containsText" dxfId="212" priority="49" operator="containsText" text="Crítico">
      <formula>NOT(ISERROR(SEARCH(("Crítico"),(AL9))))</formula>
    </cfRule>
  </conditionalFormatting>
  <conditionalFormatting sqref="AL9">
    <cfRule type="containsText" dxfId="211" priority="50" operator="containsText" text="Riesgo">
      <formula>NOT(ISERROR(SEARCH(("Riesgo"),(AL9))))</formula>
    </cfRule>
  </conditionalFormatting>
  <conditionalFormatting sqref="AL9">
    <cfRule type="containsText" dxfId="210" priority="51" operator="containsText" text="Adecuado">
      <formula>NOT(ISERROR(SEARCH(("Adecuado"),(AL9))))</formula>
    </cfRule>
  </conditionalFormatting>
  <conditionalFormatting sqref="AL9">
    <cfRule type="containsText" dxfId="209" priority="52" operator="containsText" text="Óptimo">
      <formula>NOT(ISERROR(SEARCH(("Óptimo"),(AL9))))</formula>
    </cfRule>
  </conditionalFormatting>
  <conditionalFormatting sqref="AL20">
    <cfRule type="containsText" dxfId="208" priority="53" operator="containsText" text="Subestimado">
      <formula>NOT(ISERROR(SEARCH(("Subestimado"),(AL20))))</formula>
    </cfRule>
  </conditionalFormatting>
  <conditionalFormatting sqref="AL20">
    <cfRule type="containsText" dxfId="207" priority="54" operator="containsText" text="Crítico">
      <formula>NOT(ISERROR(SEARCH(("Crítico"),(AL20))))</formula>
    </cfRule>
  </conditionalFormatting>
  <conditionalFormatting sqref="AL20">
    <cfRule type="containsText" dxfId="206" priority="55" operator="containsText" text="Riesgo">
      <formula>NOT(ISERROR(SEARCH(("Riesgo"),(AL20))))</formula>
    </cfRule>
  </conditionalFormatting>
  <conditionalFormatting sqref="AL20">
    <cfRule type="containsText" dxfId="205" priority="56" operator="containsText" text="Adecuado">
      <formula>NOT(ISERROR(SEARCH(("Adecuado"),(AL20))))</formula>
    </cfRule>
  </conditionalFormatting>
  <conditionalFormatting sqref="AL20">
    <cfRule type="containsText" dxfId="204" priority="57" operator="containsText" text="Óptimo">
      <formula>NOT(ISERROR(SEARCH(("Óptimo"),(AL20))))</formula>
    </cfRule>
  </conditionalFormatting>
  <conditionalFormatting sqref="AL22">
    <cfRule type="containsText" dxfId="203" priority="58" operator="containsText" text="Subestimado">
      <formula>NOT(ISERROR(SEARCH(("Subestimado"),(AL22))))</formula>
    </cfRule>
  </conditionalFormatting>
  <conditionalFormatting sqref="AL22">
    <cfRule type="containsText" dxfId="202" priority="59" operator="containsText" text="Crítico">
      <formula>NOT(ISERROR(SEARCH(("Crítico"),(AL22))))</formula>
    </cfRule>
  </conditionalFormatting>
  <conditionalFormatting sqref="AL22">
    <cfRule type="containsText" dxfId="201" priority="60" operator="containsText" text="Riesgo">
      <formula>NOT(ISERROR(SEARCH(("Riesgo"),(AL22))))</formula>
    </cfRule>
  </conditionalFormatting>
  <conditionalFormatting sqref="AL22">
    <cfRule type="containsText" dxfId="200" priority="61" operator="containsText" text="Adecuado">
      <formula>NOT(ISERROR(SEARCH(("Adecuado"),(AL22))))</formula>
    </cfRule>
  </conditionalFormatting>
  <conditionalFormatting sqref="AL22">
    <cfRule type="containsText" dxfId="199" priority="62" operator="containsText" text="Óptimo">
      <formula>NOT(ISERROR(SEARCH(("Óptimo"),(AL22))))</formula>
    </cfRule>
  </conditionalFormatting>
  <conditionalFormatting sqref="AL24">
    <cfRule type="containsText" dxfId="198" priority="63" operator="containsText" text="Subestimado">
      <formula>NOT(ISERROR(SEARCH(("Subestimado"),(AL24))))</formula>
    </cfRule>
  </conditionalFormatting>
  <conditionalFormatting sqref="AL24">
    <cfRule type="containsText" dxfId="197" priority="64" operator="containsText" text="Crítico">
      <formula>NOT(ISERROR(SEARCH(("Crítico"),(AL24))))</formula>
    </cfRule>
  </conditionalFormatting>
  <conditionalFormatting sqref="AL24">
    <cfRule type="containsText" dxfId="196" priority="65" operator="containsText" text="Riesgo">
      <formula>NOT(ISERROR(SEARCH(("Riesgo"),(AL24))))</formula>
    </cfRule>
  </conditionalFormatting>
  <conditionalFormatting sqref="AL24">
    <cfRule type="containsText" dxfId="195" priority="66" operator="containsText" text="Adecuado">
      <formula>NOT(ISERROR(SEARCH(("Adecuado"),(AL24))))</formula>
    </cfRule>
  </conditionalFormatting>
  <conditionalFormatting sqref="AL24">
    <cfRule type="containsText" dxfId="194" priority="67" operator="containsText" text="Óptimo">
      <formula>NOT(ISERROR(SEARCH(("Óptimo"),(AL24))))</formula>
    </cfRule>
  </conditionalFormatting>
  <conditionalFormatting sqref="AL23">
    <cfRule type="containsText" dxfId="193" priority="68" operator="containsText" text="Subestimado">
      <formula>NOT(ISERROR(SEARCH(("Subestimado"),(AL23))))</formula>
    </cfRule>
  </conditionalFormatting>
  <conditionalFormatting sqref="AL23">
    <cfRule type="containsText" dxfId="192" priority="69" operator="containsText" text="Crítico">
      <formula>NOT(ISERROR(SEARCH(("Crítico"),(AL23))))</formula>
    </cfRule>
  </conditionalFormatting>
  <conditionalFormatting sqref="AL23">
    <cfRule type="containsText" dxfId="191" priority="70" operator="containsText" text="Riesgo">
      <formula>NOT(ISERROR(SEARCH(("Riesgo"),(AL23))))</formula>
    </cfRule>
  </conditionalFormatting>
  <conditionalFormatting sqref="AL23">
    <cfRule type="containsText" dxfId="190" priority="71" operator="containsText" text="Adecuado">
      <formula>NOT(ISERROR(SEARCH(("Adecuado"),(AL23))))</formula>
    </cfRule>
  </conditionalFormatting>
  <conditionalFormatting sqref="AL23">
    <cfRule type="containsText" dxfId="189" priority="72" operator="containsText" text="Óptimo">
      <formula>NOT(ISERROR(SEARCH(("Óptimo"),(AL23))))</formula>
    </cfRule>
  </conditionalFormatting>
  <conditionalFormatting sqref="AL25">
    <cfRule type="containsText" dxfId="188" priority="73" operator="containsText" text="Subestimado">
      <formula>NOT(ISERROR(SEARCH(("Subestimado"),(AL25))))</formula>
    </cfRule>
  </conditionalFormatting>
  <conditionalFormatting sqref="AL25">
    <cfRule type="containsText" dxfId="187" priority="74" operator="containsText" text="Crítico">
      <formula>NOT(ISERROR(SEARCH(("Crítico"),(AL25))))</formula>
    </cfRule>
  </conditionalFormatting>
  <conditionalFormatting sqref="AL25">
    <cfRule type="containsText" dxfId="186" priority="75" operator="containsText" text="Riesgo">
      <formula>NOT(ISERROR(SEARCH(("Riesgo"),(AL25))))</formula>
    </cfRule>
  </conditionalFormatting>
  <conditionalFormatting sqref="AL25">
    <cfRule type="containsText" dxfId="185" priority="76" operator="containsText" text="Adecuado">
      <formula>NOT(ISERROR(SEARCH(("Adecuado"),(AL25))))</formula>
    </cfRule>
  </conditionalFormatting>
  <conditionalFormatting sqref="AL25">
    <cfRule type="containsText" dxfId="184" priority="77" operator="containsText" text="Óptimo">
      <formula>NOT(ISERROR(SEARCH(("Óptimo"),(AL25))))</formula>
    </cfRule>
  </conditionalFormatting>
  <conditionalFormatting sqref="AL29:AL32">
    <cfRule type="containsText" dxfId="183" priority="78" operator="containsText" text="Subestimado">
      <formula>NOT(ISERROR(SEARCH(("Subestimado"),(AL29))))</formula>
    </cfRule>
  </conditionalFormatting>
  <conditionalFormatting sqref="AL29:AL32">
    <cfRule type="containsText" dxfId="182" priority="79" operator="containsText" text="Crítico">
      <formula>NOT(ISERROR(SEARCH(("Crítico"),(AL29))))</formula>
    </cfRule>
  </conditionalFormatting>
  <conditionalFormatting sqref="AL29:AL32">
    <cfRule type="containsText" dxfId="181" priority="80" operator="containsText" text="Riesgo">
      <formula>NOT(ISERROR(SEARCH(("Riesgo"),(AL29))))</formula>
    </cfRule>
  </conditionalFormatting>
  <conditionalFormatting sqref="AL29:AL32">
    <cfRule type="containsText" dxfId="180" priority="81" operator="containsText" text="Adecuado">
      <formula>NOT(ISERROR(SEARCH(("Adecuado"),(AL29))))</formula>
    </cfRule>
  </conditionalFormatting>
  <conditionalFormatting sqref="AL29:AL32">
    <cfRule type="containsText" dxfId="179" priority="82" operator="containsText" text="Óptimo">
      <formula>NOT(ISERROR(SEARCH(("Óptimo"),(AL29))))</formula>
    </cfRule>
  </conditionalFormatting>
  <conditionalFormatting sqref="AL42">
    <cfRule type="containsText" dxfId="178" priority="83" operator="containsText" text="Subestimado">
      <formula>NOT(ISERROR(SEARCH(("Subestimado"),(AL42))))</formula>
    </cfRule>
  </conditionalFormatting>
  <conditionalFormatting sqref="AL42">
    <cfRule type="containsText" dxfId="177" priority="84" operator="containsText" text="Crítico">
      <formula>NOT(ISERROR(SEARCH(("Crítico"),(AL42))))</formula>
    </cfRule>
  </conditionalFormatting>
  <conditionalFormatting sqref="AL42">
    <cfRule type="containsText" dxfId="176" priority="85" operator="containsText" text="Riesgo">
      <formula>NOT(ISERROR(SEARCH(("Riesgo"),(AL42))))</formula>
    </cfRule>
  </conditionalFormatting>
  <conditionalFormatting sqref="AL42">
    <cfRule type="containsText" dxfId="175" priority="86" operator="containsText" text="Adecuado">
      <formula>NOT(ISERROR(SEARCH(("Adecuado"),(AL42))))</formula>
    </cfRule>
  </conditionalFormatting>
  <conditionalFormatting sqref="AL42">
    <cfRule type="containsText" dxfId="174" priority="87" operator="containsText" text="Óptimo">
      <formula>NOT(ISERROR(SEARCH(("Óptimo"),(AL42))))</formula>
    </cfRule>
  </conditionalFormatting>
  <conditionalFormatting sqref="AL3">
    <cfRule type="containsText" dxfId="173" priority="88" operator="containsText" text="Subestimado">
      <formula>NOT(ISERROR(SEARCH(("Subestimado"),(AL3))))</formula>
    </cfRule>
  </conditionalFormatting>
  <conditionalFormatting sqref="AL3">
    <cfRule type="containsText" dxfId="172" priority="89" operator="containsText" text="Crítico">
      <formula>NOT(ISERROR(SEARCH(("Crítico"),(AL3))))</formula>
    </cfRule>
  </conditionalFormatting>
  <conditionalFormatting sqref="AL3">
    <cfRule type="containsText" dxfId="171" priority="90" operator="containsText" text="Riesgo">
      <formula>NOT(ISERROR(SEARCH(("Riesgo"),(AL3))))</formula>
    </cfRule>
  </conditionalFormatting>
  <conditionalFormatting sqref="AL3">
    <cfRule type="containsText" dxfId="170" priority="91" operator="containsText" text="Adecuado">
      <formula>NOT(ISERROR(SEARCH(("Adecuado"),(AL3))))</formula>
    </cfRule>
  </conditionalFormatting>
  <conditionalFormatting sqref="AL3">
    <cfRule type="containsText" dxfId="169" priority="92" operator="containsText" text="Óptimo">
      <formula>NOT(ISERROR(SEARCH(("Óptimo"),(AL3))))</formula>
    </cfRule>
  </conditionalFormatting>
  <conditionalFormatting sqref="AL4">
    <cfRule type="containsText" dxfId="168" priority="93" operator="containsText" text="Subestimado">
      <formula>NOT(ISERROR(SEARCH(("Subestimado"),(AL4))))</formula>
    </cfRule>
  </conditionalFormatting>
  <conditionalFormatting sqref="AL4">
    <cfRule type="containsText" dxfId="167" priority="94" operator="containsText" text="Crítico">
      <formula>NOT(ISERROR(SEARCH(("Crítico"),(AL4))))</formula>
    </cfRule>
  </conditionalFormatting>
  <conditionalFormatting sqref="AL4">
    <cfRule type="containsText" dxfId="166" priority="95" operator="containsText" text="Riesgo">
      <formula>NOT(ISERROR(SEARCH(("Riesgo"),(AL4))))</formula>
    </cfRule>
  </conditionalFormatting>
  <conditionalFormatting sqref="AL4">
    <cfRule type="containsText" dxfId="165" priority="96" operator="containsText" text="Adecuado">
      <formula>NOT(ISERROR(SEARCH(("Adecuado"),(AL4))))</formula>
    </cfRule>
  </conditionalFormatting>
  <conditionalFormatting sqref="AL4">
    <cfRule type="containsText" dxfId="164" priority="97" operator="containsText" text="Óptimo">
      <formula>NOT(ISERROR(SEARCH(("Óptimo"),(AL4))))</formula>
    </cfRule>
  </conditionalFormatting>
  <conditionalFormatting sqref="AL5">
    <cfRule type="containsText" dxfId="163" priority="98" operator="containsText" text="Subestimado">
      <formula>NOT(ISERROR(SEARCH(("Subestimado"),(AL5))))</formula>
    </cfRule>
  </conditionalFormatting>
  <conditionalFormatting sqref="AL5">
    <cfRule type="containsText" dxfId="162" priority="99" operator="containsText" text="Crítico">
      <formula>NOT(ISERROR(SEARCH(("Crítico"),(AL5))))</formula>
    </cfRule>
  </conditionalFormatting>
  <conditionalFormatting sqref="AL5">
    <cfRule type="containsText" dxfId="161" priority="100" operator="containsText" text="Riesgo">
      <formula>NOT(ISERROR(SEARCH(("Riesgo"),(AL5))))</formula>
    </cfRule>
  </conditionalFormatting>
  <conditionalFormatting sqref="AL5">
    <cfRule type="containsText" dxfId="160" priority="101" operator="containsText" text="Adecuado">
      <formula>NOT(ISERROR(SEARCH(("Adecuado"),(AL5))))</formula>
    </cfRule>
  </conditionalFormatting>
  <conditionalFormatting sqref="AL5">
    <cfRule type="containsText" dxfId="159" priority="102" operator="containsText" text="Óptimo">
      <formula>NOT(ISERROR(SEARCH(("Óptimo"),(AL5))))</formula>
    </cfRule>
  </conditionalFormatting>
  <conditionalFormatting sqref="AL6">
    <cfRule type="containsText" dxfId="158" priority="103" operator="containsText" text="Subestimado">
      <formula>NOT(ISERROR(SEARCH(("Subestimado"),(AL6))))</formula>
    </cfRule>
  </conditionalFormatting>
  <conditionalFormatting sqref="AL6">
    <cfRule type="containsText" dxfId="157" priority="104" operator="containsText" text="Crítico">
      <formula>NOT(ISERROR(SEARCH(("Crítico"),(AL6))))</formula>
    </cfRule>
  </conditionalFormatting>
  <conditionalFormatting sqref="AL6">
    <cfRule type="containsText" dxfId="156" priority="105" operator="containsText" text="Riesgo">
      <formula>NOT(ISERROR(SEARCH(("Riesgo"),(AL6))))</formula>
    </cfRule>
  </conditionalFormatting>
  <conditionalFormatting sqref="AL6">
    <cfRule type="containsText" dxfId="155" priority="106" operator="containsText" text="Adecuado">
      <formula>NOT(ISERROR(SEARCH(("Adecuado"),(AL6))))</formula>
    </cfRule>
  </conditionalFormatting>
  <conditionalFormatting sqref="AL6">
    <cfRule type="containsText" dxfId="154" priority="107" operator="containsText" text="Óptimo">
      <formula>NOT(ISERROR(SEARCH(("Óptimo"),(AL6))))</formula>
    </cfRule>
  </conditionalFormatting>
  <conditionalFormatting sqref="AL10">
    <cfRule type="containsText" dxfId="153" priority="118" operator="containsText" text="Subestimado">
      <formula>NOT(ISERROR(SEARCH(("Subestimado"),(AL10))))</formula>
    </cfRule>
  </conditionalFormatting>
  <conditionalFormatting sqref="AL10">
    <cfRule type="containsText" dxfId="152" priority="119" operator="containsText" text="Crítico">
      <formula>NOT(ISERROR(SEARCH(("Crítico"),(AL10))))</formula>
    </cfRule>
  </conditionalFormatting>
  <conditionalFormatting sqref="AL10">
    <cfRule type="containsText" dxfId="151" priority="120" operator="containsText" text="Riesgo">
      <formula>NOT(ISERROR(SEARCH(("Riesgo"),(AL10))))</formula>
    </cfRule>
  </conditionalFormatting>
  <conditionalFormatting sqref="AL10">
    <cfRule type="containsText" dxfId="150" priority="121" operator="containsText" text="Adecuado">
      <formula>NOT(ISERROR(SEARCH(("Adecuado"),(AL10))))</formula>
    </cfRule>
  </conditionalFormatting>
  <conditionalFormatting sqref="AL10">
    <cfRule type="containsText" dxfId="149" priority="122" operator="containsText" text="Óptimo">
      <formula>NOT(ISERROR(SEARCH(("Óptimo"),(AL10))))</formula>
    </cfRule>
  </conditionalFormatting>
  <conditionalFormatting sqref="AL13">
    <cfRule type="containsText" dxfId="148" priority="123" operator="containsText" text="Subestimado">
      <formula>NOT(ISERROR(SEARCH(("Subestimado"),(AL13))))</formula>
    </cfRule>
  </conditionalFormatting>
  <conditionalFormatting sqref="AL13">
    <cfRule type="containsText" dxfId="147" priority="124" operator="containsText" text="Crítico">
      <formula>NOT(ISERROR(SEARCH(("Crítico"),(AL13))))</formula>
    </cfRule>
  </conditionalFormatting>
  <conditionalFormatting sqref="AL13">
    <cfRule type="containsText" dxfId="146" priority="125" operator="containsText" text="Riesgo">
      <formula>NOT(ISERROR(SEARCH(("Riesgo"),(AL13))))</formula>
    </cfRule>
  </conditionalFormatting>
  <conditionalFormatting sqref="AL13">
    <cfRule type="containsText" dxfId="145" priority="126" operator="containsText" text="Adecuado">
      <formula>NOT(ISERROR(SEARCH(("Adecuado"),(AL13))))</formula>
    </cfRule>
  </conditionalFormatting>
  <conditionalFormatting sqref="AL13">
    <cfRule type="containsText" dxfId="144" priority="127" operator="containsText" text="Óptimo">
      <formula>NOT(ISERROR(SEARCH(("Óptimo"),(AL13))))</formula>
    </cfRule>
  </conditionalFormatting>
  <conditionalFormatting sqref="AL14">
    <cfRule type="containsText" dxfId="143" priority="128" operator="containsText" text="Subestimado">
      <formula>NOT(ISERROR(SEARCH(("Subestimado"),(AL14))))</formula>
    </cfRule>
  </conditionalFormatting>
  <conditionalFormatting sqref="AL14">
    <cfRule type="containsText" dxfId="142" priority="129" operator="containsText" text="Crítico">
      <formula>NOT(ISERROR(SEARCH(("Crítico"),(AL14))))</formula>
    </cfRule>
  </conditionalFormatting>
  <conditionalFormatting sqref="AL14">
    <cfRule type="containsText" dxfId="141" priority="130" operator="containsText" text="Riesgo">
      <formula>NOT(ISERROR(SEARCH(("Riesgo"),(AL14))))</formula>
    </cfRule>
  </conditionalFormatting>
  <conditionalFormatting sqref="AL14">
    <cfRule type="containsText" dxfId="140" priority="131" operator="containsText" text="Adecuado">
      <formula>NOT(ISERROR(SEARCH(("Adecuado"),(AL14))))</formula>
    </cfRule>
  </conditionalFormatting>
  <conditionalFormatting sqref="AL14">
    <cfRule type="containsText" dxfId="139" priority="132" operator="containsText" text="Óptimo">
      <formula>NOT(ISERROR(SEARCH(("Óptimo"),(AL14))))</formula>
    </cfRule>
  </conditionalFormatting>
  <conditionalFormatting sqref="AL15">
    <cfRule type="containsText" dxfId="138" priority="133" operator="containsText" text="Subestimado">
      <formula>NOT(ISERROR(SEARCH(("Subestimado"),(AL15))))</formula>
    </cfRule>
  </conditionalFormatting>
  <conditionalFormatting sqref="AL15">
    <cfRule type="containsText" dxfId="137" priority="134" operator="containsText" text="Crítico">
      <formula>NOT(ISERROR(SEARCH(("Crítico"),(AL15))))</formula>
    </cfRule>
  </conditionalFormatting>
  <conditionalFormatting sqref="AL15">
    <cfRule type="containsText" dxfId="136" priority="135" operator="containsText" text="Riesgo">
      <formula>NOT(ISERROR(SEARCH(("Riesgo"),(AL15))))</formula>
    </cfRule>
  </conditionalFormatting>
  <conditionalFormatting sqref="AL15">
    <cfRule type="containsText" dxfId="135" priority="136" operator="containsText" text="Adecuado">
      <formula>NOT(ISERROR(SEARCH(("Adecuado"),(AL15))))</formula>
    </cfRule>
  </conditionalFormatting>
  <conditionalFormatting sqref="AL15">
    <cfRule type="containsText" dxfId="134" priority="137" operator="containsText" text="Óptimo">
      <formula>NOT(ISERROR(SEARCH(("Óptimo"),(AL15))))</formula>
    </cfRule>
  </conditionalFormatting>
  <conditionalFormatting sqref="AL16">
    <cfRule type="containsText" dxfId="133" priority="138" operator="containsText" text="Subestimado">
      <formula>NOT(ISERROR(SEARCH(("Subestimado"),(AL16))))</formula>
    </cfRule>
  </conditionalFormatting>
  <conditionalFormatting sqref="AL16">
    <cfRule type="containsText" dxfId="132" priority="139" operator="containsText" text="Crítico">
      <formula>NOT(ISERROR(SEARCH(("Crítico"),(AL16))))</formula>
    </cfRule>
  </conditionalFormatting>
  <conditionalFormatting sqref="AL16">
    <cfRule type="containsText" dxfId="131" priority="140" operator="containsText" text="Riesgo">
      <formula>NOT(ISERROR(SEARCH(("Riesgo"),(AL16))))</formula>
    </cfRule>
  </conditionalFormatting>
  <conditionalFormatting sqref="AL16">
    <cfRule type="containsText" dxfId="130" priority="141" operator="containsText" text="Adecuado">
      <formula>NOT(ISERROR(SEARCH(("Adecuado"),(AL16))))</formula>
    </cfRule>
  </conditionalFormatting>
  <conditionalFormatting sqref="AL16">
    <cfRule type="containsText" dxfId="129" priority="142" operator="containsText" text="Óptimo">
      <formula>NOT(ISERROR(SEARCH(("Óptimo"),(AL16))))</formula>
    </cfRule>
  </conditionalFormatting>
  <conditionalFormatting sqref="AL17">
    <cfRule type="containsText" dxfId="128" priority="143" operator="containsText" text="Subestimado">
      <formula>NOT(ISERROR(SEARCH(("Subestimado"),(AL17))))</formula>
    </cfRule>
  </conditionalFormatting>
  <conditionalFormatting sqref="AL17">
    <cfRule type="containsText" dxfId="127" priority="144" operator="containsText" text="Crítico">
      <formula>NOT(ISERROR(SEARCH(("Crítico"),(AL17))))</formula>
    </cfRule>
  </conditionalFormatting>
  <conditionalFormatting sqref="AL17">
    <cfRule type="containsText" dxfId="126" priority="145" operator="containsText" text="Riesgo">
      <formula>NOT(ISERROR(SEARCH(("Riesgo"),(AL17))))</formula>
    </cfRule>
  </conditionalFormatting>
  <conditionalFormatting sqref="AL17">
    <cfRule type="containsText" dxfId="125" priority="146" operator="containsText" text="Adecuado">
      <formula>NOT(ISERROR(SEARCH(("Adecuado"),(AL17))))</formula>
    </cfRule>
  </conditionalFormatting>
  <conditionalFormatting sqref="AL17">
    <cfRule type="containsText" dxfId="124" priority="147" operator="containsText" text="Óptimo">
      <formula>NOT(ISERROR(SEARCH(("Óptimo"),(AL17))))</formula>
    </cfRule>
  </conditionalFormatting>
  <conditionalFormatting sqref="AL19">
    <cfRule type="containsText" dxfId="123" priority="148" operator="containsText" text="Subestimado">
      <formula>NOT(ISERROR(SEARCH(("Subestimado"),(AL19))))</formula>
    </cfRule>
  </conditionalFormatting>
  <conditionalFormatting sqref="AL19">
    <cfRule type="containsText" dxfId="122" priority="149" operator="containsText" text="Crítico">
      <formula>NOT(ISERROR(SEARCH(("Crítico"),(AL19))))</formula>
    </cfRule>
  </conditionalFormatting>
  <conditionalFormatting sqref="AL19">
    <cfRule type="containsText" dxfId="121" priority="150" operator="containsText" text="Riesgo">
      <formula>NOT(ISERROR(SEARCH(("Riesgo"),(AL19))))</formula>
    </cfRule>
  </conditionalFormatting>
  <conditionalFormatting sqref="AL19">
    <cfRule type="containsText" dxfId="120" priority="151" operator="containsText" text="Adecuado">
      <formula>NOT(ISERROR(SEARCH(("Adecuado"),(AL19))))</formula>
    </cfRule>
  </conditionalFormatting>
  <conditionalFormatting sqref="AL19">
    <cfRule type="containsText" dxfId="119" priority="152" operator="containsText" text="Óptimo">
      <formula>NOT(ISERROR(SEARCH(("Óptimo"),(AL19))))</formula>
    </cfRule>
  </conditionalFormatting>
  <conditionalFormatting sqref="AL21">
    <cfRule type="containsText" dxfId="118" priority="153" operator="containsText" text="Subestimado">
      <formula>NOT(ISERROR(SEARCH(("Subestimado"),(AL21))))</formula>
    </cfRule>
  </conditionalFormatting>
  <conditionalFormatting sqref="AL21">
    <cfRule type="containsText" dxfId="117" priority="154" operator="containsText" text="Crítico">
      <formula>NOT(ISERROR(SEARCH(("Crítico"),(AL21))))</formula>
    </cfRule>
  </conditionalFormatting>
  <conditionalFormatting sqref="AL21">
    <cfRule type="containsText" dxfId="116" priority="155" operator="containsText" text="Riesgo">
      <formula>NOT(ISERROR(SEARCH(("Riesgo"),(AL21))))</formula>
    </cfRule>
  </conditionalFormatting>
  <conditionalFormatting sqref="AL21">
    <cfRule type="containsText" dxfId="115" priority="156" operator="containsText" text="Adecuado">
      <formula>NOT(ISERROR(SEARCH(("Adecuado"),(AL21))))</formula>
    </cfRule>
  </conditionalFormatting>
  <conditionalFormatting sqref="AL21">
    <cfRule type="containsText" dxfId="114" priority="157" operator="containsText" text="Óptimo">
      <formula>NOT(ISERROR(SEARCH(("Óptimo"),(AL21))))</formula>
    </cfRule>
  </conditionalFormatting>
  <conditionalFormatting sqref="AL34">
    <cfRule type="containsText" dxfId="113" priority="163" operator="containsText" text="Subestimado">
      <formula>NOT(ISERROR(SEARCH(("Subestimado"),(AL34))))</formula>
    </cfRule>
  </conditionalFormatting>
  <conditionalFormatting sqref="AL34">
    <cfRule type="containsText" dxfId="112" priority="164" operator="containsText" text="Crítico">
      <formula>NOT(ISERROR(SEARCH(("Crítico"),(AL34))))</formula>
    </cfRule>
  </conditionalFormatting>
  <conditionalFormatting sqref="AL34">
    <cfRule type="containsText" dxfId="111" priority="165" operator="containsText" text="Riesgo">
      <formula>NOT(ISERROR(SEARCH(("Riesgo"),(AL34))))</formula>
    </cfRule>
  </conditionalFormatting>
  <conditionalFormatting sqref="AL34">
    <cfRule type="containsText" dxfId="110" priority="166" operator="containsText" text="Adecuado">
      <formula>NOT(ISERROR(SEARCH(("Adecuado"),(AL34))))</formula>
    </cfRule>
  </conditionalFormatting>
  <conditionalFormatting sqref="AL34">
    <cfRule type="containsText" dxfId="109" priority="167" operator="containsText" text="Óptimo">
      <formula>NOT(ISERROR(SEARCH(("Óptimo"),(AL34))))</formula>
    </cfRule>
  </conditionalFormatting>
  <conditionalFormatting sqref="AL37">
    <cfRule type="containsText" dxfId="108" priority="168" operator="containsText" text="Subestimado">
      <formula>NOT(ISERROR(SEARCH(("Subestimado"),(AL37))))</formula>
    </cfRule>
  </conditionalFormatting>
  <conditionalFormatting sqref="AL37">
    <cfRule type="containsText" dxfId="107" priority="169" operator="containsText" text="Crítico">
      <formula>NOT(ISERROR(SEARCH(("Crítico"),(AL37))))</formula>
    </cfRule>
  </conditionalFormatting>
  <conditionalFormatting sqref="AL37">
    <cfRule type="containsText" dxfId="106" priority="170" operator="containsText" text="Riesgo">
      <formula>NOT(ISERROR(SEARCH(("Riesgo"),(AL37))))</formula>
    </cfRule>
  </conditionalFormatting>
  <conditionalFormatting sqref="AL37">
    <cfRule type="containsText" dxfId="105" priority="171" operator="containsText" text="Adecuado">
      <formula>NOT(ISERROR(SEARCH(("Adecuado"),(AL37))))</formula>
    </cfRule>
  </conditionalFormatting>
  <conditionalFormatting sqref="AL37">
    <cfRule type="containsText" dxfId="104" priority="172" operator="containsText" text="Óptimo">
      <formula>NOT(ISERROR(SEARCH(("Óptimo"),(AL37))))</formula>
    </cfRule>
  </conditionalFormatting>
  <conditionalFormatting sqref="AL38">
    <cfRule type="containsText" dxfId="103" priority="173" operator="containsText" text="Subestimado">
      <formula>NOT(ISERROR(SEARCH(("Subestimado"),(AL38))))</formula>
    </cfRule>
  </conditionalFormatting>
  <conditionalFormatting sqref="AL38">
    <cfRule type="containsText" dxfId="102" priority="174" operator="containsText" text="Crítico">
      <formula>NOT(ISERROR(SEARCH(("Crítico"),(AL38))))</formula>
    </cfRule>
  </conditionalFormatting>
  <conditionalFormatting sqref="AL38">
    <cfRule type="containsText" dxfId="101" priority="175" operator="containsText" text="Riesgo">
      <formula>NOT(ISERROR(SEARCH(("Riesgo"),(AL38))))</formula>
    </cfRule>
  </conditionalFormatting>
  <conditionalFormatting sqref="AL38">
    <cfRule type="containsText" dxfId="100" priority="176" operator="containsText" text="Adecuado">
      <formula>NOT(ISERROR(SEARCH(("Adecuado"),(AL38))))</formula>
    </cfRule>
  </conditionalFormatting>
  <conditionalFormatting sqref="AL38">
    <cfRule type="containsText" dxfId="99" priority="177" operator="containsText" text="Óptimo">
      <formula>NOT(ISERROR(SEARCH(("Óptimo"),(AL38))))</formula>
    </cfRule>
  </conditionalFormatting>
  <conditionalFormatting sqref="AL39">
    <cfRule type="containsText" dxfId="98" priority="178" operator="containsText" text="Subestimado">
      <formula>NOT(ISERROR(SEARCH(("Subestimado"),(AL39))))</formula>
    </cfRule>
  </conditionalFormatting>
  <conditionalFormatting sqref="AL39">
    <cfRule type="containsText" dxfId="97" priority="179" operator="containsText" text="Crítico">
      <formula>NOT(ISERROR(SEARCH(("Crítico"),(AL39))))</formula>
    </cfRule>
  </conditionalFormatting>
  <conditionalFormatting sqref="AL39">
    <cfRule type="containsText" dxfId="96" priority="180" operator="containsText" text="Riesgo">
      <formula>NOT(ISERROR(SEARCH(("Riesgo"),(AL39))))</formula>
    </cfRule>
  </conditionalFormatting>
  <conditionalFormatting sqref="AL39">
    <cfRule type="containsText" dxfId="95" priority="181" operator="containsText" text="Adecuado">
      <formula>NOT(ISERROR(SEARCH(("Adecuado"),(AL39))))</formula>
    </cfRule>
  </conditionalFormatting>
  <conditionalFormatting sqref="AL39">
    <cfRule type="containsText" dxfId="94" priority="182" operator="containsText" text="Óptimo">
      <formula>NOT(ISERROR(SEARCH(("Óptimo"),(AL39))))</formula>
    </cfRule>
  </conditionalFormatting>
  <conditionalFormatting sqref="AL40">
    <cfRule type="containsText" dxfId="93" priority="183" operator="containsText" text="Subestimado">
      <formula>NOT(ISERROR(SEARCH(("Subestimado"),(AL40))))</formula>
    </cfRule>
  </conditionalFormatting>
  <conditionalFormatting sqref="AL40">
    <cfRule type="containsText" dxfId="92" priority="184" operator="containsText" text="Crítico">
      <formula>NOT(ISERROR(SEARCH(("Crítico"),(AL40))))</formula>
    </cfRule>
  </conditionalFormatting>
  <conditionalFormatting sqref="AL40">
    <cfRule type="containsText" dxfId="91" priority="185" operator="containsText" text="Riesgo">
      <formula>NOT(ISERROR(SEARCH(("Riesgo"),(AL40))))</formula>
    </cfRule>
  </conditionalFormatting>
  <conditionalFormatting sqref="AL40">
    <cfRule type="containsText" dxfId="90" priority="186" operator="containsText" text="Adecuado">
      <formula>NOT(ISERROR(SEARCH(("Adecuado"),(AL40))))</formula>
    </cfRule>
  </conditionalFormatting>
  <conditionalFormatting sqref="AL40">
    <cfRule type="containsText" dxfId="89" priority="187" operator="containsText" text="Óptimo">
      <formula>NOT(ISERROR(SEARCH(("Óptimo"),(AL40))))</formula>
    </cfRule>
  </conditionalFormatting>
  <conditionalFormatting sqref="AL26">
    <cfRule type="containsText" dxfId="88" priority="188" operator="containsText" text="Subestimado">
      <formula>NOT(ISERROR(SEARCH(("Subestimado"),(AL26))))</formula>
    </cfRule>
  </conditionalFormatting>
  <conditionalFormatting sqref="AL26">
    <cfRule type="containsText" dxfId="87" priority="189" operator="containsText" text="Crítico">
      <formula>NOT(ISERROR(SEARCH(("Crítico"),(AL26))))</formula>
    </cfRule>
  </conditionalFormatting>
  <conditionalFormatting sqref="AL26">
    <cfRule type="containsText" dxfId="86" priority="190" operator="containsText" text="Riesgo">
      <formula>NOT(ISERROR(SEARCH(("Riesgo"),(AL26))))</formula>
    </cfRule>
  </conditionalFormatting>
  <conditionalFormatting sqref="AL26">
    <cfRule type="containsText" dxfId="85" priority="191" operator="containsText" text="Adecuado">
      <formula>NOT(ISERROR(SEARCH(("Adecuado"),(AL26))))</formula>
    </cfRule>
  </conditionalFormatting>
  <conditionalFormatting sqref="AL26">
    <cfRule type="containsText" dxfId="84" priority="192" operator="containsText" text="Óptimo">
      <formula>NOT(ISERROR(SEARCH(("Óptimo"),(AL26))))</formula>
    </cfRule>
  </conditionalFormatting>
  <conditionalFormatting sqref="AL27">
    <cfRule type="containsText" dxfId="83" priority="193" operator="containsText" text="Subestimado">
      <formula>NOT(ISERROR(SEARCH(("Subestimado"),(AL27))))</formula>
    </cfRule>
  </conditionalFormatting>
  <conditionalFormatting sqref="AL27">
    <cfRule type="containsText" dxfId="82" priority="194" operator="containsText" text="Crítico">
      <formula>NOT(ISERROR(SEARCH(("Crítico"),(AL27))))</formula>
    </cfRule>
  </conditionalFormatting>
  <conditionalFormatting sqref="AL27">
    <cfRule type="containsText" dxfId="81" priority="195" operator="containsText" text="Riesgo">
      <formula>NOT(ISERROR(SEARCH(("Riesgo"),(AL27))))</formula>
    </cfRule>
  </conditionalFormatting>
  <conditionalFormatting sqref="AL27">
    <cfRule type="containsText" dxfId="80" priority="196" operator="containsText" text="Adecuado">
      <formula>NOT(ISERROR(SEARCH(("Adecuado"),(AL27))))</formula>
    </cfRule>
  </conditionalFormatting>
  <conditionalFormatting sqref="AL27">
    <cfRule type="containsText" dxfId="79" priority="197" operator="containsText" text="Óptimo">
      <formula>NOT(ISERROR(SEARCH(("Óptimo"),(AL27))))</formula>
    </cfRule>
  </conditionalFormatting>
  <conditionalFormatting sqref="AL28">
    <cfRule type="containsText" dxfId="78" priority="198" operator="containsText" text="Subestimado">
      <formula>NOT(ISERROR(SEARCH(("Subestimado"),(AL28))))</formula>
    </cfRule>
  </conditionalFormatting>
  <conditionalFormatting sqref="AL28">
    <cfRule type="containsText" dxfId="77" priority="199" operator="containsText" text="Crítico">
      <formula>NOT(ISERROR(SEARCH(("Crítico"),(AL28))))</formula>
    </cfRule>
  </conditionalFormatting>
  <conditionalFormatting sqref="AL28">
    <cfRule type="containsText" dxfId="76" priority="200" operator="containsText" text="Riesgo">
      <formula>NOT(ISERROR(SEARCH(("Riesgo"),(AL28))))</formula>
    </cfRule>
  </conditionalFormatting>
  <conditionalFormatting sqref="AL28">
    <cfRule type="containsText" dxfId="75" priority="201" operator="containsText" text="Adecuado">
      <formula>NOT(ISERROR(SEARCH(("Adecuado"),(AL28))))</formula>
    </cfRule>
  </conditionalFormatting>
  <conditionalFormatting sqref="AL28">
    <cfRule type="containsText" dxfId="74" priority="202" operator="containsText" text="Óptimo">
      <formula>NOT(ISERROR(SEARCH(("Óptimo"),(AL28))))</formula>
    </cfRule>
  </conditionalFormatting>
  <conditionalFormatting sqref="AL33">
    <cfRule type="containsText" dxfId="73" priority="203" operator="containsText" text="Subestimado">
      <formula>NOT(ISERROR(SEARCH(("Subestimado"),(AL33))))</formula>
    </cfRule>
  </conditionalFormatting>
  <conditionalFormatting sqref="AL33">
    <cfRule type="containsText" dxfId="72" priority="204" operator="containsText" text="Crítico">
      <formula>NOT(ISERROR(SEARCH(("Crítico"),(AL33))))</formula>
    </cfRule>
  </conditionalFormatting>
  <conditionalFormatting sqref="AL33">
    <cfRule type="containsText" dxfId="71" priority="205" operator="containsText" text="Riesgo">
      <formula>NOT(ISERROR(SEARCH(("Riesgo"),(AL33))))</formula>
    </cfRule>
  </conditionalFormatting>
  <conditionalFormatting sqref="AL33">
    <cfRule type="containsText" dxfId="70" priority="206" operator="containsText" text="Adecuado">
      <formula>NOT(ISERROR(SEARCH(("Adecuado"),(AL33))))</formula>
    </cfRule>
  </conditionalFormatting>
  <conditionalFormatting sqref="AL33">
    <cfRule type="containsText" dxfId="69" priority="207" operator="containsText" text="Óptimo">
      <formula>NOT(ISERROR(SEARCH(("Óptimo"),(AL33))))</formula>
    </cfRule>
  </conditionalFormatting>
  <conditionalFormatting sqref="AL18">
    <cfRule type="containsText" dxfId="68" priority="208" operator="containsText" text="Subestimado">
      <formula>NOT(ISERROR(SEARCH(("Subestimado"),(AL18))))</formula>
    </cfRule>
  </conditionalFormatting>
  <conditionalFormatting sqref="AL18">
    <cfRule type="containsText" dxfId="67" priority="209" operator="containsText" text="Crítico">
      <formula>NOT(ISERROR(SEARCH(("Crítico"),(AL18))))</formula>
    </cfRule>
  </conditionalFormatting>
  <conditionalFormatting sqref="AL18">
    <cfRule type="containsText" dxfId="66" priority="210" operator="containsText" text="Riesgo">
      <formula>NOT(ISERROR(SEARCH(("Riesgo"),(AL18))))</formula>
    </cfRule>
  </conditionalFormatting>
  <conditionalFormatting sqref="AL18">
    <cfRule type="containsText" dxfId="65" priority="211" operator="containsText" text="Adecuado">
      <formula>NOT(ISERROR(SEARCH(("Adecuado"),(AL18))))</formula>
    </cfRule>
  </conditionalFormatting>
  <conditionalFormatting sqref="AL18">
    <cfRule type="containsText" dxfId="64" priority="212" operator="containsText" text="Óptimo">
      <formula>NOT(ISERROR(SEARCH(("Óptimo"),(AL18))))</formula>
    </cfRule>
  </conditionalFormatting>
  <conditionalFormatting sqref="AL41">
    <cfRule type="containsText" dxfId="63" priority="213" operator="containsText" text="Subestimado">
      <formula>NOT(ISERROR(SEARCH(("Subestimado"),(AL41))))</formula>
    </cfRule>
  </conditionalFormatting>
  <conditionalFormatting sqref="AL41">
    <cfRule type="containsText" dxfId="62" priority="214" operator="containsText" text="Crítico">
      <formula>NOT(ISERROR(SEARCH(("Crítico"),(AL41))))</formula>
    </cfRule>
  </conditionalFormatting>
  <conditionalFormatting sqref="AL41">
    <cfRule type="containsText" dxfId="61" priority="215" operator="containsText" text="Riesgo">
      <formula>NOT(ISERROR(SEARCH(("Riesgo"),(AL41))))</formula>
    </cfRule>
  </conditionalFormatting>
  <conditionalFormatting sqref="AL41">
    <cfRule type="containsText" dxfId="60" priority="216" operator="containsText" text="Adecuado">
      <formula>NOT(ISERROR(SEARCH(("Adecuado"),(AL41))))</formula>
    </cfRule>
  </conditionalFormatting>
  <conditionalFormatting sqref="AL41">
    <cfRule type="containsText" dxfId="59" priority="217" operator="containsText" text="Óptimo">
      <formula>NOT(ISERROR(SEARCH(("Óptimo"),(AL41))))</formula>
    </cfRule>
  </conditionalFormatting>
  <conditionalFormatting sqref="AL43">
    <cfRule type="containsText" dxfId="58" priority="218" operator="containsText" text="Subestimado">
      <formula>NOT(ISERROR(SEARCH(("Subestimado"),(AL43))))</formula>
    </cfRule>
  </conditionalFormatting>
  <conditionalFormatting sqref="AL43">
    <cfRule type="containsText" dxfId="57" priority="219" operator="containsText" text="Crítico">
      <formula>NOT(ISERROR(SEARCH(("Crítico"),(AL43))))</formula>
    </cfRule>
  </conditionalFormatting>
  <conditionalFormatting sqref="AL43">
    <cfRule type="containsText" dxfId="56" priority="220" operator="containsText" text="Riesgo">
      <formula>NOT(ISERROR(SEARCH(("Riesgo"),(AL43))))</formula>
    </cfRule>
  </conditionalFormatting>
  <conditionalFormatting sqref="AL43">
    <cfRule type="containsText" dxfId="55" priority="221" operator="containsText" text="Adecuado">
      <formula>NOT(ISERROR(SEARCH(("Adecuado"),(AL43))))</formula>
    </cfRule>
  </conditionalFormatting>
  <conditionalFormatting sqref="AL43">
    <cfRule type="containsText" dxfId="54" priority="222" operator="containsText" text="Óptimo">
      <formula>NOT(ISERROR(SEARCH(("Óptimo"),(AL43))))</formula>
    </cfRule>
  </conditionalFormatting>
  <conditionalFormatting sqref="AL44">
    <cfRule type="containsText" dxfId="53" priority="223" operator="containsText" text="Subestimado">
      <formula>NOT(ISERROR(SEARCH(("Subestimado"),(AL44))))</formula>
    </cfRule>
  </conditionalFormatting>
  <conditionalFormatting sqref="AL44">
    <cfRule type="containsText" dxfId="52" priority="224" operator="containsText" text="Crítico">
      <formula>NOT(ISERROR(SEARCH(("Crítico"),(AL44))))</formula>
    </cfRule>
  </conditionalFormatting>
  <conditionalFormatting sqref="AL44">
    <cfRule type="containsText" dxfId="51" priority="225" operator="containsText" text="Riesgo">
      <formula>NOT(ISERROR(SEARCH(("Riesgo"),(AL44))))</formula>
    </cfRule>
  </conditionalFormatting>
  <conditionalFormatting sqref="AL44">
    <cfRule type="containsText" dxfId="50" priority="226" operator="containsText" text="Adecuado">
      <formula>NOT(ISERROR(SEARCH(("Adecuado"),(AL44))))</formula>
    </cfRule>
  </conditionalFormatting>
  <conditionalFormatting sqref="AL44">
    <cfRule type="containsText" dxfId="49" priority="227" operator="containsText" text="Óptimo">
      <formula>NOT(ISERROR(SEARCH(("Óptimo"),(AL44))))</formula>
    </cfRule>
  </conditionalFormatting>
  <conditionalFormatting sqref="AL36">
    <cfRule type="containsText" dxfId="48" priority="228" operator="containsText" text="Subestimado">
      <formula>NOT(ISERROR(SEARCH(("Subestimado"),(AL36))))</formula>
    </cfRule>
  </conditionalFormatting>
  <conditionalFormatting sqref="AL36">
    <cfRule type="containsText" dxfId="47" priority="229" operator="containsText" text="Crítico">
      <formula>NOT(ISERROR(SEARCH(("Crítico"),(AL36))))</formula>
    </cfRule>
  </conditionalFormatting>
  <conditionalFormatting sqref="AL36">
    <cfRule type="containsText" dxfId="46" priority="230" operator="containsText" text="Riesgo">
      <formula>NOT(ISERROR(SEARCH(("Riesgo"),(AL36))))</formula>
    </cfRule>
  </conditionalFormatting>
  <conditionalFormatting sqref="AL36">
    <cfRule type="containsText" dxfId="45" priority="231" operator="containsText" text="Adecuado">
      <formula>NOT(ISERROR(SEARCH(("Adecuado"),(AL36))))</formula>
    </cfRule>
  </conditionalFormatting>
  <conditionalFormatting sqref="AL36">
    <cfRule type="containsText" dxfId="44" priority="232" operator="containsText" text="Óptimo">
      <formula>NOT(ISERROR(SEARCH(("Óptimo"),(AL36))))</formula>
    </cfRule>
  </conditionalFormatting>
  <conditionalFormatting sqref="AL45">
    <cfRule type="containsText" dxfId="43" priority="238" operator="containsText" text="Subestimado">
      <formula>NOT(ISERROR(SEARCH(("Subestimado"),(AL45))))</formula>
    </cfRule>
  </conditionalFormatting>
  <conditionalFormatting sqref="AL45">
    <cfRule type="containsText" dxfId="42" priority="239" operator="containsText" text="Crítico">
      <formula>NOT(ISERROR(SEARCH(("Crítico"),(AL45))))</formula>
    </cfRule>
  </conditionalFormatting>
  <conditionalFormatting sqref="AL45">
    <cfRule type="containsText" dxfId="41" priority="240" operator="containsText" text="Riesgo">
      <formula>NOT(ISERROR(SEARCH(("Riesgo"),(AL45))))</formula>
    </cfRule>
  </conditionalFormatting>
  <conditionalFormatting sqref="AL45">
    <cfRule type="containsText" dxfId="40" priority="241" operator="containsText" text="Adecuado">
      <formula>NOT(ISERROR(SEARCH(("Adecuado"),(AL45))))</formula>
    </cfRule>
  </conditionalFormatting>
  <conditionalFormatting sqref="AL45">
    <cfRule type="containsText" dxfId="39" priority="242" operator="containsText" text="Óptimo">
      <formula>NOT(ISERROR(SEARCH(("Óptimo"),(AL45))))</formula>
    </cfRule>
  </conditionalFormatting>
  <conditionalFormatting sqref="AG3:AM9 AH10:AI10 AK10:AM10 AG16:AM18 AG29:AM33 AH28:AM28 AL34:AM34 AM35 AG36:AM45 AM11:AM12 AG20:AM27 AL19:AM19 AL15:AM15 AO11:AO12 AP15 AN15:AO45 AG13:AO14 AN3:AO10">
    <cfRule type="containsBlanks" dxfId="38" priority="37">
      <formula>LEN(TRIM(AG3))=0</formula>
    </cfRule>
  </conditionalFormatting>
  <conditionalFormatting sqref="AL35">
    <cfRule type="containsText" dxfId="37" priority="32" operator="containsText" text="Subestimado">
      <formula>NOT(ISERROR(SEARCH(("Subestimado"),(AL35))))</formula>
    </cfRule>
  </conditionalFormatting>
  <conditionalFormatting sqref="AL35">
    <cfRule type="containsText" dxfId="36" priority="33" operator="containsText" text="Crítico">
      <formula>NOT(ISERROR(SEARCH(("Crítico"),(AL35))))</formula>
    </cfRule>
  </conditionalFormatting>
  <conditionalFormatting sqref="AL35">
    <cfRule type="containsText" dxfId="35" priority="34" operator="containsText" text="Riesgo">
      <formula>NOT(ISERROR(SEARCH(("Riesgo"),(AL35))))</formula>
    </cfRule>
  </conditionalFormatting>
  <conditionalFormatting sqref="AL35">
    <cfRule type="containsText" dxfId="34" priority="35" operator="containsText" text="Adecuado">
      <formula>NOT(ISERROR(SEARCH(("Adecuado"),(AL35))))</formula>
    </cfRule>
  </conditionalFormatting>
  <conditionalFormatting sqref="AL35">
    <cfRule type="containsText" dxfId="33" priority="36" operator="containsText" text="Óptimo">
      <formula>NOT(ISERROR(SEARCH(("Óptimo"),(AL35))))</formula>
    </cfRule>
  </conditionalFormatting>
  <conditionalFormatting sqref="AM46">
    <cfRule type="containsText" dxfId="32" priority="17" operator="containsText" text="Subestimado">
      <formula>NOT(ISERROR(SEARCH(("Subestimado"),(AM46))))</formula>
    </cfRule>
  </conditionalFormatting>
  <conditionalFormatting sqref="AM46">
    <cfRule type="containsText" dxfId="31" priority="18" operator="containsText" text="Crítico">
      <formula>NOT(ISERROR(SEARCH(("Crítico"),(AM46))))</formula>
    </cfRule>
  </conditionalFormatting>
  <conditionalFormatting sqref="AM46">
    <cfRule type="containsText" dxfId="30" priority="19" operator="containsText" text="Riesgo">
      <formula>NOT(ISERROR(SEARCH(("Riesgo"),(AM46))))</formula>
    </cfRule>
  </conditionalFormatting>
  <conditionalFormatting sqref="AM46">
    <cfRule type="containsText" dxfId="29" priority="20" operator="containsText" text="Adecuado">
      <formula>NOT(ISERROR(SEARCH(("Adecuado"),(AM46))))</formula>
    </cfRule>
  </conditionalFormatting>
  <conditionalFormatting sqref="AM46">
    <cfRule type="containsText" dxfId="28" priority="21" operator="containsText" text="Óptimo">
      <formula>NOT(ISERROR(SEARCH(("Óptimo"),(AM46))))</formula>
    </cfRule>
  </conditionalFormatting>
  <conditionalFormatting sqref="AU46">
    <cfRule type="containsText" dxfId="27" priority="22" operator="containsText" text="Subestimado">
      <formula>NOT(ISERROR(SEARCH(("Subestimado"),(AU46))))</formula>
    </cfRule>
  </conditionalFormatting>
  <conditionalFormatting sqref="AU46">
    <cfRule type="containsText" dxfId="26" priority="23" operator="containsText" text="Crítico">
      <formula>NOT(ISERROR(SEARCH(("Crítico"),(AU46))))</formula>
    </cfRule>
  </conditionalFormatting>
  <conditionalFormatting sqref="AU46">
    <cfRule type="containsText" dxfId="25" priority="24" operator="containsText" text="Riesgo">
      <formula>NOT(ISERROR(SEARCH(("Riesgo"),(AU46))))</formula>
    </cfRule>
  </conditionalFormatting>
  <conditionalFormatting sqref="AU46">
    <cfRule type="containsText" dxfId="24" priority="25" operator="containsText" text="Adecuado">
      <formula>NOT(ISERROR(SEARCH(("Adecuado"),(AU46))))</formula>
    </cfRule>
  </conditionalFormatting>
  <conditionalFormatting sqref="AU46">
    <cfRule type="containsText" dxfId="23" priority="26" operator="containsText" text="Óptimo">
      <formula>NOT(ISERROR(SEARCH(("Óptimo"),(AU46))))</formula>
    </cfRule>
  </conditionalFormatting>
  <conditionalFormatting sqref="BC46">
    <cfRule type="containsText" dxfId="22" priority="27" operator="containsText" text="Subestimado">
      <formula>NOT(ISERROR(SEARCH(("Subestimado"),(BC46))))</formula>
    </cfRule>
  </conditionalFormatting>
  <conditionalFormatting sqref="BC46">
    <cfRule type="containsText" dxfId="21" priority="28" operator="containsText" text="Crítico">
      <formula>NOT(ISERROR(SEARCH(("Crítico"),(BC46))))</formula>
    </cfRule>
  </conditionalFormatting>
  <conditionalFormatting sqref="BC46">
    <cfRule type="containsText" dxfId="20" priority="29" operator="containsText" text="Riesgo">
      <formula>NOT(ISERROR(SEARCH(("Riesgo"),(BC46))))</formula>
    </cfRule>
  </conditionalFormatting>
  <conditionalFormatting sqref="BC46">
    <cfRule type="containsText" dxfId="19" priority="30" operator="containsText" text="Adecuado">
      <formula>NOT(ISERROR(SEARCH(("Adecuado"),(BC46))))</formula>
    </cfRule>
  </conditionalFormatting>
  <conditionalFormatting sqref="BC46">
    <cfRule type="containsText" dxfId="18" priority="31" operator="containsText" text="Óptimo">
      <formula>NOT(ISERROR(SEARCH(("Óptimo"),(BC46))))</formula>
    </cfRule>
  </conditionalFormatting>
  <conditionalFormatting sqref="AL46">
    <cfRule type="containsText" dxfId="17" priority="12" operator="containsText" text="Subestimado">
      <formula>NOT(ISERROR(SEARCH(("Subestimado"),(AL46))))</formula>
    </cfRule>
  </conditionalFormatting>
  <conditionalFormatting sqref="AL46">
    <cfRule type="containsText" dxfId="16" priority="13" operator="containsText" text="Crítico">
      <formula>NOT(ISERROR(SEARCH(("Crítico"),(AL46))))</formula>
    </cfRule>
  </conditionalFormatting>
  <conditionalFormatting sqref="AL46">
    <cfRule type="containsText" dxfId="15" priority="14" operator="containsText" text="Riesgo">
      <formula>NOT(ISERROR(SEARCH(("Riesgo"),(AL46))))</formula>
    </cfRule>
  </conditionalFormatting>
  <conditionalFormatting sqref="AL46">
    <cfRule type="containsText" dxfId="14" priority="15" operator="containsText" text="Adecuado">
      <formula>NOT(ISERROR(SEARCH(("Adecuado"),(AL46))))</formula>
    </cfRule>
  </conditionalFormatting>
  <conditionalFormatting sqref="AL46">
    <cfRule type="containsText" dxfId="13" priority="16" operator="containsText" text="Óptimo">
      <formula>NOT(ISERROR(SEARCH(("Óptimo"),(AL46))))</formula>
    </cfRule>
  </conditionalFormatting>
  <conditionalFormatting sqref="AL11">
    <cfRule type="containsText" dxfId="12" priority="7" operator="containsText" text="Subestimado">
      <formula>NOT(ISERROR(SEARCH(("Subestimado"),(AL11))))</formula>
    </cfRule>
  </conditionalFormatting>
  <conditionalFormatting sqref="AL11">
    <cfRule type="containsText" dxfId="11" priority="8" operator="containsText" text="Crítico">
      <formula>NOT(ISERROR(SEARCH(("Crítico"),(AL11))))</formula>
    </cfRule>
  </conditionalFormatting>
  <conditionalFormatting sqref="AL11">
    <cfRule type="containsText" dxfId="10" priority="9" operator="containsText" text="Riesgo">
      <formula>NOT(ISERROR(SEARCH(("Riesgo"),(AL11))))</formula>
    </cfRule>
  </conditionalFormatting>
  <conditionalFormatting sqref="AL11">
    <cfRule type="containsText" dxfId="9" priority="10" operator="containsText" text="Adecuado">
      <formula>NOT(ISERROR(SEARCH(("Adecuado"),(AL11))))</formula>
    </cfRule>
  </conditionalFormatting>
  <conditionalFormatting sqref="AL11">
    <cfRule type="containsText" dxfId="8" priority="11" operator="containsText" text="Óptimo">
      <formula>NOT(ISERROR(SEARCH(("Óptimo"),(AL11))))</formula>
    </cfRule>
  </conditionalFormatting>
  <conditionalFormatting sqref="AL12">
    <cfRule type="containsText" dxfId="7" priority="2" operator="containsText" text="Subestimado">
      <formula>NOT(ISERROR(SEARCH(("Subestimado"),(AL12))))</formula>
    </cfRule>
  </conditionalFormatting>
  <conditionalFormatting sqref="AL12">
    <cfRule type="containsText" dxfId="6" priority="3" operator="containsText" text="Crítico">
      <formula>NOT(ISERROR(SEARCH(("Crítico"),(AL12))))</formula>
    </cfRule>
  </conditionalFormatting>
  <conditionalFormatting sqref="AL12">
    <cfRule type="containsText" dxfId="5" priority="4" operator="containsText" text="Riesgo">
      <formula>NOT(ISERROR(SEARCH(("Riesgo"),(AL12))))</formula>
    </cfRule>
  </conditionalFormatting>
  <conditionalFormatting sqref="AL12">
    <cfRule type="containsText" dxfId="4" priority="5" operator="containsText" text="Adecuado">
      <formula>NOT(ISERROR(SEARCH(("Adecuado"),(AL12))))</formula>
    </cfRule>
  </conditionalFormatting>
  <conditionalFormatting sqref="AL12">
    <cfRule type="containsText" dxfId="3" priority="6" operator="containsText" text="Óptimo">
      <formula>NOT(ISERROR(SEARCH(("Óptimo"),(AL12))))</formula>
    </cfRule>
  </conditionalFormatting>
  <conditionalFormatting sqref="AP16:AP42">
    <cfRule type="containsBlanks" dxfId="2" priority="1">
      <formula>LEN(TRIM(AP16))=0</formula>
    </cfRule>
  </conditionalFormatting>
  <dataValidations disablePrompts="1" count="2">
    <dataValidation type="list" allowBlank="1" showErrorMessage="1" sqref="N3:N4 N7:N9 N11:N13 N16 V3:V17 N19:N24 N26 N29:N32 N37:N40 V19:V40 N42:N46 V42:V46 AD3:AD46 AU46 BC46 AL3:AL46">
      <formula1>"Crítico,Riesgo,Óptimo,Adecuado,Subestimado"</formula1>
    </dataValidation>
    <dataValidation allowBlank="1" showErrorMessage="1" sqref="AM46"/>
  </dataValidations>
  <printOptions horizontalCentered="1" verticalCentered="1"/>
  <pageMargins left="0.23622047244094491" right="0.23622047244094491" top="0.74803149606299213" bottom="0.78740157480314965" header="0" footer="0"/>
  <pageSetup paperSize="5" orientation="landscape" r:id="rId1"/>
  <headerFooter>
    <oddFooter>&amp;RDPE-FT-012 . V1. Página &amp;P de</oddFooter>
  </headerFooter>
  <rowBreaks count="1" manualBreakCount="1">
    <brk id="34" man="1"/>
  </rowBreaks>
  <colBreaks count="3" manualBreakCount="3">
    <brk id="33" man="1"/>
    <brk id="18" man="1"/>
    <brk id="2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sheetPr>
  <dimension ref="A1:AO999"/>
  <sheetViews>
    <sheetView showGridLines="0" tabSelected="1" zoomScale="55" zoomScaleNormal="55" workbookViewId="0">
      <pane ySplit="3" topLeftCell="A4" activePane="bottomLeft" state="frozen"/>
      <selection activeCell="E56" sqref="E56"/>
      <selection pane="bottomLeft" activeCell="A4" sqref="A4:A20"/>
    </sheetView>
  </sheetViews>
  <sheetFormatPr baseColWidth="10" defaultColWidth="14.42578125" defaultRowHeight="15" customHeight="1" outlineLevelRow="1"/>
  <cols>
    <col min="1" max="1" width="17.140625" customWidth="1"/>
    <col min="2" max="2" width="15" customWidth="1"/>
    <col min="3" max="3" width="7.42578125" customWidth="1"/>
    <col min="4" max="4" width="16" customWidth="1"/>
    <col min="5" max="5" width="12" customWidth="1"/>
    <col min="6" max="6" width="66.140625" customWidth="1"/>
    <col min="7" max="7" width="12" customWidth="1"/>
    <col min="8" max="8" width="15.7109375" customWidth="1"/>
    <col min="9" max="9" width="31.7109375" customWidth="1"/>
    <col min="10" max="10" width="36.42578125" customWidth="1"/>
    <col min="11" max="11" width="98.140625" hidden="1" customWidth="1"/>
    <col min="12" max="12" width="74.140625" hidden="1" customWidth="1"/>
    <col min="13" max="13" width="98" hidden="1" customWidth="1"/>
    <col min="14" max="14" width="73.85546875" hidden="1" customWidth="1"/>
    <col min="15" max="15" width="92.140625" hidden="1" customWidth="1"/>
    <col min="16" max="16" width="76.42578125" hidden="1" customWidth="1"/>
    <col min="17" max="17" width="102.42578125" style="24" customWidth="1"/>
    <col min="18" max="18" width="52.140625" style="24" customWidth="1"/>
    <col min="19" max="19" width="65.42578125" style="24" customWidth="1"/>
  </cols>
  <sheetData>
    <row r="1" spans="1:41" ht="23.25" customHeight="1" thickBot="1">
      <c r="A1" s="13" t="s">
        <v>0</v>
      </c>
      <c r="B1" s="14"/>
      <c r="C1" s="14"/>
      <c r="D1" s="14"/>
      <c r="E1" s="14"/>
      <c r="F1" s="14"/>
      <c r="G1" s="14"/>
      <c r="H1" s="14"/>
      <c r="I1" s="14"/>
      <c r="J1" s="14"/>
      <c r="K1" s="14"/>
      <c r="L1" s="14"/>
      <c r="M1" s="14"/>
      <c r="N1" s="14"/>
      <c r="O1" s="14"/>
      <c r="P1" s="14"/>
      <c r="Q1" s="21"/>
      <c r="R1" s="21"/>
      <c r="S1" s="22"/>
      <c r="T1" s="1"/>
      <c r="U1" s="2"/>
      <c r="V1" s="2"/>
      <c r="W1" s="2"/>
      <c r="X1" s="2"/>
      <c r="Y1" s="2"/>
      <c r="Z1" s="2"/>
    </row>
    <row r="2" spans="1:41" ht="23.25" customHeight="1">
      <c r="A2" s="123" t="s">
        <v>1</v>
      </c>
      <c r="B2" s="124"/>
      <c r="C2" s="124"/>
      <c r="D2" s="124"/>
      <c r="E2" s="125" t="s">
        <v>2</v>
      </c>
      <c r="F2" s="126"/>
      <c r="G2" s="126"/>
      <c r="H2" s="126"/>
      <c r="I2" s="126"/>
      <c r="J2" s="126"/>
      <c r="K2" s="125" t="s">
        <v>3</v>
      </c>
      <c r="L2" s="125"/>
      <c r="M2" s="125"/>
      <c r="N2" s="125"/>
      <c r="O2" s="125"/>
      <c r="P2" s="125"/>
      <c r="Q2" s="125"/>
      <c r="R2" s="125"/>
      <c r="S2" s="125"/>
      <c r="T2" s="1"/>
      <c r="U2" s="2"/>
      <c r="V2" s="2"/>
      <c r="W2" s="2"/>
      <c r="X2" s="2"/>
      <c r="Y2" s="2"/>
      <c r="Z2" s="2"/>
    </row>
    <row r="3" spans="1:41" ht="33">
      <c r="A3" s="127" t="s">
        <v>4</v>
      </c>
      <c r="B3" s="27" t="s">
        <v>5</v>
      </c>
      <c r="C3" s="27" t="s">
        <v>6</v>
      </c>
      <c r="D3" s="27" t="s">
        <v>7</v>
      </c>
      <c r="E3" s="27" t="s">
        <v>8</v>
      </c>
      <c r="F3" s="42" t="s">
        <v>9</v>
      </c>
      <c r="G3" s="27" t="s">
        <v>10</v>
      </c>
      <c r="H3" s="27" t="s">
        <v>11</v>
      </c>
      <c r="I3" s="27" t="s">
        <v>12</v>
      </c>
      <c r="J3" s="27" t="s">
        <v>13</v>
      </c>
      <c r="K3" s="43" t="s">
        <v>14</v>
      </c>
      <c r="L3" s="44" t="s">
        <v>15</v>
      </c>
      <c r="M3" s="27" t="s">
        <v>16</v>
      </c>
      <c r="N3" s="28" t="s">
        <v>17</v>
      </c>
      <c r="O3" s="27" t="s">
        <v>18</v>
      </c>
      <c r="P3" s="28" t="s">
        <v>19</v>
      </c>
      <c r="Q3" s="27" t="s">
        <v>20</v>
      </c>
      <c r="R3" s="28" t="s">
        <v>21</v>
      </c>
      <c r="S3" s="27" t="s">
        <v>22</v>
      </c>
      <c r="T3" s="1"/>
      <c r="U3" s="2"/>
      <c r="V3" s="2"/>
      <c r="W3" s="2"/>
      <c r="X3" s="2"/>
      <c r="Y3" s="2"/>
      <c r="Z3" s="2"/>
      <c r="AM3" s="10"/>
      <c r="AN3" s="10"/>
      <c r="AO3" s="10"/>
    </row>
    <row r="4" spans="1:41" ht="395.25" outlineLevel="1">
      <c r="A4" s="128" t="s">
        <v>23</v>
      </c>
      <c r="B4" s="128" t="s">
        <v>24</v>
      </c>
      <c r="C4" s="128">
        <v>43831</v>
      </c>
      <c r="D4" s="128" t="s">
        <v>25</v>
      </c>
      <c r="E4" s="45" t="s">
        <v>26</v>
      </c>
      <c r="F4" s="46" t="s">
        <v>27</v>
      </c>
      <c r="G4" s="47">
        <v>43831</v>
      </c>
      <c r="H4" s="47">
        <v>44196</v>
      </c>
      <c r="I4" s="48" t="s">
        <v>28</v>
      </c>
      <c r="J4" s="48" t="s">
        <v>29</v>
      </c>
      <c r="K4" s="49" t="s">
        <v>30</v>
      </c>
      <c r="L4" s="49" t="s">
        <v>31</v>
      </c>
      <c r="M4" s="20" t="s">
        <v>32</v>
      </c>
      <c r="N4" s="20" t="s">
        <v>33</v>
      </c>
      <c r="O4" s="50" t="s">
        <v>34</v>
      </c>
      <c r="P4" s="20" t="s">
        <v>35</v>
      </c>
      <c r="Q4" s="25" t="s">
        <v>1515</v>
      </c>
      <c r="R4" s="29" t="s">
        <v>1543</v>
      </c>
      <c r="S4" s="25" t="s">
        <v>1516</v>
      </c>
      <c r="T4" s="19"/>
      <c r="U4" s="2"/>
      <c r="V4" s="2"/>
      <c r="W4" s="2"/>
      <c r="X4" s="2"/>
      <c r="Y4" s="2"/>
      <c r="Z4" s="2"/>
      <c r="AM4" s="10"/>
      <c r="AN4" s="10"/>
      <c r="AO4" s="10"/>
    </row>
    <row r="5" spans="1:41" ht="242.25" outlineLevel="1">
      <c r="A5" s="128"/>
      <c r="B5" s="128"/>
      <c r="C5" s="128"/>
      <c r="D5" s="128"/>
      <c r="E5" s="45" t="s">
        <v>36</v>
      </c>
      <c r="F5" s="48" t="s">
        <v>37</v>
      </c>
      <c r="G5" s="47">
        <v>43843</v>
      </c>
      <c r="H5" s="47">
        <v>44042</v>
      </c>
      <c r="I5" s="51" t="s">
        <v>38</v>
      </c>
      <c r="J5" s="48" t="s">
        <v>39</v>
      </c>
      <c r="K5" s="49" t="s">
        <v>40</v>
      </c>
      <c r="L5" s="49" t="s">
        <v>41</v>
      </c>
      <c r="M5" s="20" t="s">
        <v>42</v>
      </c>
      <c r="N5" s="20" t="s">
        <v>43</v>
      </c>
      <c r="O5" s="50" t="s">
        <v>44</v>
      </c>
      <c r="P5" s="50" t="s">
        <v>45</v>
      </c>
      <c r="Q5" s="30" t="s">
        <v>1517</v>
      </c>
      <c r="R5" s="25" t="s">
        <v>1544</v>
      </c>
      <c r="S5" s="30" t="s">
        <v>1518</v>
      </c>
      <c r="T5" s="19"/>
      <c r="U5" s="2"/>
      <c r="V5" s="2"/>
      <c r="W5" s="2"/>
      <c r="X5" s="2"/>
      <c r="Y5" s="2"/>
      <c r="Z5" s="2"/>
      <c r="AM5" s="10"/>
      <c r="AN5" s="10"/>
      <c r="AO5" s="10"/>
    </row>
    <row r="6" spans="1:41" ht="331.5" outlineLevel="1">
      <c r="A6" s="128"/>
      <c r="B6" s="128"/>
      <c r="C6" s="128"/>
      <c r="D6" s="128"/>
      <c r="E6" s="45" t="s">
        <v>46</v>
      </c>
      <c r="F6" s="48" t="s">
        <v>47</v>
      </c>
      <c r="G6" s="47">
        <v>43845</v>
      </c>
      <c r="H6" s="47">
        <v>44150</v>
      </c>
      <c r="I6" s="48" t="s">
        <v>48</v>
      </c>
      <c r="J6" s="48"/>
      <c r="K6" s="52" t="s">
        <v>49</v>
      </c>
      <c r="L6" s="49" t="s">
        <v>50</v>
      </c>
      <c r="M6" s="20" t="s">
        <v>51</v>
      </c>
      <c r="N6" s="20" t="s">
        <v>52</v>
      </c>
      <c r="O6" s="50" t="s">
        <v>53</v>
      </c>
      <c r="P6" s="50" t="s">
        <v>54</v>
      </c>
      <c r="Q6" s="29" t="s">
        <v>1391</v>
      </c>
      <c r="R6" s="29" t="s">
        <v>1393</v>
      </c>
      <c r="S6" s="29" t="s">
        <v>1392</v>
      </c>
      <c r="T6" s="1"/>
      <c r="U6" s="2"/>
      <c r="V6" s="2"/>
      <c r="W6" s="2"/>
      <c r="X6" s="2"/>
      <c r="Y6" s="2"/>
      <c r="Z6" s="2"/>
      <c r="AM6" s="10"/>
      <c r="AN6" s="10"/>
      <c r="AO6" s="10"/>
    </row>
    <row r="7" spans="1:41" ht="255" outlineLevel="1">
      <c r="A7" s="128"/>
      <c r="B7" s="128"/>
      <c r="C7" s="128"/>
      <c r="D7" s="128"/>
      <c r="E7" s="45" t="s">
        <v>55</v>
      </c>
      <c r="F7" s="48" t="s">
        <v>56</v>
      </c>
      <c r="G7" s="47">
        <v>43832</v>
      </c>
      <c r="H7" s="47">
        <v>44165</v>
      </c>
      <c r="I7" s="48" t="s">
        <v>48</v>
      </c>
      <c r="J7" s="48"/>
      <c r="K7" s="49" t="s">
        <v>57</v>
      </c>
      <c r="L7" s="49" t="s">
        <v>58</v>
      </c>
      <c r="M7" s="20" t="s">
        <v>59</v>
      </c>
      <c r="N7" s="20" t="s">
        <v>60</v>
      </c>
      <c r="O7" s="50" t="s">
        <v>61</v>
      </c>
      <c r="P7" s="50" t="s">
        <v>62</v>
      </c>
      <c r="Q7" s="29" t="s">
        <v>1394</v>
      </c>
      <c r="R7" s="29" t="s">
        <v>1395</v>
      </c>
      <c r="S7" s="29" t="s">
        <v>1396</v>
      </c>
      <c r="T7" s="1"/>
      <c r="U7" s="2"/>
      <c r="V7" s="2"/>
      <c r="W7" s="2"/>
      <c r="X7" s="2"/>
      <c r="Y7" s="2"/>
      <c r="Z7" s="2"/>
      <c r="AM7" s="10"/>
      <c r="AN7" s="10"/>
      <c r="AO7" s="10"/>
    </row>
    <row r="8" spans="1:41" ht="409.5" outlineLevel="1">
      <c r="A8" s="128"/>
      <c r="B8" s="128"/>
      <c r="C8" s="128"/>
      <c r="D8" s="128"/>
      <c r="E8" s="45" t="s">
        <v>63</v>
      </c>
      <c r="F8" s="53" t="s">
        <v>64</v>
      </c>
      <c r="G8" s="47">
        <v>43843</v>
      </c>
      <c r="H8" s="47">
        <v>44183</v>
      </c>
      <c r="I8" s="48" t="s">
        <v>38</v>
      </c>
      <c r="J8" s="48" t="s">
        <v>65</v>
      </c>
      <c r="K8" s="49" t="s">
        <v>66</v>
      </c>
      <c r="L8" s="49" t="s">
        <v>67</v>
      </c>
      <c r="M8" s="20" t="s">
        <v>68</v>
      </c>
      <c r="N8" s="54" t="s">
        <v>69</v>
      </c>
      <c r="O8" s="54" t="s">
        <v>70</v>
      </c>
      <c r="P8" s="55" t="s">
        <v>71</v>
      </c>
      <c r="Q8" s="30" t="s">
        <v>1519</v>
      </c>
      <c r="R8" s="25" t="s">
        <v>1545</v>
      </c>
      <c r="S8" s="30" t="s">
        <v>1520</v>
      </c>
      <c r="T8" s="19"/>
      <c r="U8" s="2"/>
      <c r="V8" s="2"/>
      <c r="W8" s="2"/>
      <c r="X8" s="2"/>
      <c r="Y8" s="2"/>
      <c r="Z8" s="2"/>
      <c r="AM8" s="10"/>
      <c r="AN8" s="10"/>
      <c r="AO8" s="10"/>
    </row>
    <row r="9" spans="1:41" ht="395.25" outlineLevel="1">
      <c r="A9" s="128"/>
      <c r="B9" s="128"/>
      <c r="C9" s="128">
        <v>43862</v>
      </c>
      <c r="D9" s="129" t="s">
        <v>72</v>
      </c>
      <c r="E9" s="45" t="s">
        <v>73</v>
      </c>
      <c r="F9" s="48" t="s">
        <v>74</v>
      </c>
      <c r="G9" s="47">
        <v>43835</v>
      </c>
      <c r="H9" s="47">
        <v>44196</v>
      </c>
      <c r="I9" s="51" t="s">
        <v>38</v>
      </c>
      <c r="J9" s="48" t="s">
        <v>75</v>
      </c>
      <c r="K9" s="49" t="s">
        <v>76</v>
      </c>
      <c r="L9" s="49" t="s">
        <v>77</v>
      </c>
      <c r="M9" s="56" t="s">
        <v>78</v>
      </c>
      <c r="N9" s="56" t="s">
        <v>79</v>
      </c>
      <c r="O9" s="57" t="s">
        <v>80</v>
      </c>
      <c r="P9" s="57" t="s">
        <v>81</v>
      </c>
      <c r="Q9" s="30" t="s">
        <v>1546</v>
      </c>
      <c r="R9" s="31" t="s">
        <v>1252</v>
      </c>
      <c r="S9" s="31" t="s">
        <v>1251</v>
      </c>
      <c r="T9" s="19"/>
      <c r="U9" s="2"/>
      <c r="V9" s="2"/>
      <c r="W9" s="2"/>
      <c r="X9" s="2"/>
      <c r="Y9" s="2"/>
      <c r="Z9" s="2"/>
      <c r="AM9" s="10"/>
      <c r="AN9" s="10"/>
      <c r="AO9" s="10"/>
    </row>
    <row r="10" spans="1:41" ht="409.5" outlineLevel="1">
      <c r="A10" s="128"/>
      <c r="B10" s="128"/>
      <c r="C10" s="128"/>
      <c r="D10" s="129"/>
      <c r="E10" s="45" t="s">
        <v>82</v>
      </c>
      <c r="F10" s="48" t="s">
        <v>83</v>
      </c>
      <c r="G10" s="47">
        <v>43831</v>
      </c>
      <c r="H10" s="47">
        <v>44196</v>
      </c>
      <c r="I10" s="48" t="s">
        <v>84</v>
      </c>
      <c r="J10" s="48" t="s">
        <v>85</v>
      </c>
      <c r="K10" s="58" t="s">
        <v>86</v>
      </c>
      <c r="L10" s="58" t="s">
        <v>87</v>
      </c>
      <c r="M10" s="58" t="s">
        <v>88</v>
      </c>
      <c r="N10" s="58" t="s">
        <v>89</v>
      </c>
      <c r="O10" s="59" t="s">
        <v>90</v>
      </c>
      <c r="P10" s="59" t="s">
        <v>91</v>
      </c>
      <c r="Q10" s="30" t="s">
        <v>1527</v>
      </c>
      <c r="R10" s="32" t="s">
        <v>1547</v>
      </c>
      <c r="S10" s="30" t="s">
        <v>1528</v>
      </c>
      <c r="T10" s="19"/>
      <c r="U10" s="2"/>
      <c r="V10" s="2"/>
      <c r="W10" s="2"/>
      <c r="X10" s="2"/>
      <c r="Y10" s="2"/>
      <c r="Z10" s="2"/>
      <c r="AM10" s="10"/>
      <c r="AN10" s="10"/>
      <c r="AO10" s="10"/>
    </row>
    <row r="11" spans="1:41" ht="409.5" outlineLevel="1">
      <c r="A11" s="128"/>
      <c r="B11" s="128"/>
      <c r="C11" s="128"/>
      <c r="D11" s="129"/>
      <c r="E11" s="45" t="s">
        <v>92</v>
      </c>
      <c r="F11" s="60" t="s">
        <v>93</v>
      </c>
      <c r="G11" s="61">
        <v>43831</v>
      </c>
      <c r="H11" s="61">
        <v>44196</v>
      </c>
      <c r="I11" s="48" t="s">
        <v>84</v>
      </c>
      <c r="J11" s="60"/>
      <c r="K11" s="49" t="s">
        <v>94</v>
      </c>
      <c r="L11" s="58" t="s">
        <v>95</v>
      </c>
      <c r="M11" s="58" t="s">
        <v>96</v>
      </c>
      <c r="N11" s="58" t="s">
        <v>97</v>
      </c>
      <c r="O11" s="59" t="s">
        <v>98</v>
      </c>
      <c r="P11" s="62" t="s">
        <v>99</v>
      </c>
      <c r="Q11" s="30" t="s">
        <v>1529</v>
      </c>
      <c r="R11" s="25" t="s">
        <v>1548</v>
      </c>
      <c r="S11" s="30" t="s">
        <v>1530</v>
      </c>
      <c r="T11" s="19"/>
      <c r="U11" s="2"/>
      <c r="V11" s="2"/>
      <c r="W11" s="2"/>
      <c r="X11" s="2"/>
      <c r="Y11" s="2"/>
      <c r="Z11" s="2"/>
      <c r="AM11" s="10"/>
      <c r="AN11" s="10"/>
      <c r="AO11" s="10"/>
    </row>
    <row r="12" spans="1:41" ht="165.75" outlineLevel="1">
      <c r="A12" s="128"/>
      <c r="B12" s="128"/>
      <c r="C12" s="128"/>
      <c r="D12" s="129"/>
      <c r="E12" s="45" t="s">
        <v>100</v>
      </c>
      <c r="F12" s="48" t="s">
        <v>101</v>
      </c>
      <c r="G12" s="47">
        <v>43831</v>
      </c>
      <c r="H12" s="47">
        <v>44196</v>
      </c>
      <c r="I12" s="48" t="s">
        <v>102</v>
      </c>
      <c r="J12" s="48" t="s">
        <v>103</v>
      </c>
      <c r="K12" s="49" t="s">
        <v>104</v>
      </c>
      <c r="L12" s="49" t="s">
        <v>105</v>
      </c>
      <c r="M12" s="20" t="s">
        <v>106</v>
      </c>
      <c r="N12" s="20" t="s">
        <v>107</v>
      </c>
      <c r="O12" s="50" t="s">
        <v>108</v>
      </c>
      <c r="P12" s="50" t="s">
        <v>109</v>
      </c>
      <c r="Q12" s="29" t="s">
        <v>1397</v>
      </c>
      <c r="R12" s="29" t="s">
        <v>1399</v>
      </c>
      <c r="S12" s="29" t="s">
        <v>1398</v>
      </c>
      <c r="T12" s="1"/>
      <c r="U12" s="2"/>
      <c r="V12" s="2"/>
      <c r="W12" s="2"/>
      <c r="X12" s="2"/>
      <c r="Y12" s="2"/>
      <c r="Z12" s="2"/>
      <c r="AM12" s="10"/>
      <c r="AN12" s="10"/>
      <c r="AO12" s="10"/>
    </row>
    <row r="13" spans="1:41" ht="409.5" outlineLevel="1">
      <c r="A13" s="128"/>
      <c r="B13" s="128"/>
      <c r="C13" s="128"/>
      <c r="D13" s="129"/>
      <c r="E13" s="45" t="s">
        <v>110</v>
      </c>
      <c r="F13" s="48" t="s">
        <v>111</v>
      </c>
      <c r="G13" s="47">
        <v>43862</v>
      </c>
      <c r="H13" s="47">
        <v>44195</v>
      </c>
      <c r="I13" s="48" t="s">
        <v>112</v>
      </c>
      <c r="J13" s="48" t="s">
        <v>113</v>
      </c>
      <c r="K13" s="49" t="s">
        <v>114</v>
      </c>
      <c r="L13" s="49" t="s">
        <v>115</v>
      </c>
      <c r="M13" s="20" t="s">
        <v>116</v>
      </c>
      <c r="N13" s="20" t="s">
        <v>117</v>
      </c>
      <c r="O13" s="50" t="s">
        <v>1217</v>
      </c>
      <c r="P13" s="50" t="s">
        <v>118</v>
      </c>
      <c r="Q13" s="25" t="s">
        <v>1585</v>
      </c>
      <c r="R13" s="25" t="s">
        <v>1586</v>
      </c>
      <c r="S13" s="33" t="s">
        <v>1584</v>
      </c>
      <c r="T13" s="1"/>
      <c r="U13" s="2"/>
      <c r="V13" s="2"/>
      <c r="W13" s="2"/>
      <c r="X13" s="2"/>
      <c r="Y13" s="2"/>
      <c r="Z13" s="2"/>
      <c r="AM13" s="10"/>
      <c r="AN13" s="10"/>
      <c r="AO13" s="10"/>
    </row>
    <row r="14" spans="1:41" ht="409.5" outlineLevel="1">
      <c r="A14" s="128"/>
      <c r="B14" s="128"/>
      <c r="C14" s="128"/>
      <c r="D14" s="129"/>
      <c r="E14" s="45" t="s">
        <v>119</v>
      </c>
      <c r="F14" s="48" t="s">
        <v>120</v>
      </c>
      <c r="G14" s="47">
        <v>43845</v>
      </c>
      <c r="H14" s="47">
        <v>44180</v>
      </c>
      <c r="I14" s="48" t="s">
        <v>121</v>
      </c>
      <c r="J14" s="48" t="s">
        <v>122</v>
      </c>
      <c r="K14" s="49" t="s">
        <v>123</v>
      </c>
      <c r="L14" s="49" t="s">
        <v>124</v>
      </c>
      <c r="M14" s="49" t="s">
        <v>125</v>
      </c>
      <c r="N14" s="20" t="s">
        <v>126</v>
      </c>
      <c r="O14" s="50" t="s">
        <v>127</v>
      </c>
      <c r="P14" s="50" t="s">
        <v>128</v>
      </c>
      <c r="Q14" s="30" t="s">
        <v>1523</v>
      </c>
      <c r="R14" s="25" t="s">
        <v>1549</v>
      </c>
      <c r="S14" s="30" t="s">
        <v>1524</v>
      </c>
      <c r="T14" s="19"/>
      <c r="U14" s="2"/>
      <c r="V14" s="2"/>
      <c r="W14" s="2"/>
      <c r="X14" s="2"/>
      <c r="Y14" s="2"/>
      <c r="Z14" s="2"/>
      <c r="AM14" s="10"/>
      <c r="AN14" s="10"/>
      <c r="AO14" s="10"/>
    </row>
    <row r="15" spans="1:41" ht="369.75" outlineLevel="1">
      <c r="A15" s="128"/>
      <c r="B15" s="128"/>
      <c r="C15" s="128"/>
      <c r="D15" s="129"/>
      <c r="E15" s="45" t="s">
        <v>129</v>
      </c>
      <c r="F15" s="48" t="s">
        <v>130</v>
      </c>
      <c r="G15" s="47">
        <v>43831</v>
      </c>
      <c r="H15" s="47">
        <v>44196</v>
      </c>
      <c r="I15" s="51" t="s">
        <v>131</v>
      </c>
      <c r="J15" s="48"/>
      <c r="K15" s="49" t="s">
        <v>132</v>
      </c>
      <c r="L15" s="49" t="s">
        <v>133</v>
      </c>
      <c r="M15" s="20" t="s">
        <v>134</v>
      </c>
      <c r="N15" s="20" t="s">
        <v>135</v>
      </c>
      <c r="O15" s="50" t="s">
        <v>136</v>
      </c>
      <c r="P15" s="50" t="s">
        <v>137</v>
      </c>
      <c r="Q15" s="29" t="s">
        <v>1566</v>
      </c>
      <c r="R15" s="29" t="s">
        <v>1565</v>
      </c>
      <c r="S15" s="29" t="s">
        <v>1400</v>
      </c>
      <c r="T15" s="1"/>
      <c r="U15" s="2"/>
      <c r="V15" s="2"/>
      <c r="W15" s="2"/>
      <c r="X15" s="2"/>
      <c r="Y15" s="2"/>
      <c r="Z15" s="2"/>
      <c r="AM15" s="10"/>
      <c r="AN15" s="10"/>
      <c r="AO15" s="10"/>
    </row>
    <row r="16" spans="1:41" ht="409.5" outlineLevel="1">
      <c r="A16" s="128"/>
      <c r="B16" s="128"/>
      <c r="C16" s="128">
        <v>43891</v>
      </c>
      <c r="D16" s="128" t="s">
        <v>138</v>
      </c>
      <c r="E16" s="45" t="s">
        <v>139</v>
      </c>
      <c r="F16" s="48" t="s">
        <v>140</v>
      </c>
      <c r="G16" s="47">
        <v>43832</v>
      </c>
      <c r="H16" s="47">
        <v>44012</v>
      </c>
      <c r="I16" s="48" t="s">
        <v>48</v>
      </c>
      <c r="J16" s="48" t="s">
        <v>141</v>
      </c>
      <c r="K16" s="63" t="s">
        <v>142</v>
      </c>
      <c r="L16" s="49" t="s">
        <v>143</v>
      </c>
      <c r="M16" s="20" t="s">
        <v>144</v>
      </c>
      <c r="N16" s="20" t="s">
        <v>145</v>
      </c>
      <c r="O16" s="50" t="s">
        <v>146</v>
      </c>
      <c r="P16" s="50" t="s">
        <v>147</v>
      </c>
      <c r="Q16" s="29" t="s">
        <v>1401</v>
      </c>
      <c r="R16" s="29" t="s">
        <v>1402</v>
      </c>
      <c r="S16" s="29" t="s">
        <v>1401</v>
      </c>
      <c r="T16" s="1"/>
      <c r="U16" s="2"/>
      <c r="V16" s="2"/>
      <c r="W16" s="2"/>
      <c r="X16" s="2"/>
      <c r="Y16" s="2"/>
      <c r="Z16" s="2"/>
      <c r="AM16" s="10"/>
      <c r="AN16" s="10"/>
      <c r="AO16" s="10"/>
    </row>
    <row r="17" spans="1:41" ht="409.5" outlineLevel="1">
      <c r="A17" s="128"/>
      <c r="B17" s="128"/>
      <c r="C17" s="128"/>
      <c r="D17" s="128"/>
      <c r="E17" s="45" t="s">
        <v>148</v>
      </c>
      <c r="F17" s="48" t="s">
        <v>149</v>
      </c>
      <c r="G17" s="47">
        <v>43837</v>
      </c>
      <c r="H17" s="47">
        <v>44165</v>
      </c>
      <c r="I17" s="48" t="s">
        <v>48</v>
      </c>
      <c r="J17" s="48" t="s">
        <v>150</v>
      </c>
      <c r="K17" s="63" t="s">
        <v>142</v>
      </c>
      <c r="L17" s="49" t="s">
        <v>151</v>
      </c>
      <c r="M17" s="20" t="s">
        <v>152</v>
      </c>
      <c r="N17" s="20" t="s">
        <v>153</v>
      </c>
      <c r="O17" s="50" t="s">
        <v>154</v>
      </c>
      <c r="P17" s="50" t="s">
        <v>155</v>
      </c>
      <c r="Q17" s="29" t="s">
        <v>1403</v>
      </c>
      <c r="R17" s="29" t="s">
        <v>1405</v>
      </c>
      <c r="S17" s="29" t="s">
        <v>1404</v>
      </c>
      <c r="T17" s="1"/>
      <c r="U17" s="2"/>
      <c r="V17" s="2"/>
      <c r="W17" s="2"/>
      <c r="X17" s="2"/>
      <c r="Y17" s="2"/>
      <c r="Z17" s="2"/>
      <c r="AM17" s="10"/>
      <c r="AN17" s="10"/>
      <c r="AO17" s="10"/>
    </row>
    <row r="18" spans="1:41" ht="63.75" outlineLevel="1">
      <c r="A18" s="128"/>
      <c r="B18" s="128"/>
      <c r="C18" s="128"/>
      <c r="D18" s="128"/>
      <c r="E18" s="45" t="s">
        <v>156</v>
      </c>
      <c r="F18" s="48" t="s">
        <v>157</v>
      </c>
      <c r="G18" s="47">
        <v>43836</v>
      </c>
      <c r="H18" s="47">
        <v>44043</v>
      </c>
      <c r="I18" s="48" t="s">
        <v>102</v>
      </c>
      <c r="J18" s="48" t="s">
        <v>158</v>
      </c>
      <c r="K18" s="49" t="s">
        <v>159</v>
      </c>
      <c r="L18" s="49" t="s">
        <v>160</v>
      </c>
      <c r="M18" s="20" t="s">
        <v>161</v>
      </c>
      <c r="N18" s="20" t="s">
        <v>162</v>
      </c>
      <c r="O18" s="50" t="s">
        <v>163</v>
      </c>
      <c r="P18" s="50" t="s">
        <v>164</v>
      </c>
      <c r="Q18" s="29" t="s">
        <v>1406</v>
      </c>
      <c r="R18" s="29" t="s">
        <v>1408</v>
      </c>
      <c r="S18" s="29" t="s">
        <v>1407</v>
      </c>
      <c r="T18" s="1"/>
      <c r="U18" s="2"/>
      <c r="V18" s="2"/>
      <c r="W18" s="2"/>
      <c r="X18" s="2"/>
      <c r="Y18" s="2"/>
      <c r="Z18" s="2"/>
      <c r="AM18" s="10"/>
      <c r="AN18" s="10"/>
      <c r="AO18" s="10"/>
    </row>
    <row r="19" spans="1:41" ht="409.5" outlineLevel="1">
      <c r="A19" s="128"/>
      <c r="B19" s="128"/>
      <c r="C19" s="128"/>
      <c r="D19" s="128"/>
      <c r="E19" s="45" t="s">
        <v>165</v>
      </c>
      <c r="F19" s="48" t="s">
        <v>166</v>
      </c>
      <c r="G19" s="47">
        <v>43833</v>
      </c>
      <c r="H19" s="47">
        <v>44196</v>
      </c>
      <c r="I19" s="48" t="s">
        <v>102</v>
      </c>
      <c r="J19" s="48" t="s">
        <v>158</v>
      </c>
      <c r="K19" s="49" t="s">
        <v>167</v>
      </c>
      <c r="L19" s="49" t="s">
        <v>168</v>
      </c>
      <c r="M19" s="20" t="s">
        <v>169</v>
      </c>
      <c r="N19" s="20" t="s">
        <v>170</v>
      </c>
      <c r="O19" s="50" t="s">
        <v>171</v>
      </c>
      <c r="P19" s="50" t="s">
        <v>172</v>
      </c>
      <c r="Q19" s="29" t="s">
        <v>1409</v>
      </c>
      <c r="R19" s="29" t="s">
        <v>1411</v>
      </c>
      <c r="S19" s="29" t="s">
        <v>1410</v>
      </c>
      <c r="T19" s="1"/>
      <c r="U19" s="2"/>
      <c r="V19" s="2"/>
      <c r="W19" s="2"/>
      <c r="X19" s="2"/>
      <c r="Y19" s="2"/>
      <c r="Z19" s="2"/>
      <c r="AM19" s="10"/>
      <c r="AN19" s="10"/>
      <c r="AO19" s="10"/>
    </row>
    <row r="20" spans="1:41" ht="357" outlineLevel="1">
      <c r="A20" s="128"/>
      <c r="B20" s="128"/>
      <c r="C20" s="128"/>
      <c r="D20" s="128"/>
      <c r="E20" s="45" t="s">
        <v>173</v>
      </c>
      <c r="F20" s="48" t="s">
        <v>174</v>
      </c>
      <c r="G20" s="47">
        <v>43832</v>
      </c>
      <c r="H20" s="47">
        <v>44196</v>
      </c>
      <c r="I20" s="48" t="s">
        <v>175</v>
      </c>
      <c r="J20" s="48" t="s">
        <v>176</v>
      </c>
      <c r="K20" s="49" t="s">
        <v>177</v>
      </c>
      <c r="L20" s="49" t="s">
        <v>178</v>
      </c>
      <c r="M20" s="20" t="s">
        <v>179</v>
      </c>
      <c r="N20" s="20" t="s">
        <v>180</v>
      </c>
      <c r="O20" s="50" t="s">
        <v>181</v>
      </c>
      <c r="P20" s="50" t="s">
        <v>1216</v>
      </c>
      <c r="Q20" s="29" t="s">
        <v>1412</v>
      </c>
      <c r="R20" s="29" t="s">
        <v>1414</v>
      </c>
      <c r="S20" s="29" t="s">
        <v>1413</v>
      </c>
      <c r="T20" s="1"/>
      <c r="U20" s="2"/>
      <c r="V20" s="2"/>
      <c r="W20" s="2"/>
      <c r="X20" s="2"/>
      <c r="Y20" s="2"/>
      <c r="Z20" s="2"/>
      <c r="AM20" s="10"/>
      <c r="AN20" s="10"/>
      <c r="AO20" s="10"/>
    </row>
    <row r="21" spans="1:41" ht="409.5" outlineLevel="1">
      <c r="A21" s="130" t="s">
        <v>182</v>
      </c>
      <c r="B21" s="130" t="s">
        <v>183</v>
      </c>
      <c r="C21" s="128">
        <v>43832</v>
      </c>
      <c r="D21" s="128" t="s">
        <v>184</v>
      </c>
      <c r="E21" s="45" t="s">
        <v>185</v>
      </c>
      <c r="F21" s="46" t="s">
        <v>186</v>
      </c>
      <c r="G21" s="47">
        <v>43831</v>
      </c>
      <c r="H21" s="47">
        <v>44196</v>
      </c>
      <c r="I21" s="64" t="s">
        <v>187</v>
      </c>
      <c r="J21" s="48" t="s">
        <v>39</v>
      </c>
      <c r="K21" s="49" t="s">
        <v>188</v>
      </c>
      <c r="L21" s="49" t="s">
        <v>189</v>
      </c>
      <c r="M21" s="20" t="s">
        <v>190</v>
      </c>
      <c r="N21" s="20" t="s">
        <v>191</v>
      </c>
      <c r="O21" s="50" t="s">
        <v>1230</v>
      </c>
      <c r="P21" s="50" t="s">
        <v>192</v>
      </c>
      <c r="Q21" s="29" t="s">
        <v>1474</v>
      </c>
      <c r="R21" s="32" t="s">
        <v>1476</v>
      </c>
      <c r="S21" s="29" t="s">
        <v>1475</v>
      </c>
      <c r="T21" s="1"/>
      <c r="U21" s="2"/>
      <c r="V21" s="2"/>
      <c r="W21" s="2"/>
      <c r="X21" s="2"/>
      <c r="Y21" s="2"/>
      <c r="Z21" s="2"/>
      <c r="AM21" s="10"/>
      <c r="AN21" s="10"/>
      <c r="AO21" s="10"/>
    </row>
    <row r="22" spans="1:41" ht="114.75" outlineLevel="1">
      <c r="A22" s="130"/>
      <c r="B22" s="130"/>
      <c r="C22" s="128"/>
      <c r="D22" s="128"/>
      <c r="E22" s="45" t="s">
        <v>193</v>
      </c>
      <c r="F22" s="48" t="s">
        <v>194</v>
      </c>
      <c r="G22" s="47">
        <v>43832</v>
      </c>
      <c r="H22" s="47">
        <v>44012</v>
      </c>
      <c r="I22" s="48" t="s">
        <v>48</v>
      </c>
      <c r="J22" s="48" t="s">
        <v>195</v>
      </c>
      <c r="K22" s="49" t="s">
        <v>196</v>
      </c>
      <c r="L22" s="49" t="s">
        <v>197</v>
      </c>
      <c r="M22" s="20" t="s">
        <v>198</v>
      </c>
      <c r="N22" s="20" t="s">
        <v>199</v>
      </c>
      <c r="O22" s="50" t="s">
        <v>200</v>
      </c>
      <c r="P22" s="50" t="s">
        <v>201</v>
      </c>
      <c r="Q22" s="29" t="s">
        <v>1415</v>
      </c>
      <c r="R22" s="29" t="s">
        <v>1417</v>
      </c>
      <c r="S22" s="29" t="s">
        <v>1416</v>
      </c>
      <c r="T22" s="1"/>
      <c r="U22" s="2"/>
      <c r="V22" s="2"/>
      <c r="W22" s="2"/>
      <c r="X22" s="2"/>
      <c r="Y22" s="2"/>
      <c r="Z22" s="2"/>
      <c r="AM22" s="10"/>
      <c r="AN22" s="10"/>
      <c r="AO22" s="10"/>
    </row>
    <row r="23" spans="1:41" ht="114.75" outlineLevel="1">
      <c r="A23" s="130"/>
      <c r="B23" s="130"/>
      <c r="C23" s="128"/>
      <c r="D23" s="128"/>
      <c r="E23" s="45" t="s">
        <v>202</v>
      </c>
      <c r="F23" s="48" t="s">
        <v>203</v>
      </c>
      <c r="G23" s="47">
        <v>43843</v>
      </c>
      <c r="H23" s="47">
        <v>44195</v>
      </c>
      <c r="I23" s="51" t="s">
        <v>38</v>
      </c>
      <c r="J23" s="48" t="s">
        <v>39</v>
      </c>
      <c r="K23" s="49" t="s">
        <v>204</v>
      </c>
      <c r="L23" s="49" t="s">
        <v>205</v>
      </c>
      <c r="M23" s="20" t="s">
        <v>206</v>
      </c>
      <c r="N23" s="20" t="s">
        <v>207</v>
      </c>
      <c r="O23" s="50" t="s">
        <v>208</v>
      </c>
      <c r="P23" s="50" t="s">
        <v>209</v>
      </c>
      <c r="Q23" s="30" t="s">
        <v>1521</v>
      </c>
      <c r="R23" s="25" t="s">
        <v>1550</v>
      </c>
      <c r="S23" s="30" t="s">
        <v>1522</v>
      </c>
      <c r="T23" s="19"/>
      <c r="U23" s="2"/>
      <c r="V23" s="2"/>
      <c r="W23" s="2"/>
      <c r="X23" s="2"/>
      <c r="Y23" s="2"/>
      <c r="Z23" s="2"/>
      <c r="AM23" s="10"/>
      <c r="AN23" s="10"/>
      <c r="AO23" s="10"/>
    </row>
    <row r="24" spans="1:41" ht="409.5" outlineLevel="1">
      <c r="A24" s="130"/>
      <c r="B24" s="130"/>
      <c r="C24" s="128"/>
      <c r="D24" s="128"/>
      <c r="E24" s="45" t="s">
        <v>210</v>
      </c>
      <c r="F24" s="46" t="s">
        <v>211</v>
      </c>
      <c r="G24" s="47">
        <v>44013</v>
      </c>
      <c r="H24" s="47">
        <v>44196</v>
      </c>
      <c r="I24" s="48" t="s">
        <v>212</v>
      </c>
      <c r="J24" s="48" t="s">
        <v>39</v>
      </c>
      <c r="K24" s="49" t="s">
        <v>213</v>
      </c>
      <c r="L24" s="49" t="s">
        <v>214</v>
      </c>
      <c r="M24" s="65" t="s">
        <v>215</v>
      </c>
      <c r="N24" s="20" t="s">
        <v>216</v>
      </c>
      <c r="O24" s="50" t="s">
        <v>217</v>
      </c>
      <c r="P24" s="50" t="s">
        <v>218</v>
      </c>
      <c r="Q24" s="29" t="s">
        <v>1418</v>
      </c>
      <c r="R24" s="29" t="s">
        <v>1420</v>
      </c>
      <c r="S24" s="29" t="s">
        <v>1419</v>
      </c>
      <c r="T24" s="1"/>
      <c r="U24" s="2"/>
      <c r="V24" s="2"/>
      <c r="W24" s="2"/>
      <c r="X24" s="2"/>
      <c r="Y24" s="2"/>
      <c r="Z24" s="2"/>
      <c r="AM24" s="10"/>
      <c r="AN24" s="10"/>
      <c r="AO24" s="10"/>
    </row>
    <row r="25" spans="1:41" ht="395.25" customHeight="1" outlineLevel="1">
      <c r="A25" s="130"/>
      <c r="B25" s="130"/>
      <c r="C25" s="128"/>
      <c r="D25" s="128"/>
      <c r="E25" s="45" t="s">
        <v>219</v>
      </c>
      <c r="F25" s="48" t="s">
        <v>220</v>
      </c>
      <c r="G25" s="47">
        <v>43832</v>
      </c>
      <c r="H25" s="47">
        <v>44196</v>
      </c>
      <c r="I25" s="46" t="s">
        <v>221</v>
      </c>
      <c r="J25" s="46" t="s">
        <v>222</v>
      </c>
      <c r="K25" s="63" t="s">
        <v>223</v>
      </c>
      <c r="L25" s="63" t="s">
        <v>224</v>
      </c>
      <c r="M25" s="20" t="s">
        <v>225</v>
      </c>
      <c r="N25" s="20" t="s">
        <v>226</v>
      </c>
      <c r="O25" s="50" t="s">
        <v>227</v>
      </c>
      <c r="P25" s="50" t="s">
        <v>1231</v>
      </c>
      <c r="Q25" s="29" t="s">
        <v>1421</v>
      </c>
      <c r="R25" s="29" t="s">
        <v>1423</v>
      </c>
      <c r="S25" s="34" t="s">
        <v>1422</v>
      </c>
      <c r="T25" s="1"/>
      <c r="U25" s="2"/>
      <c r="V25" s="2"/>
      <c r="W25" s="2"/>
      <c r="X25" s="2"/>
      <c r="Y25" s="2"/>
      <c r="Z25" s="2"/>
      <c r="AM25" s="10"/>
      <c r="AN25" s="10"/>
      <c r="AO25" s="10"/>
    </row>
    <row r="26" spans="1:41" ht="293.25" outlineLevel="1">
      <c r="A26" s="130"/>
      <c r="B26" s="130"/>
      <c r="C26" s="128"/>
      <c r="D26" s="128"/>
      <c r="E26" s="45" t="s">
        <v>228</v>
      </c>
      <c r="F26" s="48" t="s">
        <v>229</v>
      </c>
      <c r="G26" s="47">
        <v>43862</v>
      </c>
      <c r="H26" s="47">
        <v>44196</v>
      </c>
      <c r="I26" s="48" t="s">
        <v>112</v>
      </c>
      <c r="J26" s="48"/>
      <c r="K26" s="49" t="s">
        <v>230</v>
      </c>
      <c r="L26" s="49" t="s">
        <v>231</v>
      </c>
      <c r="M26" s="20" t="s">
        <v>232</v>
      </c>
      <c r="N26" s="20" t="s">
        <v>233</v>
      </c>
      <c r="O26" s="50" t="s">
        <v>234</v>
      </c>
      <c r="P26" s="20" t="s">
        <v>1594</v>
      </c>
      <c r="Q26" s="25" t="s">
        <v>1593</v>
      </c>
      <c r="R26" s="25" t="s">
        <v>1596</v>
      </c>
      <c r="S26" s="25" t="s">
        <v>1595</v>
      </c>
      <c r="T26" s="1"/>
      <c r="U26" s="2"/>
      <c r="V26" s="2"/>
      <c r="W26" s="2"/>
      <c r="X26" s="2"/>
      <c r="Y26" s="2"/>
      <c r="Z26" s="2"/>
      <c r="AM26" s="10"/>
      <c r="AN26" s="10"/>
      <c r="AO26" s="10"/>
    </row>
    <row r="27" spans="1:41" ht="409.5" customHeight="1" outlineLevel="1">
      <c r="A27" s="130"/>
      <c r="B27" s="130"/>
      <c r="C27" s="128"/>
      <c r="D27" s="128"/>
      <c r="E27" s="45" t="s">
        <v>235</v>
      </c>
      <c r="F27" s="48" t="s">
        <v>236</v>
      </c>
      <c r="G27" s="47">
        <v>43843</v>
      </c>
      <c r="H27" s="47">
        <v>44183</v>
      </c>
      <c r="I27" s="51" t="s">
        <v>38</v>
      </c>
      <c r="J27" s="48" t="s">
        <v>237</v>
      </c>
      <c r="K27" s="66" t="s">
        <v>238</v>
      </c>
      <c r="L27" s="58" t="s">
        <v>239</v>
      </c>
      <c r="M27" s="20" t="s">
        <v>240</v>
      </c>
      <c r="N27" s="54" t="s">
        <v>241</v>
      </c>
      <c r="O27" s="55" t="s">
        <v>242</v>
      </c>
      <c r="P27" s="50" t="s">
        <v>243</v>
      </c>
      <c r="Q27" s="32" t="s">
        <v>1587</v>
      </c>
      <c r="R27" s="25" t="s">
        <v>1551</v>
      </c>
      <c r="S27" s="30" t="s">
        <v>1508</v>
      </c>
      <c r="T27" s="19"/>
      <c r="U27" s="2"/>
      <c r="V27" s="2"/>
      <c r="W27" s="2"/>
      <c r="X27" s="2"/>
      <c r="Y27" s="2"/>
      <c r="Z27" s="2"/>
      <c r="AM27" s="10"/>
      <c r="AN27" s="10"/>
      <c r="AO27" s="10"/>
    </row>
    <row r="28" spans="1:41" ht="409.5" customHeight="1" outlineLevel="1">
      <c r="A28" s="130"/>
      <c r="B28" s="130"/>
      <c r="C28" s="128"/>
      <c r="D28" s="128"/>
      <c r="E28" s="45" t="s">
        <v>244</v>
      </c>
      <c r="F28" s="48" t="s">
        <v>245</v>
      </c>
      <c r="G28" s="47">
        <v>43831</v>
      </c>
      <c r="H28" s="47">
        <v>44196</v>
      </c>
      <c r="I28" s="48" t="s">
        <v>246</v>
      </c>
      <c r="J28" s="48"/>
      <c r="K28" s="49" t="s">
        <v>247</v>
      </c>
      <c r="L28" s="49" t="s">
        <v>248</v>
      </c>
      <c r="M28" s="20" t="s">
        <v>249</v>
      </c>
      <c r="N28" s="20" t="s">
        <v>250</v>
      </c>
      <c r="O28" s="67" t="s">
        <v>1214</v>
      </c>
      <c r="P28" s="50" t="s">
        <v>251</v>
      </c>
      <c r="Q28" s="32" t="s">
        <v>1602</v>
      </c>
      <c r="R28" s="29" t="s">
        <v>1604</v>
      </c>
      <c r="S28" s="29" t="s">
        <v>1603</v>
      </c>
      <c r="T28" s="26"/>
      <c r="U28" s="2"/>
      <c r="V28" s="2"/>
      <c r="W28" s="2"/>
      <c r="X28" s="2"/>
      <c r="Y28" s="2"/>
      <c r="Z28" s="2"/>
      <c r="AM28" s="10"/>
      <c r="AN28" s="10"/>
      <c r="AO28" s="10"/>
    </row>
    <row r="29" spans="1:41" ht="153" customHeight="1" outlineLevel="1">
      <c r="A29" s="130"/>
      <c r="B29" s="130"/>
      <c r="C29" s="128"/>
      <c r="D29" s="128"/>
      <c r="E29" s="45" t="s">
        <v>252</v>
      </c>
      <c r="F29" s="48" t="s">
        <v>253</v>
      </c>
      <c r="G29" s="47">
        <v>43831</v>
      </c>
      <c r="H29" s="47">
        <v>44196</v>
      </c>
      <c r="I29" s="48" t="s">
        <v>84</v>
      </c>
      <c r="J29" s="48" t="s">
        <v>254</v>
      </c>
      <c r="K29" s="49" t="s">
        <v>255</v>
      </c>
      <c r="L29" s="49" t="s">
        <v>256</v>
      </c>
      <c r="M29" s="20" t="s">
        <v>257</v>
      </c>
      <c r="N29" s="20" t="s">
        <v>258</v>
      </c>
      <c r="O29" s="50" t="s">
        <v>259</v>
      </c>
      <c r="P29" s="50" t="s">
        <v>260</v>
      </c>
      <c r="Q29" s="32" t="s">
        <v>1601</v>
      </c>
      <c r="R29" s="25" t="s">
        <v>1552</v>
      </c>
      <c r="S29" s="30" t="s">
        <v>1531</v>
      </c>
      <c r="T29" s="19"/>
      <c r="U29" s="2"/>
      <c r="V29" s="2"/>
      <c r="W29" s="2"/>
      <c r="X29" s="2"/>
      <c r="Y29" s="2"/>
      <c r="Z29" s="2"/>
      <c r="AM29" s="10"/>
      <c r="AN29" s="10"/>
      <c r="AO29" s="10"/>
    </row>
    <row r="30" spans="1:41" ht="280.5" customHeight="1" outlineLevel="1">
      <c r="A30" s="130"/>
      <c r="B30" s="130"/>
      <c r="C30" s="128"/>
      <c r="D30" s="128"/>
      <c r="E30" s="45" t="s">
        <v>261</v>
      </c>
      <c r="F30" s="48" t="s">
        <v>262</v>
      </c>
      <c r="G30" s="47">
        <v>43832</v>
      </c>
      <c r="H30" s="47">
        <v>44165</v>
      </c>
      <c r="I30" s="48" t="s">
        <v>48</v>
      </c>
      <c r="J30" s="48" t="s">
        <v>263</v>
      </c>
      <c r="K30" s="49" t="s">
        <v>264</v>
      </c>
      <c r="L30" s="49" t="s">
        <v>265</v>
      </c>
      <c r="M30" s="20" t="s">
        <v>266</v>
      </c>
      <c r="N30" s="20" t="s">
        <v>267</v>
      </c>
      <c r="O30" s="50" t="s">
        <v>268</v>
      </c>
      <c r="P30" s="50" t="s">
        <v>269</v>
      </c>
      <c r="Q30" s="32" t="s">
        <v>1588</v>
      </c>
      <c r="R30" s="29" t="s">
        <v>1425</v>
      </c>
      <c r="S30" s="29" t="s">
        <v>1424</v>
      </c>
      <c r="T30" s="1"/>
      <c r="U30" s="2"/>
      <c r="V30" s="2"/>
      <c r="W30" s="2"/>
      <c r="X30" s="2"/>
      <c r="Y30" s="2"/>
      <c r="Z30" s="2"/>
      <c r="AM30" s="10"/>
      <c r="AN30" s="10"/>
      <c r="AO30" s="10"/>
    </row>
    <row r="31" spans="1:41" ht="409.5" customHeight="1" outlineLevel="1">
      <c r="A31" s="130"/>
      <c r="B31" s="130"/>
      <c r="C31" s="128"/>
      <c r="D31" s="128"/>
      <c r="E31" s="45" t="s">
        <v>270</v>
      </c>
      <c r="F31" s="48" t="s">
        <v>271</v>
      </c>
      <c r="G31" s="47">
        <v>43831</v>
      </c>
      <c r="H31" s="47">
        <v>44196</v>
      </c>
      <c r="I31" s="51" t="s">
        <v>131</v>
      </c>
      <c r="J31" s="48" t="s">
        <v>272</v>
      </c>
      <c r="K31" s="49" t="s">
        <v>273</v>
      </c>
      <c r="L31" s="49" t="s">
        <v>274</v>
      </c>
      <c r="M31" s="20" t="s">
        <v>275</v>
      </c>
      <c r="N31" s="20" t="s">
        <v>276</v>
      </c>
      <c r="O31" s="50" t="s">
        <v>277</v>
      </c>
      <c r="P31" s="50" t="s">
        <v>278</v>
      </c>
      <c r="Q31" s="32" t="s">
        <v>1589</v>
      </c>
      <c r="R31" s="25" t="s">
        <v>1568</v>
      </c>
      <c r="S31" s="29" t="s">
        <v>1567</v>
      </c>
      <c r="T31" s="1"/>
      <c r="U31" s="2"/>
      <c r="V31" s="2"/>
      <c r="W31" s="2"/>
      <c r="X31" s="2"/>
      <c r="Y31" s="2"/>
      <c r="Z31" s="2"/>
      <c r="AM31" s="10"/>
      <c r="AN31" s="10"/>
      <c r="AO31" s="10"/>
    </row>
    <row r="32" spans="1:41" ht="306" customHeight="1" outlineLevel="1">
      <c r="A32" s="130"/>
      <c r="B32" s="130"/>
      <c r="C32" s="128"/>
      <c r="D32" s="128"/>
      <c r="E32" s="45" t="s">
        <v>279</v>
      </c>
      <c r="F32" s="46" t="s">
        <v>280</v>
      </c>
      <c r="G32" s="47">
        <v>43831</v>
      </c>
      <c r="H32" s="47">
        <v>44196</v>
      </c>
      <c r="I32" s="51" t="s">
        <v>131</v>
      </c>
      <c r="J32" s="48" t="s">
        <v>281</v>
      </c>
      <c r="K32" s="49" t="s">
        <v>282</v>
      </c>
      <c r="L32" s="49" t="s">
        <v>283</v>
      </c>
      <c r="M32" s="20" t="s">
        <v>284</v>
      </c>
      <c r="N32" s="20" t="s">
        <v>285</v>
      </c>
      <c r="O32" s="50" t="s">
        <v>286</v>
      </c>
      <c r="P32" s="50" t="s">
        <v>1218</v>
      </c>
      <c r="Q32" s="32" t="s">
        <v>1590</v>
      </c>
      <c r="R32" s="29" t="s">
        <v>1569</v>
      </c>
      <c r="S32" s="29" t="s">
        <v>1426</v>
      </c>
      <c r="T32" s="1"/>
      <c r="U32" s="2"/>
      <c r="V32" s="2"/>
      <c r="W32" s="2"/>
      <c r="X32" s="2"/>
      <c r="Y32" s="2"/>
      <c r="Z32" s="2"/>
      <c r="AM32" s="10"/>
      <c r="AN32" s="10"/>
      <c r="AO32" s="10"/>
    </row>
    <row r="33" spans="1:41" ht="114.75" customHeight="1" outlineLevel="1">
      <c r="A33" s="130"/>
      <c r="B33" s="130"/>
      <c r="C33" s="128"/>
      <c r="D33" s="128"/>
      <c r="E33" s="45" t="s">
        <v>287</v>
      </c>
      <c r="F33" s="48" t="s">
        <v>288</v>
      </c>
      <c r="G33" s="47">
        <v>43831</v>
      </c>
      <c r="H33" s="47">
        <v>44196</v>
      </c>
      <c r="I33" s="51" t="s">
        <v>289</v>
      </c>
      <c r="J33" s="51" t="s">
        <v>290</v>
      </c>
      <c r="K33" s="68" t="s">
        <v>291</v>
      </c>
      <c r="L33" s="49" t="s">
        <v>292</v>
      </c>
      <c r="M33" s="20" t="s">
        <v>293</v>
      </c>
      <c r="N33" s="20" t="s">
        <v>294</v>
      </c>
      <c r="O33" s="50" t="s">
        <v>295</v>
      </c>
      <c r="P33" s="50" t="s">
        <v>296</v>
      </c>
      <c r="Q33" s="32" t="s">
        <v>1591</v>
      </c>
      <c r="R33" s="35" t="s">
        <v>1570</v>
      </c>
      <c r="S33" s="29" t="s">
        <v>1427</v>
      </c>
      <c r="T33" s="1"/>
      <c r="U33" s="2"/>
      <c r="V33" s="2"/>
      <c r="W33" s="2"/>
      <c r="X33" s="2"/>
      <c r="Y33" s="2"/>
      <c r="Z33" s="2"/>
      <c r="AM33" s="10"/>
      <c r="AN33" s="10"/>
      <c r="AO33" s="10"/>
    </row>
    <row r="34" spans="1:41" ht="409.5" customHeight="1" outlineLevel="1">
      <c r="A34" s="130"/>
      <c r="B34" s="130"/>
      <c r="C34" s="128"/>
      <c r="D34" s="128"/>
      <c r="E34" s="45" t="s">
        <v>297</v>
      </c>
      <c r="F34" s="48" t="s">
        <v>298</v>
      </c>
      <c r="G34" s="47">
        <v>43831</v>
      </c>
      <c r="H34" s="47">
        <v>44196</v>
      </c>
      <c r="I34" s="48" t="s">
        <v>48</v>
      </c>
      <c r="J34" s="51" t="s">
        <v>290</v>
      </c>
      <c r="K34" s="49" t="s">
        <v>299</v>
      </c>
      <c r="L34" s="49" t="s">
        <v>300</v>
      </c>
      <c r="M34" s="20" t="s">
        <v>301</v>
      </c>
      <c r="N34" s="20" t="s">
        <v>302</v>
      </c>
      <c r="O34" s="50" t="s">
        <v>1215</v>
      </c>
      <c r="P34" s="50" t="s">
        <v>303</v>
      </c>
      <c r="Q34" s="32" t="s">
        <v>1592</v>
      </c>
      <c r="R34" s="29" t="s">
        <v>1428</v>
      </c>
      <c r="S34" s="29" t="s">
        <v>1571</v>
      </c>
      <c r="T34" s="1"/>
      <c r="U34" s="2"/>
      <c r="V34" s="2"/>
      <c r="W34" s="2"/>
      <c r="X34" s="2"/>
      <c r="Y34" s="2"/>
      <c r="Z34" s="2"/>
      <c r="AM34" s="10"/>
      <c r="AN34" s="10"/>
      <c r="AO34" s="10"/>
    </row>
    <row r="35" spans="1:41" ht="242.25" outlineLevel="1">
      <c r="A35" s="130"/>
      <c r="B35" s="130"/>
      <c r="C35" s="128"/>
      <c r="D35" s="128"/>
      <c r="E35" s="45" t="s">
        <v>304</v>
      </c>
      <c r="F35" s="48" t="s">
        <v>305</v>
      </c>
      <c r="G35" s="47">
        <v>43831</v>
      </c>
      <c r="H35" s="47">
        <v>44196</v>
      </c>
      <c r="I35" s="69" t="s">
        <v>306</v>
      </c>
      <c r="J35" s="51" t="s">
        <v>307</v>
      </c>
      <c r="K35" s="49" t="s">
        <v>308</v>
      </c>
      <c r="L35" s="49" t="s">
        <v>309</v>
      </c>
      <c r="M35" s="20" t="s">
        <v>310</v>
      </c>
      <c r="N35" s="20" t="s">
        <v>311</v>
      </c>
      <c r="O35" s="50" t="s">
        <v>1226</v>
      </c>
      <c r="P35" s="50" t="s">
        <v>1232</v>
      </c>
      <c r="Q35" s="36" t="s">
        <v>1540</v>
      </c>
      <c r="R35" s="25" t="s">
        <v>1553</v>
      </c>
      <c r="S35" s="36" t="s">
        <v>1541</v>
      </c>
      <c r="T35" s="19"/>
      <c r="U35" s="2"/>
      <c r="V35" s="2"/>
      <c r="W35" s="2"/>
      <c r="X35" s="2"/>
      <c r="Y35" s="2"/>
      <c r="Z35" s="2"/>
      <c r="AM35" s="10"/>
      <c r="AN35" s="10"/>
      <c r="AO35" s="10"/>
    </row>
    <row r="36" spans="1:41" ht="280.5" outlineLevel="1">
      <c r="A36" s="130"/>
      <c r="B36" s="130"/>
      <c r="C36" s="128"/>
      <c r="D36" s="128"/>
      <c r="E36" s="45" t="s">
        <v>312</v>
      </c>
      <c r="F36" s="46" t="s">
        <v>313</v>
      </c>
      <c r="G36" s="47">
        <v>43845</v>
      </c>
      <c r="H36" s="47">
        <v>44195</v>
      </c>
      <c r="I36" s="48" t="s">
        <v>112</v>
      </c>
      <c r="J36" s="48" t="s">
        <v>314</v>
      </c>
      <c r="K36" s="49" t="s">
        <v>315</v>
      </c>
      <c r="L36" s="49" t="s">
        <v>316</v>
      </c>
      <c r="M36" s="20" t="s">
        <v>317</v>
      </c>
      <c r="N36" s="20" t="s">
        <v>316</v>
      </c>
      <c r="O36" s="50" t="s">
        <v>318</v>
      </c>
      <c r="P36" s="50" t="s">
        <v>319</v>
      </c>
      <c r="Q36" s="25" t="s">
        <v>1597</v>
      </c>
      <c r="R36" s="25" t="s">
        <v>1599</v>
      </c>
      <c r="S36" s="25" t="s">
        <v>1598</v>
      </c>
      <c r="T36" s="1"/>
      <c r="U36" s="2"/>
      <c r="V36" s="2"/>
      <c r="W36" s="2"/>
      <c r="X36" s="2"/>
      <c r="Y36" s="2"/>
      <c r="Z36" s="2"/>
      <c r="AM36" s="10"/>
      <c r="AN36" s="10"/>
      <c r="AO36" s="10"/>
    </row>
    <row r="37" spans="1:41" ht="409.5" outlineLevel="1">
      <c r="A37" s="130"/>
      <c r="B37" s="130"/>
      <c r="C37" s="128">
        <v>43863</v>
      </c>
      <c r="D37" s="128" t="s">
        <v>320</v>
      </c>
      <c r="E37" s="45" t="s">
        <v>321</v>
      </c>
      <c r="F37" s="48" t="s">
        <v>322</v>
      </c>
      <c r="G37" s="70">
        <v>43831</v>
      </c>
      <c r="H37" s="70">
        <v>44196</v>
      </c>
      <c r="I37" s="48" t="s">
        <v>289</v>
      </c>
      <c r="J37" s="48" t="s">
        <v>323</v>
      </c>
      <c r="K37" s="49" t="s">
        <v>324</v>
      </c>
      <c r="L37" s="49" t="s">
        <v>325</v>
      </c>
      <c r="M37" s="20" t="s">
        <v>326</v>
      </c>
      <c r="N37" s="20" t="s">
        <v>327</v>
      </c>
      <c r="O37" s="50" t="s">
        <v>328</v>
      </c>
      <c r="P37" s="50" t="s">
        <v>1219</v>
      </c>
      <c r="Q37" s="29" t="s">
        <v>1295</v>
      </c>
      <c r="R37" s="29" t="s">
        <v>1572</v>
      </c>
      <c r="S37" s="29" t="s">
        <v>1429</v>
      </c>
      <c r="T37" s="1"/>
      <c r="U37" s="2"/>
      <c r="V37" s="2"/>
      <c r="W37" s="2"/>
      <c r="X37" s="2"/>
      <c r="Y37" s="2"/>
      <c r="Z37" s="2"/>
      <c r="AM37" s="10"/>
      <c r="AN37" s="10"/>
      <c r="AO37" s="10"/>
    </row>
    <row r="38" spans="1:41" ht="66" outlineLevel="1">
      <c r="A38" s="130"/>
      <c r="B38" s="130"/>
      <c r="C38" s="128"/>
      <c r="D38" s="128"/>
      <c r="E38" s="45" t="s">
        <v>329</v>
      </c>
      <c r="F38" s="48" t="s">
        <v>330</v>
      </c>
      <c r="G38" s="70">
        <v>43831</v>
      </c>
      <c r="H38" s="70">
        <v>44196</v>
      </c>
      <c r="I38" s="48" t="s">
        <v>289</v>
      </c>
      <c r="J38" s="48" t="s">
        <v>331</v>
      </c>
      <c r="K38" s="49" t="s">
        <v>332</v>
      </c>
      <c r="L38" s="49" t="s">
        <v>333</v>
      </c>
      <c r="M38" s="20" t="s">
        <v>334</v>
      </c>
      <c r="N38" s="20" t="s">
        <v>335</v>
      </c>
      <c r="O38" s="50" t="s">
        <v>334</v>
      </c>
      <c r="P38" s="50" t="s">
        <v>336</v>
      </c>
      <c r="Q38" s="29" t="s">
        <v>1430</v>
      </c>
      <c r="R38" s="29" t="s">
        <v>1574</v>
      </c>
      <c r="S38" s="29" t="s">
        <v>1431</v>
      </c>
      <c r="T38" s="1"/>
      <c r="U38" s="2"/>
      <c r="V38" s="2"/>
      <c r="W38" s="2"/>
      <c r="X38" s="2"/>
      <c r="Y38" s="2"/>
      <c r="Z38" s="2"/>
      <c r="AM38" s="10"/>
      <c r="AN38" s="10"/>
      <c r="AO38" s="10"/>
    </row>
    <row r="39" spans="1:41" ht="409.5" outlineLevel="1">
      <c r="A39" s="130"/>
      <c r="B39" s="130"/>
      <c r="C39" s="128"/>
      <c r="D39" s="128"/>
      <c r="E39" s="45" t="s">
        <v>337</v>
      </c>
      <c r="F39" s="48" t="s">
        <v>338</v>
      </c>
      <c r="G39" s="70">
        <v>43831</v>
      </c>
      <c r="H39" s="70">
        <v>44196</v>
      </c>
      <c r="I39" s="48" t="s">
        <v>131</v>
      </c>
      <c r="J39" s="48" t="s">
        <v>339</v>
      </c>
      <c r="K39" s="49" t="s">
        <v>340</v>
      </c>
      <c r="L39" s="49" t="s">
        <v>341</v>
      </c>
      <c r="M39" s="20" t="s">
        <v>342</v>
      </c>
      <c r="N39" s="20" t="s">
        <v>343</v>
      </c>
      <c r="O39" s="50" t="s">
        <v>344</v>
      </c>
      <c r="P39" s="20" t="s">
        <v>1573</v>
      </c>
      <c r="Q39" s="29" t="s">
        <v>1432</v>
      </c>
      <c r="R39" s="29" t="s">
        <v>1576</v>
      </c>
      <c r="S39" s="29" t="s">
        <v>1575</v>
      </c>
      <c r="T39" s="1"/>
      <c r="U39" s="2"/>
      <c r="V39" s="2"/>
      <c r="W39" s="2"/>
      <c r="X39" s="2"/>
      <c r="Y39" s="2"/>
      <c r="Z39" s="2"/>
      <c r="AM39" s="10"/>
      <c r="AN39" s="10"/>
      <c r="AO39" s="10"/>
    </row>
    <row r="40" spans="1:41" ht="409.5" outlineLevel="1">
      <c r="A40" s="130"/>
      <c r="B40" s="130"/>
      <c r="C40" s="128"/>
      <c r="D40" s="128"/>
      <c r="E40" s="45" t="s">
        <v>345</v>
      </c>
      <c r="F40" s="48" t="s">
        <v>346</v>
      </c>
      <c r="G40" s="47">
        <v>43832</v>
      </c>
      <c r="H40" s="47">
        <v>44196</v>
      </c>
      <c r="I40" s="48" t="s">
        <v>212</v>
      </c>
      <c r="J40" s="48" t="s">
        <v>347</v>
      </c>
      <c r="K40" s="49" t="s">
        <v>348</v>
      </c>
      <c r="L40" s="49" t="s">
        <v>349</v>
      </c>
      <c r="M40" s="20" t="s">
        <v>350</v>
      </c>
      <c r="N40" s="20" t="s">
        <v>216</v>
      </c>
      <c r="O40" s="50" t="s">
        <v>351</v>
      </c>
      <c r="P40" s="50" t="s">
        <v>218</v>
      </c>
      <c r="Q40" s="29" t="s">
        <v>1433</v>
      </c>
      <c r="R40" s="29" t="s">
        <v>1435</v>
      </c>
      <c r="S40" s="29" t="s">
        <v>1434</v>
      </c>
      <c r="T40" s="1"/>
      <c r="U40" s="2"/>
      <c r="V40" s="2"/>
      <c r="W40" s="2"/>
      <c r="X40" s="2"/>
      <c r="Y40" s="2"/>
      <c r="Z40" s="2"/>
      <c r="AM40" s="10"/>
      <c r="AN40" s="10"/>
      <c r="AO40" s="10"/>
    </row>
    <row r="41" spans="1:41" ht="267.75" outlineLevel="1">
      <c r="A41" s="130"/>
      <c r="B41" s="130"/>
      <c r="C41" s="128"/>
      <c r="D41" s="128"/>
      <c r="E41" s="45" t="s">
        <v>352</v>
      </c>
      <c r="F41" s="48" t="s">
        <v>353</v>
      </c>
      <c r="G41" s="47">
        <v>43831</v>
      </c>
      <c r="H41" s="47">
        <v>44196</v>
      </c>
      <c r="I41" s="48" t="s">
        <v>131</v>
      </c>
      <c r="J41" s="48" t="s">
        <v>354</v>
      </c>
      <c r="K41" s="49" t="s">
        <v>355</v>
      </c>
      <c r="L41" s="49" t="s">
        <v>356</v>
      </c>
      <c r="M41" s="20" t="s">
        <v>357</v>
      </c>
      <c r="N41" s="20" t="s">
        <v>358</v>
      </c>
      <c r="O41" s="50" t="s">
        <v>1220</v>
      </c>
      <c r="P41" s="50" t="s">
        <v>359</v>
      </c>
      <c r="Q41" s="29" t="s">
        <v>1436</v>
      </c>
      <c r="R41" s="29" t="s">
        <v>1577</v>
      </c>
      <c r="S41" s="29" t="s">
        <v>1437</v>
      </c>
      <c r="T41" s="1"/>
      <c r="U41" s="2"/>
      <c r="V41" s="2"/>
      <c r="W41" s="2"/>
      <c r="X41" s="2"/>
      <c r="Y41" s="2"/>
      <c r="Z41" s="2"/>
      <c r="AM41" s="10"/>
      <c r="AN41" s="10"/>
      <c r="AO41" s="10"/>
    </row>
    <row r="42" spans="1:41" ht="409.5" outlineLevel="1">
      <c r="A42" s="130"/>
      <c r="B42" s="130"/>
      <c r="C42" s="128"/>
      <c r="D42" s="128"/>
      <c r="E42" s="45" t="s">
        <v>360</v>
      </c>
      <c r="F42" s="48" t="s">
        <v>361</v>
      </c>
      <c r="G42" s="47">
        <v>43831</v>
      </c>
      <c r="H42" s="47">
        <v>44196</v>
      </c>
      <c r="I42" s="48" t="s">
        <v>289</v>
      </c>
      <c r="J42" s="51" t="s">
        <v>290</v>
      </c>
      <c r="K42" s="68" t="s">
        <v>362</v>
      </c>
      <c r="L42" s="49" t="s">
        <v>363</v>
      </c>
      <c r="M42" s="20" t="s">
        <v>364</v>
      </c>
      <c r="N42" s="20" t="s">
        <v>365</v>
      </c>
      <c r="O42" s="50" t="s">
        <v>366</v>
      </c>
      <c r="P42" s="50" t="s">
        <v>367</v>
      </c>
      <c r="Q42" s="29" t="s">
        <v>1579</v>
      </c>
      <c r="R42" s="29" t="s">
        <v>1580</v>
      </c>
      <c r="S42" s="29" t="s">
        <v>1578</v>
      </c>
      <c r="T42" s="1"/>
      <c r="U42" s="2"/>
      <c r="V42" s="2"/>
      <c r="W42" s="2"/>
      <c r="X42" s="2"/>
      <c r="Y42" s="2"/>
      <c r="Z42" s="2"/>
      <c r="AM42" s="10"/>
      <c r="AN42" s="10"/>
      <c r="AO42" s="10"/>
    </row>
    <row r="43" spans="1:41" ht="409.5" outlineLevel="1">
      <c r="A43" s="130"/>
      <c r="B43" s="130"/>
      <c r="C43" s="128" t="s">
        <v>368</v>
      </c>
      <c r="D43" s="128" t="s">
        <v>369</v>
      </c>
      <c r="E43" s="45" t="s">
        <v>370</v>
      </c>
      <c r="F43" s="48" t="s">
        <v>371</v>
      </c>
      <c r="G43" s="71">
        <v>43833</v>
      </c>
      <c r="H43" s="71">
        <v>44196</v>
      </c>
      <c r="I43" s="48" t="s">
        <v>102</v>
      </c>
      <c r="J43" s="48" t="s">
        <v>39</v>
      </c>
      <c r="K43" s="49" t="s">
        <v>372</v>
      </c>
      <c r="L43" s="49" t="s">
        <v>373</v>
      </c>
      <c r="M43" s="20" t="s">
        <v>374</v>
      </c>
      <c r="N43" s="20" t="s">
        <v>375</v>
      </c>
      <c r="O43" s="50" t="s">
        <v>376</v>
      </c>
      <c r="P43" s="50" t="s">
        <v>377</v>
      </c>
      <c r="Q43" s="29" t="s">
        <v>1438</v>
      </c>
      <c r="R43" s="29" t="s">
        <v>1440</v>
      </c>
      <c r="S43" s="29" t="s">
        <v>1439</v>
      </c>
      <c r="T43" s="1"/>
      <c r="U43" s="2"/>
      <c r="V43" s="2"/>
      <c r="W43" s="2"/>
      <c r="X43" s="2"/>
      <c r="Y43" s="2"/>
      <c r="Z43" s="2"/>
      <c r="AM43" s="10"/>
      <c r="AN43" s="10"/>
      <c r="AO43" s="10"/>
    </row>
    <row r="44" spans="1:41" ht="409.5" outlineLevel="1">
      <c r="A44" s="130"/>
      <c r="B44" s="130"/>
      <c r="C44" s="128"/>
      <c r="D44" s="128"/>
      <c r="E44" s="45" t="s">
        <v>378</v>
      </c>
      <c r="F44" s="48" t="s">
        <v>379</v>
      </c>
      <c r="G44" s="47">
        <v>43833</v>
      </c>
      <c r="H44" s="47">
        <v>43921</v>
      </c>
      <c r="I44" s="48" t="s">
        <v>102</v>
      </c>
      <c r="J44" s="48" t="s">
        <v>380</v>
      </c>
      <c r="K44" s="49" t="s">
        <v>381</v>
      </c>
      <c r="L44" s="49" t="s">
        <v>382</v>
      </c>
      <c r="M44" s="20" t="s">
        <v>383</v>
      </c>
      <c r="N44" s="20" t="s">
        <v>384</v>
      </c>
      <c r="O44" s="50" t="s">
        <v>385</v>
      </c>
      <c r="P44" s="50" t="s">
        <v>386</v>
      </c>
      <c r="Q44" s="29" t="s">
        <v>1441</v>
      </c>
      <c r="R44" s="29" t="s">
        <v>1442</v>
      </c>
      <c r="S44" s="29" t="s">
        <v>1439</v>
      </c>
      <c r="T44" s="1"/>
      <c r="U44" s="2"/>
      <c r="V44" s="2"/>
      <c r="W44" s="2"/>
      <c r="X44" s="2"/>
      <c r="Y44" s="2"/>
      <c r="Z44" s="2"/>
      <c r="AM44" s="10"/>
      <c r="AN44" s="10"/>
      <c r="AO44" s="10"/>
    </row>
    <row r="45" spans="1:41" ht="409.5" outlineLevel="1">
      <c r="A45" s="130"/>
      <c r="B45" s="130"/>
      <c r="C45" s="128"/>
      <c r="D45" s="128"/>
      <c r="E45" s="45" t="s">
        <v>387</v>
      </c>
      <c r="F45" s="60" t="s">
        <v>388</v>
      </c>
      <c r="G45" s="47">
        <v>43843</v>
      </c>
      <c r="H45" s="47">
        <v>44196</v>
      </c>
      <c r="I45" s="60" t="s">
        <v>38</v>
      </c>
      <c r="J45" s="60" t="s">
        <v>39</v>
      </c>
      <c r="K45" s="49" t="s">
        <v>389</v>
      </c>
      <c r="L45" s="49" t="s">
        <v>390</v>
      </c>
      <c r="M45" s="54" t="s">
        <v>391</v>
      </c>
      <c r="N45" s="54" t="s">
        <v>392</v>
      </c>
      <c r="O45" s="50" t="s">
        <v>393</v>
      </c>
      <c r="P45" s="55" t="s">
        <v>394</v>
      </c>
      <c r="Q45" s="30" t="s">
        <v>1509</v>
      </c>
      <c r="R45" s="25" t="s">
        <v>1554</v>
      </c>
      <c r="S45" s="30" t="s">
        <v>1510</v>
      </c>
      <c r="T45" s="19"/>
      <c r="U45" s="2"/>
      <c r="V45" s="2"/>
      <c r="W45" s="2"/>
      <c r="X45" s="2"/>
      <c r="Y45" s="2"/>
      <c r="Z45" s="2"/>
      <c r="AM45" s="10"/>
      <c r="AN45" s="10"/>
      <c r="AO45" s="10"/>
    </row>
    <row r="46" spans="1:41" ht="280.5" outlineLevel="1">
      <c r="A46" s="130"/>
      <c r="B46" s="130"/>
      <c r="C46" s="128"/>
      <c r="D46" s="128"/>
      <c r="E46" s="45" t="s">
        <v>395</v>
      </c>
      <c r="F46" s="48" t="s">
        <v>396</v>
      </c>
      <c r="G46" s="47">
        <v>43831</v>
      </c>
      <c r="H46" s="47">
        <v>44196</v>
      </c>
      <c r="I46" s="48" t="s">
        <v>84</v>
      </c>
      <c r="J46" s="48" t="s">
        <v>397</v>
      </c>
      <c r="K46" s="49" t="s">
        <v>398</v>
      </c>
      <c r="L46" s="49" t="s">
        <v>399</v>
      </c>
      <c r="M46" s="20" t="s">
        <v>400</v>
      </c>
      <c r="N46" s="20" t="s">
        <v>401</v>
      </c>
      <c r="O46" s="50" t="s">
        <v>402</v>
      </c>
      <c r="P46" s="50" t="s">
        <v>403</v>
      </c>
      <c r="Q46" s="30" t="s">
        <v>1532</v>
      </c>
      <c r="R46" s="25" t="s">
        <v>1555</v>
      </c>
      <c r="S46" s="30" t="s">
        <v>1533</v>
      </c>
      <c r="T46" s="19"/>
      <c r="U46" s="2"/>
      <c r="V46" s="2"/>
      <c r="W46" s="2"/>
      <c r="X46" s="2"/>
      <c r="Y46" s="2"/>
      <c r="Z46" s="2"/>
      <c r="AM46" s="10"/>
      <c r="AN46" s="10"/>
      <c r="AO46" s="10"/>
    </row>
    <row r="47" spans="1:41" ht="191.25" outlineLevel="1">
      <c r="A47" s="130"/>
      <c r="B47" s="130"/>
      <c r="C47" s="128"/>
      <c r="D47" s="128"/>
      <c r="E47" s="45" t="s">
        <v>404</v>
      </c>
      <c r="F47" s="48" t="s">
        <v>405</v>
      </c>
      <c r="G47" s="47">
        <v>43832</v>
      </c>
      <c r="H47" s="47">
        <v>44165</v>
      </c>
      <c r="I47" s="48" t="s">
        <v>48</v>
      </c>
      <c r="J47" s="48" t="s">
        <v>406</v>
      </c>
      <c r="K47" s="49" t="s">
        <v>407</v>
      </c>
      <c r="L47" s="49" t="s">
        <v>408</v>
      </c>
      <c r="M47" s="20" t="s">
        <v>409</v>
      </c>
      <c r="N47" s="20" t="s">
        <v>410</v>
      </c>
      <c r="O47" s="50" t="s">
        <v>411</v>
      </c>
      <c r="P47" s="50" t="s">
        <v>412</v>
      </c>
      <c r="Q47" s="29" t="s">
        <v>1443</v>
      </c>
      <c r="R47" s="29" t="s">
        <v>1445</v>
      </c>
      <c r="S47" s="29" t="s">
        <v>1444</v>
      </c>
      <c r="T47" s="1"/>
      <c r="U47" s="2"/>
      <c r="V47" s="2"/>
      <c r="W47" s="2"/>
      <c r="X47" s="2"/>
      <c r="Y47" s="2"/>
      <c r="Z47" s="2"/>
    </row>
    <row r="48" spans="1:41" ht="127.5" outlineLevel="1">
      <c r="A48" s="130"/>
      <c r="B48" s="130"/>
      <c r="C48" s="128"/>
      <c r="D48" s="128"/>
      <c r="E48" s="45" t="s">
        <v>413</v>
      </c>
      <c r="F48" s="48" t="s">
        <v>414</v>
      </c>
      <c r="G48" s="47">
        <v>43843</v>
      </c>
      <c r="H48" s="47">
        <v>44183</v>
      </c>
      <c r="I48" s="48" t="s">
        <v>38</v>
      </c>
      <c r="J48" s="48"/>
      <c r="K48" s="49" t="s">
        <v>415</v>
      </c>
      <c r="L48" s="49" t="s">
        <v>416</v>
      </c>
      <c r="M48" s="20" t="s">
        <v>417</v>
      </c>
      <c r="N48" s="20" t="s">
        <v>418</v>
      </c>
      <c r="O48" s="50" t="s">
        <v>419</v>
      </c>
      <c r="P48" s="50" t="s">
        <v>420</v>
      </c>
      <c r="Q48" s="30" t="s">
        <v>1511</v>
      </c>
      <c r="R48" s="25" t="s">
        <v>1556</v>
      </c>
      <c r="S48" s="30" t="s">
        <v>1512</v>
      </c>
      <c r="T48" s="19"/>
      <c r="U48" s="2"/>
      <c r="V48" s="2"/>
      <c r="W48" s="2"/>
      <c r="X48" s="2"/>
      <c r="Y48" s="2"/>
      <c r="Z48" s="2"/>
    </row>
    <row r="49" spans="1:26" ht="178.5" outlineLevel="1">
      <c r="A49" s="130"/>
      <c r="B49" s="130"/>
      <c r="C49" s="128"/>
      <c r="D49" s="128"/>
      <c r="E49" s="45" t="s">
        <v>421</v>
      </c>
      <c r="F49" s="48" t="s">
        <v>422</v>
      </c>
      <c r="G49" s="47">
        <v>43832</v>
      </c>
      <c r="H49" s="47">
        <v>44196</v>
      </c>
      <c r="I49" s="48" t="s">
        <v>38</v>
      </c>
      <c r="J49" s="48" t="s">
        <v>423</v>
      </c>
      <c r="K49" s="49" t="s">
        <v>424</v>
      </c>
      <c r="L49" s="49" t="s">
        <v>425</v>
      </c>
      <c r="M49" s="20" t="s">
        <v>426</v>
      </c>
      <c r="N49" s="20" t="s">
        <v>427</v>
      </c>
      <c r="O49" s="50" t="s">
        <v>428</v>
      </c>
      <c r="P49" s="50" t="s">
        <v>429</v>
      </c>
      <c r="Q49" s="30" t="s">
        <v>1557</v>
      </c>
      <c r="R49" s="37" t="s">
        <v>1260</v>
      </c>
      <c r="S49" s="37" t="s">
        <v>1259</v>
      </c>
      <c r="T49" s="19"/>
      <c r="U49" s="2"/>
      <c r="V49" s="2"/>
      <c r="W49" s="2"/>
      <c r="X49" s="2"/>
      <c r="Y49" s="2"/>
      <c r="Z49" s="2"/>
    </row>
    <row r="50" spans="1:26" ht="409.5" outlineLevel="1">
      <c r="A50" s="130"/>
      <c r="B50" s="130"/>
      <c r="C50" s="130" t="s">
        <v>430</v>
      </c>
      <c r="D50" s="130" t="s">
        <v>431</v>
      </c>
      <c r="E50" s="72" t="s">
        <v>432</v>
      </c>
      <c r="F50" s="46" t="s">
        <v>433</v>
      </c>
      <c r="G50" s="47">
        <v>43831</v>
      </c>
      <c r="H50" s="47">
        <v>44196</v>
      </c>
      <c r="I50" s="51" t="s">
        <v>434</v>
      </c>
      <c r="J50" s="48" t="s">
        <v>435</v>
      </c>
      <c r="K50" s="49" t="s">
        <v>436</v>
      </c>
      <c r="L50" s="49" t="s">
        <v>437</v>
      </c>
      <c r="M50" s="20" t="s">
        <v>438</v>
      </c>
      <c r="N50" s="20" t="s">
        <v>439</v>
      </c>
      <c r="O50" s="50" t="s">
        <v>1221</v>
      </c>
      <c r="P50" s="50" t="s">
        <v>1222</v>
      </c>
      <c r="Q50" s="29" t="s">
        <v>1558</v>
      </c>
      <c r="R50" s="29" t="s">
        <v>1446</v>
      </c>
      <c r="S50" s="29" t="s">
        <v>1559</v>
      </c>
      <c r="T50" s="1"/>
      <c r="U50" s="1"/>
      <c r="V50" s="2"/>
      <c r="W50" s="2"/>
      <c r="X50" s="2"/>
      <c r="Y50" s="2"/>
      <c r="Z50" s="2"/>
    </row>
    <row r="51" spans="1:26" ht="242.25" outlineLevel="1">
      <c r="A51" s="130"/>
      <c r="B51" s="130"/>
      <c r="C51" s="130"/>
      <c r="D51" s="130"/>
      <c r="E51" s="72" t="s">
        <v>440</v>
      </c>
      <c r="F51" s="48" t="s">
        <v>441</v>
      </c>
      <c r="G51" s="47">
        <v>43831</v>
      </c>
      <c r="H51" s="47">
        <v>44196</v>
      </c>
      <c r="I51" s="48" t="s">
        <v>131</v>
      </c>
      <c r="J51" s="48" t="s">
        <v>442</v>
      </c>
      <c r="K51" s="49" t="s">
        <v>443</v>
      </c>
      <c r="L51" s="49" t="s">
        <v>444</v>
      </c>
      <c r="M51" s="20" t="s">
        <v>445</v>
      </c>
      <c r="N51" s="20" t="s">
        <v>446</v>
      </c>
      <c r="O51" s="50" t="s">
        <v>447</v>
      </c>
      <c r="P51" s="50" t="s">
        <v>448</v>
      </c>
      <c r="Q51" s="29" t="s">
        <v>1447</v>
      </c>
      <c r="R51" s="29" t="s">
        <v>1581</v>
      </c>
      <c r="S51" s="29" t="s">
        <v>1448</v>
      </c>
      <c r="T51" s="1"/>
      <c r="U51" s="2"/>
      <c r="V51" s="2"/>
      <c r="W51" s="2"/>
      <c r="X51" s="2"/>
      <c r="Y51" s="2"/>
      <c r="Z51" s="2"/>
    </row>
    <row r="52" spans="1:26" ht="409.5" outlineLevel="1">
      <c r="A52" s="130"/>
      <c r="B52" s="130"/>
      <c r="C52" s="130"/>
      <c r="D52" s="130"/>
      <c r="E52" s="72" t="s">
        <v>449</v>
      </c>
      <c r="F52" s="48" t="s">
        <v>450</v>
      </c>
      <c r="G52" s="47">
        <v>43833</v>
      </c>
      <c r="H52" s="47">
        <v>44165</v>
      </c>
      <c r="I52" s="48" t="s">
        <v>48</v>
      </c>
      <c r="J52" s="48" t="s">
        <v>451</v>
      </c>
      <c r="K52" s="49" t="s">
        <v>452</v>
      </c>
      <c r="L52" s="49" t="s">
        <v>453</v>
      </c>
      <c r="M52" s="20" t="s">
        <v>454</v>
      </c>
      <c r="N52" s="20" t="s">
        <v>455</v>
      </c>
      <c r="O52" s="50" t="s">
        <v>456</v>
      </c>
      <c r="P52" s="50" t="s">
        <v>457</v>
      </c>
      <c r="Q52" s="29" t="s">
        <v>1449</v>
      </c>
      <c r="R52" s="29" t="s">
        <v>1451</v>
      </c>
      <c r="S52" s="29" t="s">
        <v>1450</v>
      </c>
      <c r="T52" s="1"/>
      <c r="U52" s="2"/>
      <c r="V52" s="2"/>
      <c r="W52" s="2"/>
      <c r="X52" s="2"/>
      <c r="Y52" s="2"/>
      <c r="Z52" s="2"/>
    </row>
    <row r="53" spans="1:26" ht="216.75" outlineLevel="1">
      <c r="A53" s="130"/>
      <c r="B53" s="130"/>
      <c r="C53" s="130"/>
      <c r="D53" s="130"/>
      <c r="E53" s="72" t="s">
        <v>458</v>
      </c>
      <c r="F53" s="48" t="s">
        <v>459</v>
      </c>
      <c r="G53" s="47">
        <v>43831</v>
      </c>
      <c r="H53" s="47">
        <v>44196</v>
      </c>
      <c r="I53" s="51" t="s">
        <v>460</v>
      </c>
      <c r="J53" s="48" t="s">
        <v>461</v>
      </c>
      <c r="K53" s="49" t="s">
        <v>462</v>
      </c>
      <c r="L53" s="49" t="s">
        <v>463</v>
      </c>
      <c r="M53" s="20" t="s">
        <v>464</v>
      </c>
      <c r="N53" s="20" t="s">
        <v>465</v>
      </c>
      <c r="O53" s="50" t="s">
        <v>466</v>
      </c>
      <c r="P53" s="50" t="s">
        <v>467</v>
      </c>
      <c r="Q53" s="29" t="s">
        <v>1452</v>
      </c>
      <c r="R53" s="29" t="s">
        <v>1582</v>
      </c>
      <c r="S53" s="29" t="s">
        <v>1453</v>
      </c>
      <c r="T53" s="1"/>
      <c r="U53" s="2"/>
      <c r="V53" s="2"/>
      <c r="W53" s="2"/>
      <c r="X53" s="2"/>
      <c r="Y53" s="2"/>
      <c r="Z53" s="2"/>
    </row>
    <row r="54" spans="1:26" ht="409.5" outlineLevel="1">
      <c r="A54" s="130"/>
      <c r="B54" s="130"/>
      <c r="C54" s="130"/>
      <c r="D54" s="130"/>
      <c r="E54" s="72" t="s">
        <v>468</v>
      </c>
      <c r="F54" s="48" t="s">
        <v>469</v>
      </c>
      <c r="G54" s="47">
        <v>43831</v>
      </c>
      <c r="H54" s="47">
        <v>44196</v>
      </c>
      <c r="I54" s="48" t="s">
        <v>460</v>
      </c>
      <c r="J54" s="48" t="s">
        <v>290</v>
      </c>
      <c r="K54" s="49" t="s">
        <v>470</v>
      </c>
      <c r="L54" s="49" t="s">
        <v>471</v>
      </c>
      <c r="M54" s="20" t="s">
        <v>472</v>
      </c>
      <c r="N54" s="20" t="s">
        <v>473</v>
      </c>
      <c r="O54" s="50" t="s">
        <v>474</v>
      </c>
      <c r="P54" s="50" t="s">
        <v>475</v>
      </c>
      <c r="Q54" s="29" t="s">
        <v>1454</v>
      </c>
      <c r="R54" s="29" t="s">
        <v>1583</v>
      </c>
      <c r="S54" s="29" t="s">
        <v>1455</v>
      </c>
      <c r="T54" s="1"/>
      <c r="U54" s="2"/>
      <c r="V54" s="2"/>
      <c r="W54" s="2"/>
      <c r="X54" s="2"/>
      <c r="Y54" s="2"/>
      <c r="Z54" s="2"/>
    </row>
    <row r="55" spans="1:26" ht="409.5" outlineLevel="1">
      <c r="A55" s="130"/>
      <c r="B55" s="130"/>
      <c r="C55" s="130"/>
      <c r="D55" s="130"/>
      <c r="E55" s="45" t="s">
        <v>476</v>
      </c>
      <c r="F55" s="48" t="s">
        <v>477</v>
      </c>
      <c r="G55" s="47">
        <v>43831</v>
      </c>
      <c r="H55" s="47">
        <v>44196</v>
      </c>
      <c r="I55" s="48" t="s">
        <v>48</v>
      </c>
      <c r="J55" s="48" t="s">
        <v>478</v>
      </c>
      <c r="K55" s="49" t="s">
        <v>479</v>
      </c>
      <c r="L55" s="49" t="s">
        <v>480</v>
      </c>
      <c r="M55" s="20" t="s">
        <v>481</v>
      </c>
      <c r="N55" s="20" t="s">
        <v>482</v>
      </c>
      <c r="O55" s="50" t="s">
        <v>483</v>
      </c>
      <c r="P55" s="73" t="s">
        <v>1223</v>
      </c>
      <c r="Q55" s="29" t="s">
        <v>1456</v>
      </c>
      <c r="R55" s="29" t="s">
        <v>1458</v>
      </c>
      <c r="S55" s="29" t="s">
        <v>1457</v>
      </c>
      <c r="T55" s="1"/>
      <c r="U55" s="2"/>
      <c r="V55" s="2"/>
      <c r="W55" s="2"/>
      <c r="X55" s="2"/>
      <c r="Y55" s="2"/>
      <c r="Z55" s="2"/>
    </row>
    <row r="56" spans="1:26" ht="409.5" outlineLevel="1">
      <c r="A56" s="130"/>
      <c r="B56" s="130"/>
      <c r="C56" s="130"/>
      <c r="D56" s="130"/>
      <c r="E56" s="72" t="s">
        <v>484</v>
      </c>
      <c r="F56" s="48" t="s">
        <v>485</v>
      </c>
      <c r="G56" s="47">
        <v>43831</v>
      </c>
      <c r="H56" s="47">
        <v>44196</v>
      </c>
      <c r="I56" s="48" t="s">
        <v>486</v>
      </c>
      <c r="J56" s="48" t="s">
        <v>487</v>
      </c>
      <c r="K56" s="49" t="s">
        <v>488</v>
      </c>
      <c r="L56" s="49" t="s">
        <v>489</v>
      </c>
      <c r="M56" s="20" t="s">
        <v>490</v>
      </c>
      <c r="N56" s="20" t="s">
        <v>491</v>
      </c>
      <c r="O56" s="50" t="s">
        <v>492</v>
      </c>
      <c r="P56" s="50" t="s">
        <v>493</v>
      </c>
      <c r="Q56" s="25" t="s">
        <v>1459</v>
      </c>
      <c r="R56" s="25" t="s">
        <v>1461</v>
      </c>
      <c r="S56" s="38" t="s">
        <v>1460</v>
      </c>
      <c r="T56" s="1"/>
      <c r="U56" s="2"/>
      <c r="V56" s="2"/>
      <c r="W56" s="2"/>
      <c r="X56" s="2"/>
      <c r="Y56" s="2"/>
      <c r="Z56" s="2"/>
    </row>
    <row r="57" spans="1:26" ht="409.5" outlineLevel="1">
      <c r="A57" s="130"/>
      <c r="B57" s="130"/>
      <c r="C57" s="130"/>
      <c r="D57" s="130"/>
      <c r="E57" s="72" t="s">
        <v>494</v>
      </c>
      <c r="F57" s="48" t="s">
        <v>495</v>
      </c>
      <c r="G57" s="47">
        <v>43831</v>
      </c>
      <c r="H57" s="47">
        <v>44196</v>
      </c>
      <c r="I57" s="48" t="s">
        <v>84</v>
      </c>
      <c r="J57" s="48" t="s">
        <v>290</v>
      </c>
      <c r="K57" s="49" t="s">
        <v>496</v>
      </c>
      <c r="L57" s="49" t="s">
        <v>497</v>
      </c>
      <c r="M57" s="20" t="s">
        <v>498</v>
      </c>
      <c r="N57" s="20" t="s">
        <v>499</v>
      </c>
      <c r="O57" s="50" t="s">
        <v>500</v>
      </c>
      <c r="P57" s="50" t="s">
        <v>501</v>
      </c>
      <c r="Q57" s="30" t="s">
        <v>1534</v>
      </c>
      <c r="R57" s="25" t="s">
        <v>1560</v>
      </c>
      <c r="S57" s="30" t="s">
        <v>1535</v>
      </c>
      <c r="T57" s="19"/>
      <c r="U57" s="2"/>
      <c r="V57" s="2"/>
      <c r="W57" s="2"/>
      <c r="X57" s="2"/>
      <c r="Y57" s="2"/>
      <c r="Z57" s="2"/>
    </row>
    <row r="58" spans="1:26" ht="204" outlineLevel="1">
      <c r="A58" s="130"/>
      <c r="B58" s="130"/>
      <c r="C58" s="130"/>
      <c r="D58" s="130"/>
      <c r="E58" s="72" t="s">
        <v>502</v>
      </c>
      <c r="F58" s="48" t="s">
        <v>503</v>
      </c>
      <c r="G58" s="47">
        <v>43831</v>
      </c>
      <c r="H58" s="47">
        <v>44196</v>
      </c>
      <c r="I58" s="48" t="s">
        <v>84</v>
      </c>
      <c r="J58" s="48" t="s">
        <v>290</v>
      </c>
      <c r="K58" s="49" t="s">
        <v>504</v>
      </c>
      <c r="L58" s="49" t="s">
        <v>505</v>
      </c>
      <c r="M58" s="20" t="s">
        <v>506</v>
      </c>
      <c r="N58" s="20" t="s">
        <v>507</v>
      </c>
      <c r="O58" s="50" t="s">
        <v>508</v>
      </c>
      <c r="P58" s="50" t="s">
        <v>509</v>
      </c>
      <c r="Q58" s="30" t="s">
        <v>1536</v>
      </c>
      <c r="R58" s="25" t="s">
        <v>1561</v>
      </c>
      <c r="S58" s="30" t="s">
        <v>1537</v>
      </c>
      <c r="T58" s="19"/>
      <c r="U58" s="2"/>
      <c r="V58" s="2"/>
      <c r="W58" s="2"/>
      <c r="X58" s="2"/>
      <c r="Y58" s="2"/>
      <c r="Z58" s="2"/>
    </row>
    <row r="59" spans="1:26" ht="382.5" outlineLevel="1">
      <c r="A59" s="130"/>
      <c r="B59" s="130"/>
      <c r="C59" s="130"/>
      <c r="D59" s="130"/>
      <c r="E59" s="74">
        <v>40270</v>
      </c>
      <c r="F59" s="48" t="s">
        <v>510</v>
      </c>
      <c r="G59" s="47">
        <v>43832</v>
      </c>
      <c r="H59" s="47">
        <v>44165</v>
      </c>
      <c r="I59" s="48" t="s">
        <v>48</v>
      </c>
      <c r="J59" s="51" t="s">
        <v>150</v>
      </c>
      <c r="K59" s="49" t="s">
        <v>407</v>
      </c>
      <c r="L59" s="49" t="s">
        <v>511</v>
      </c>
      <c r="M59" s="20" t="s">
        <v>512</v>
      </c>
      <c r="N59" s="20" t="s">
        <v>513</v>
      </c>
      <c r="O59" s="50" t="s">
        <v>514</v>
      </c>
      <c r="P59" s="50" t="s">
        <v>515</v>
      </c>
      <c r="Q59" s="29" t="s">
        <v>1462</v>
      </c>
      <c r="R59" s="29" t="s">
        <v>1464</v>
      </c>
      <c r="S59" s="29" t="s">
        <v>1463</v>
      </c>
      <c r="T59" s="1"/>
      <c r="U59" s="2"/>
      <c r="V59" s="2"/>
      <c r="W59" s="2"/>
      <c r="X59" s="2"/>
      <c r="Y59" s="2"/>
      <c r="Z59" s="2"/>
    </row>
    <row r="60" spans="1:26" ht="214.5" customHeight="1" outlineLevel="1">
      <c r="A60" s="130" t="s">
        <v>516</v>
      </c>
      <c r="B60" s="130" t="s">
        <v>517</v>
      </c>
      <c r="C60" s="130" t="s">
        <v>518</v>
      </c>
      <c r="D60" s="130" t="s">
        <v>519</v>
      </c>
      <c r="E60" s="45" t="s">
        <v>520</v>
      </c>
      <c r="F60" s="48" t="s">
        <v>521</v>
      </c>
      <c r="G60" s="47">
        <v>43834</v>
      </c>
      <c r="H60" s="47">
        <v>44165</v>
      </c>
      <c r="I60" s="48" t="s">
        <v>48</v>
      </c>
      <c r="J60" s="51" t="s">
        <v>522</v>
      </c>
      <c r="K60" s="49" t="s">
        <v>407</v>
      </c>
      <c r="L60" s="49" t="s">
        <v>523</v>
      </c>
      <c r="M60" s="20" t="s">
        <v>524</v>
      </c>
      <c r="N60" s="20" t="s">
        <v>525</v>
      </c>
      <c r="O60" s="50" t="s">
        <v>526</v>
      </c>
      <c r="P60" s="50" t="s">
        <v>527</v>
      </c>
      <c r="Q60" s="29" t="s">
        <v>1465</v>
      </c>
      <c r="R60" s="29" t="s">
        <v>1467</v>
      </c>
      <c r="S60" s="29" t="s">
        <v>1466</v>
      </c>
      <c r="T60" s="1"/>
      <c r="U60" s="2"/>
      <c r="V60" s="2"/>
      <c r="W60" s="2"/>
      <c r="X60" s="2"/>
      <c r="Y60" s="2"/>
      <c r="Z60" s="2"/>
    </row>
    <row r="61" spans="1:26" ht="318.75" outlineLevel="1">
      <c r="A61" s="130"/>
      <c r="B61" s="130"/>
      <c r="C61" s="130"/>
      <c r="D61" s="130"/>
      <c r="E61" s="45" t="s">
        <v>528</v>
      </c>
      <c r="F61" s="48" t="s">
        <v>529</v>
      </c>
      <c r="G61" s="47">
        <v>43831</v>
      </c>
      <c r="H61" s="47">
        <v>44196</v>
      </c>
      <c r="I61" s="48" t="s">
        <v>486</v>
      </c>
      <c r="J61" s="48" t="s">
        <v>530</v>
      </c>
      <c r="K61" s="49" t="s">
        <v>531</v>
      </c>
      <c r="L61" s="49" t="s">
        <v>532</v>
      </c>
      <c r="M61" s="20" t="s">
        <v>533</v>
      </c>
      <c r="N61" s="20" t="s">
        <v>534</v>
      </c>
      <c r="O61" s="50" t="s">
        <v>535</v>
      </c>
      <c r="P61" s="50" t="s">
        <v>536</v>
      </c>
      <c r="Q61" s="25" t="s">
        <v>1468</v>
      </c>
      <c r="R61" s="25" t="s">
        <v>1470</v>
      </c>
      <c r="S61" s="25" t="s">
        <v>1469</v>
      </c>
      <c r="T61" s="1"/>
      <c r="U61" s="2"/>
      <c r="V61" s="2"/>
      <c r="W61" s="2"/>
      <c r="X61" s="2"/>
      <c r="Y61" s="2"/>
      <c r="Z61" s="2"/>
    </row>
    <row r="62" spans="1:26" ht="191.25" outlineLevel="1">
      <c r="A62" s="130"/>
      <c r="B62" s="130"/>
      <c r="C62" s="130"/>
      <c r="D62" s="130"/>
      <c r="E62" s="45" t="s">
        <v>537</v>
      </c>
      <c r="F62" s="48" t="s">
        <v>538</v>
      </c>
      <c r="G62" s="47">
        <v>43831</v>
      </c>
      <c r="H62" s="47">
        <v>44196</v>
      </c>
      <c r="I62" s="75" t="s">
        <v>539</v>
      </c>
      <c r="J62" s="48" t="s">
        <v>540</v>
      </c>
      <c r="K62" s="49" t="s">
        <v>541</v>
      </c>
      <c r="L62" s="49" t="s">
        <v>542</v>
      </c>
      <c r="M62" s="20" t="s">
        <v>543</v>
      </c>
      <c r="N62" s="20" t="s">
        <v>544</v>
      </c>
      <c r="O62" s="63" t="s">
        <v>1184</v>
      </c>
      <c r="P62" s="63" t="s">
        <v>1185</v>
      </c>
      <c r="Q62" s="31" t="s">
        <v>1367</v>
      </c>
      <c r="R62" s="31" t="s">
        <v>1369</v>
      </c>
      <c r="S62" s="31" t="s">
        <v>1368</v>
      </c>
      <c r="T62" s="2"/>
      <c r="U62" s="2"/>
      <c r="V62" s="2"/>
      <c r="W62" s="2"/>
      <c r="X62" s="2"/>
      <c r="Y62" s="2"/>
      <c r="Z62" s="2"/>
    </row>
    <row r="63" spans="1:26" ht="229.5" outlineLevel="1">
      <c r="A63" s="130"/>
      <c r="B63" s="130"/>
      <c r="C63" s="130"/>
      <c r="D63" s="130"/>
      <c r="E63" s="45" t="s">
        <v>545</v>
      </c>
      <c r="F63" s="48" t="s">
        <v>546</v>
      </c>
      <c r="G63" s="70">
        <v>43834</v>
      </c>
      <c r="H63" s="70">
        <v>44165</v>
      </c>
      <c r="I63" s="48" t="s">
        <v>48</v>
      </c>
      <c r="J63" s="48" t="s">
        <v>150</v>
      </c>
      <c r="K63" s="49" t="s">
        <v>264</v>
      </c>
      <c r="L63" s="49" t="s">
        <v>547</v>
      </c>
      <c r="M63" s="20" t="s">
        <v>548</v>
      </c>
      <c r="N63" s="20" t="s">
        <v>549</v>
      </c>
      <c r="O63" s="50" t="s">
        <v>550</v>
      </c>
      <c r="P63" s="50" t="s">
        <v>551</v>
      </c>
      <c r="Q63" s="29" t="s">
        <v>1471</v>
      </c>
      <c r="R63" s="29" t="s">
        <v>1472</v>
      </c>
      <c r="S63" s="29" t="s">
        <v>1368</v>
      </c>
      <c r="T63" s="1"/>
      <c r="U63" s="2"/>
      <c r="V63" s="2"/>
      <c r="W63" s="2"/>
      <c r="X63" s="2"/>
      <c r="Y63" s="2"/>
      <c r="Z63" s="2"/>
    </row>
    <row r="64" spans="1:26" ht="229.5" outlineLevel="1">
      <c r="A64" s="130"/>
      <c r="B64" s="130"/>
      <c r="C64" s="130"/>
      <c r="D64" s="130"/>
      <c r="E64" s="45" t="s">
        <v>552</v>
      </c>
      <c r="F64" s="48" t="s">
        <v>553</v>
      </c>
      <c r="G64" s="47">
        <v>43831</v>
      </c>
      <c r="H64" s="47">
        <v>44196</v>
      </c>
      <c r="I64" s="48" t="s">
        <v>84</v>
      </c>
      <c r="J64" s="48" t="s">
        <v>554</v>
      </c>
      <c r="K64" s="49" t="s">
        <v>555</v>
      </c>
      <c r="L64" s="49" t="s">
        <v>556</v>
      </c>
      <c r="M64" s="20" t="s">
        <v>557</v>
      </c>
      <c r="N64" s="20" t="s">
        <v>558</v>
      </c>
      <c r="O64" s="50" t="s">
        <v>559</v>
      </c>
      <c r="P64" s="50" t="s">
        <v>560</v>
      </c>
      <c r="Q64" s="30" t="s">
        <v>1538</v>
      </c>
      <c r="R64" s="25" t="s">
        <v>1564</v>
      </c>
      <c r="S64" s="30" t="s">
        <v>1539</v>
      </c>
      <c r="T64" s="19"/>
      <c r="U64" s="2"/>
      <c r="V64" s="2"/>
      <c r="W64" s="2"/>
      <c r="X64" s="2"/>
      <c r="Y64" s="2"/>
      <c r="Z64" s="2"/>
    </row>
    <row r="65" spans="1:26" ht="181.5" customHeight="1" outlineLevel="1">
      <c r="A65" s="130"/>
      <c r="B65" s="130"/>
      <c r="C65" s="128">
        <v>43864</v>
      </c>
      <c r="D65" s="128" t="s">
        <v>561</v>
      </c>
      <c r="E65" s="45" t="s">
        <v>562</v>
      </c>
      <c r="F65" s="48" t="s">
        <v>563</v>
      </c>
      <c r="G65" s="47">
        <v>43831</v>
      </c>
      <c r="H65" s="47">
        <v>44196</v>
      </c>
      <c r="I65" s="48" t="s">
        <v>564</v>
      </c>
      <c r="J65" s="48" t="s">
        <v>565</v>
      </c>
      <c r="K65" s="49" t="s">
        <v>566</v>
      </c>
      <c r="L65" s="49" t="s">
        <v>567</v>
      </c>
      <c r="M65" s="20" t="s">
        <v>568</v>
      </c>
      <c r="N65" s="20" t="s">
        <v>569</v>
      </c>
      <c r="O65" s="50" t="s">
        <v>570</v>
      </c>
      <c r="P65" s="50" t="s">
        <v>1229</v>
      </c>
      <c r="Q65" s="30" t="s">
        <v>1496</v>
      </c>
      <c r="R65" s="39" t="s">
        <v>1498</v>
      </c>
      <c r="S65" s="30" t="s">
        <v>1542</v>
      </c>
      <c r="T65" s="19"/>
      <c r="U65" s="2"/>
      <c r="V65" s="2"/>
      <c r="W65" s="2"/>
      <c r="X65" s="2"/>
      <c r="Y65" s="2"/>
      <c r="Z65" s="2"/>
    </row>
    <row r="66" spans="1:26" ht="409.5" outlineLevel="1">
      <c r="A66" s="130"/>
      <c r="B66" s="130"/>
      <c r="C66" s="128"/>
      <c r="D66" s="128"/>
      <c r="E66" s="45" t="s">
        <v>571</v>
      </c>
      <c r="F66" s="48" t="s">
        <v>572</v>
      </c>
      <c r="G66" s="70">
        <v>43845</v>
      </c>
      <c r="H66" s="70">
        <v>44180</v>
      </c>
      <c r="I66" s="48" t="s">
        <v>121</v>
      </c>
      <c r="J66" s="48"/>
      <c r="K66" s="49" t="s">
        <v>573</v>
      </c>
      <c r="L66" s="49" t="s">
        <v>574</v>
      </c>
      <c r="M66" s="20" t="s">
        <v>575</v>
      </c>
      <c r="N66" s="54" t="s">
        <v>576</v>
      </c>
      <c r="O66" s="50" t="s">
        <v>1228</v>
      </c>
      <c r="P66" s="50" t="s">
        <v>577</v>
      </c>
      <c r="Q66" s="30" t="s">
        <v>1525</v>
      </c>
      <c r="R66" s="25" t="s">
        <v>1563</v>
      </c>
      <c r="S66" s="30" t="s">
        <v>1526</v>
      </c>
      <c r="T66" s="19"/>
      <c r="U66" s="2"/>
      <c r="V66" s="2"/>
      <c r="W66" s="2"/>
      <c r="X66" s="2"/>
      <c r="Y66" s="2"/>
      <c r="Z66" s="2"/>
    </row>
    <row r="67" spans="1:26" ht="191.25">
      <c r="A67" s="130"/>
      <c r="B67" s="130"/>
      <c r="C67" s="128"/>
      <c r="D67" s="128"/>
      <c r="E67" s="45" t="s">
        <v>578</v>
      </c>
      <c r="F67" s="75" t="s">
        <v>579</v>
      </c>
      <c r="G67" s="70">
        <v>43843</v>
      </c>
      <c r="H67" s="70">
        <v>44183</v>
      </c>
      <c r="I67" s="48" t="s">
        <v>38</v>
      </c>
      <c r="J67" s="48" t="s">
        <v>580</v>
      </c>
      <c r="K67" s="49" t="s">
        <v>581</v>
      </c>
      <c r="L67" s="49" t="s">
        <v>582</v>
      </c>
      <c r="M67" s="20" t="s">
        <v>583</v>
      </c>
      <c r="N67" s="20" t="s">
        <v>584</v>
      </c>
      <c r="O67" s="50" t="s">
        <v>1227</v>
      </c>
      <c r="P67" s="50" t="s">
        <v>585</v>
      </c>
      <c r="Q67" s="30" t="s">
        <v>1513</v>
      </c>
      <c r="R67" s="25" t="s">
        <v>1562</v>
      </c>
      <c r="S67" s="30" t="s">
        <v>1514</v>
      </c>
      <c r="T67" s="19"/>
      <c r="U67" s="2"/>
      <c r="V67" s="2"/>
      <c r="W67" s="2"/>
      <c r="X67" s="2"/>
      <c r="Y67" s="2"/>
      <c r="Z67" s="2"/>
    </row>
    <row r="68" spans="1:26" ht="21" customHeight="1">
      <c r="A68" s="1"/>
      <c r="B68" s="4"/>
      <c r="C68" s="3"/>
      <c r="D68" s="4"/>
      <c r="E68" s="4"/>
      <c r="F68" s="5"/>
      <c r="G68" s="5"/>
      <c r="H68" s="5"/>
      <c r="I68" s="4"/>
      <c r="J68" s="4"/>
      <c r="K68" s="1"/>
      <c r="L68" s="1"/>
      <c r="M68" s="1"/>
      <c r="N68" s="1"/>
      <c r="O68" s="1"/>
      <c r="P68" s="1"/>
      <c r="Q68" s="23"/>
      <c r="R68" s="23"/>
      <c r="S68" s="23"/>
      <c r="T68" s="1"/>
      <c r="U68" s="2"/>
      <c r="V68" s="2"/>
      <c r="W68" s="2"/>
      <c r="X68" s="2"/>
      <c r="Y68" s="2"/>
      <c r="Z68" s="2"/>
    </row>
    <row r="69" spans="1:26" ht="21" customHeight="1">
      <c r="A69" s="1"/>
      <c r="B69" s="4"/>
      <c r="C69" s="3"/>
      <c r="D69" s="4"/>
      <c r="E69" s="4"/>
      <c r="F69" s="5"/>
      <c r="G69" s="5"/>
      <c r="H69" s="5"/>
      <c r="I69" s="4"/>
      <c r="J69" s="4"/>
      <c r="K69" s="1"/>
      <c r="L69" s="1"/>
      <c r="M69" s="1"/>
      <c r="N69" s="1"/>
      <c r="O69" s="1"/>
      <c r="P69" s="1"/>
      <c r="Q69" s="23"/>
      <c r="R69" s="23"/>
      <c r="S69" s="23"/>
      <c r="T69" s="1"/>
      <c r="U69" s="2"/>
      <c r="V69" s="2"/>
      <c r="W69" s="2"/>
      <c r="X69" s="2"/>
      <c r="Y69" s="2"/>
      <c r="Z69" s="2"/>
    </row>
    <row r="70" spans="1:26" ht="21" customHeight="1">
      <c r="A70" s="1"/>
      <c r="B70" s="4"/>
      <c r="C70" s="3"/>
      <c r="D70" s="4"/>
      <c r="E70" s="4"/>
      <c r="F70" s="5"/>
      <c r="G70" s="5"/>
      <c r="H70" s="5"/>
      <c r="I70" s="4"/>
      <c r="J70" s="4"/>
      <c r="K70" s="1"/>
      <c r="L70" s="1"/>
      <c r="M70" s="1"/>
      <c r="N70" s="1"/>
      <c r="O70" s="1"/>
      <c r="P70" s="1"/>
      <c r="Q70" s="23"/>
      <c r="R70" s="23"/>
      <c r="S70" s="23"/>
      <c r="T70" s="1"/>
      <c r="U70" s="2"/>
      <c r="V70" s="2"/>
      <c r="W70" s="2"/>
      <c r="X70" s="2"/>
      <c r="Y70" s="2"/>
      <c r="Z70" s="2"/>
    </row>
    <row r="71" spans="1:26" ht="21" customHeight="1">
      <c r="A71" s="1"/>
      <c r="B71" s="4"/>
      <c r="C71" s="3"/>
      <c r="D71" s="4"/>
      <c r="E71" s="4"/>
      <c r="F71" s="5"/>
      <c r="G71" s="5"/>
      <c r="H71" s="5"/>
      <c r="I71" s="4"/>
      <c r="J71" s="4"/>
      <c r="K71" s="1"/>
      <c r="L71" s="1"/>
      <c r="M71" s="1"/>
      <c r="N71" s="1"/>
      <c r="O71" s="1"/>
      <c r="P71" s="1"/>
      <c r="Q71" s="23"/>
      <c r="R71" s="23"/>
      <c r="S71" s="23"/>
      <c r="T71" s="1"/>
      <c r="U71" s="2"/>
      <c r="V71" s="2"/>
      <c r="W71" s="2"/>
      <c r="X71" s="2"/>
      <c r="Y71" s="2"/>
      <c r="Z71" s="2"/>
    </row>
    <row r="72" spans="1:26" ht="21" customHeight="1">
      <c r="A72" s="1"/>
      <c r="B72" s="4"/>
      <c r="C72" s="3"/>
      <c r="D72" s="4"/>
      <c r="E72" s="4"/>
      <c r="F72" s="5"/>
      <c r="G72" s="5"/>
      <c r="H72" s="5"/>
      <c r="I72" s="4"/>
      <c r="J72" s="4"/>
      <c r="K72" s="1"/>
      <c r="L72" s="1"/>
      <c r="M72" s="1"/>
      <c r="N72" s="1"/>
      <c r="O72" s="1"/>
      <c r="P72" s="1"/>
      <c r="Q72" s="23"/>
      <c r="R72" s="23"/>
      <c r="S72" s="23"/>
      <c r="T72" s="1"/>
      <c r="U72" s="2"/>
      <c r="V72" s="2"/>
      <c r="W72" s="2"/>
      <c r="X72" s="2"/>
      <c r="Y72" s="2"/>
      <c r="Z72" s="2"/>
    </row>
    <row r="73" spans="1:26" ht="21" customHeight="1">
      <c r="A73" s="1"/>
      <c r="B73" s="4"/>
      <c r="C73" s="3"/>
      <c r="D73" s="4"/>
      <c r="E73" s="4"/>
      <c r="F73" s="5"/>
      <c r="G73" s="5"/>
      <c r="H73" s="5"/>
      <c r="I73" s="4"/>
      <c r="J73" s="4"/>
      <c r="K73" s="1"/>
      <c r="L73" s="1"/>
      <c r="M73" s="1"/>
      <c r="N73" s="1"/>
      <c r="O73" s="1"/>
      <c r="P73" s="1"/>
      <c r="Q73" s="23"/>
      <c r="R73" s="23"/>
      <c r="S73" s="23"/>
      <c r="T73" s="1"/>
      <c r="U73" s="2"/>
      <c r="V73" s="2"/>
      <c r="W73" s="2"/>
      <c r="X73" s="2"/>
      <c r="Y73" s="2"/>
      <c r="Z73" s="2"/>
    </row>
    <row r="74" spans="1:26" ht="21" customHeight="1">
      <c r="A74" s="1"/>
      <c r="B74" s="4"/>
      <c r="C74" s="3"/>
      <c r="D74" s="4"/>
      <c r="E74" s="4"/>
      <c r="F74" s="5"/>
      <c r="G74" s="5"/>
      <c r="H74" s="5"/>
      <c r="I74" s="4"/>
      <c r="J74" s="4"/>
      <c r="K74" s="1"/>
      <c r="L74" s="1"/>
      <c r="M74" s="1"/>
      <c r="N74" s="1"/>
      <c r="O74" s="1"/>
      <c r="P74" s="1"/>
      <c r="Q74" s="23"/>
      <c r="R74" s="23"/>
      <c r="S74" s="23"/>
      <c r="T74" s="1"/>
      <c r="U74" s="2"/>
      <c r="V74" s="2"/>
      <c r="W74" s="2"/>
      <c r="X74" s="2"/>
      <c r="Y74" s="2"/>
      <c r="Z74" s="2"/>
    </row>
    <row r="75" spans="1:26" ht="21" customHeight="1">
      <c r="A75" s="1"/>
      <c r="B75" s="4"/>
      <c r="C75" s="3"/>
      <c r="D75" s="4"/>
      <c r="E75" s="4"/>
      <c r="F75" s="5"/>
      <c r="G75" s="5"/>
      <c r="H75" s="5"/>
      <c r="I75" s="4"/>
      <c r="J75" s="4"/>
      <c r="K75" s="1"/>
      <c r="L75" s="1"/>
      <c r="M75" s="1"/>
      <c r="N75" s="1"/>
      <c r="O75" s="1"/>
      <c r="P75" s="1"/>
      <c r="Q75" s="23"/>
      <c r="R75" s="23"/>
      <c r="S75" s="23"/>
      <c r="T75" s="1"/>
      <c r="U75" s="2"/>
      <c r="V75" s="2"/>
      <c r="W75" s="2"/>
      <c r="X75" s="2"/>
      <c r="Y75" s="2"/>
      <c r="Z75" s="2"/>
    </row>
    <row r="76" spans="1:26" ht="21" customHeight="1">
      <c r="A76" s="1"/>
      <c r="B76" s="4"/>
      <c r="C76" s="3"/>
      <c r="D76" s="4"/>
      <c r="E76" s="4"/>
      <c r="F76" s="5"/>
      <c r="G76" s="5"/>
      <c r="H76" s="5"/>
      <c r="I76" s="4"/>
      <c r="J76" s="4"/>
      <c r="K76" s="1"/>
      <c r="L76" s="1"/>
      <c r="M76" s="1"/>
      <c r="N76" s="1"/>
      <c r="O76" s="1"/>
      <c r="P76" s="1"/>
      <c r="Q76" s="23"/>
      <c r="R76" s="23"/>
      <c r="S76" s="23"/>
      <c r="T76" s="1"/>
      <c r="U76" s="2"/>
      <c r="V76" s="2"/>
      <c r="W76" s="2"/>
      <c r="X76" s="2"/>
      <c r="Y76" s="2"/>
      <c r="Z76" s="2"/>
    </row>
    <row r="77" spans="1:26" ht="21" customHeight="1">
      <c r="A77" s="1"/>
      <c r="B77" s="4"/>
      <c r="C77" s="3"/>
      <c r="D77" s="4"/>
      <c r="E77" s="4"/>
      <c r="F77" s="5"/>
      <c r="G77" s="5"/>
      <c r="H77" s="5"/>
      <c r="I77" s="4"/>
      <c r="J77" s="4"/>
      <c r="K77" s="1"/>
      <c r="L77" s="1"/>
      <c r="M77" s="1"/>
      <c r="N77" s="1"/>
      <c r="O77" s="1"/>
      <c r="P77" s="1"/>
      <c r="Q77" s="23"/>
      <c r="R77" s="23"/>
      <c r="S77" s="23"/>
      <c r="T77" s="1"/>
      <c r="U77" s="2"/>
      <c r="V77" s="2"/>
      <c r="W77" s="2"/>
      <c r="X77" s="2"/>
      <c r="Y77" s="2"/>
      <c r="Z77" s="2"/>
    </row>
    <row r="78" spans="1:26" ht="21" customHeight="1">
      <c r="A78" s="1"/>
      <c r="B78" s="4"/>
      <c r="C78" s="3"/>
      <c r="D78" s="4"/>
      <c r="E78" s="4"/>
      <c r="F78" s="5"/>
      <c r="G78" s="5"/>
      <c r="H78" s="5"/>
      <c r="I78" s="4"/>
      <c r="J78" s="4"/>
      <c r="K78" s="1"/>
      <c r="L78" s="1"/>
      <c r="M78" s="1"/>
      <c r="N78" s="1"/>
      <c r="O78" s="1"/>
      <c r="P78" s="1"/>
      <c r="Q78" s="23"/>
      <c r="R78" s="23"/>
      <c r="S78" s="23"/>
      <c r="T78" s="1"/>
      <c r="U78" s="2"/>
      <c r="V78" s="2"/>
      <c r="W78" s="2"/>
      <c r="X78" s="2"/>
      <c r="Y78" s="2"/>
      <c r="Z78" s="2"/>
    </row>
    <row r="79" spans="1:26" ht="21" customHeight="1">
      <c r="A79" s="1"/>
      <c r="B79" s="4"/>
      <c r="C79" s="3"/>
      <c r="D79" s="4"/>
      <c r="E79" s="4"/>
      <c r="F79" s="5"/>
      <c r="G79" s="5"/>
      <c r="H79" s="5"/>
      <c r="I79" s="4"/>
      <c r="J79" s="4"/>
      <c r="K79" s="1"/>
      <c r="L79" s="1"/>
      <c r="M79" s="1"/>
      <c r="N79" s="1"/>
      <c r="O79" s="1"/>
      <c r="P79" s="1"/>
      <c r="Q79" s="23"/>
      <c r="R79" s="23"/>
      <c r="S79" s="23"/>
      <c r="T79" s="1"/>
      <c r="U79" s="2"/>
      <c r="V79" s="2"/>
      <c r="W79" s="2"/>
      <c r="X79" s="2"/>
      <c r="Y79" s="2"/>
      <c r="Z79" s="2"/>
    </row>
    <row r="80" spans="1:26" ht="21" customHeight="1">
      <c r="A80" s="1"/>
      <c r="B80" s="4"/>
      <c r="C80" s="3"/>
      <c r="D80" s="4"/>
      <c r="E80" s="4"/>
      <c r="F80" s="5"/>
      <c r="G80" s="5"/>
      <c r="H80" s="5"/>
      <c r="I80" s="4"/>
      <c r="J80" s="4"/>
      <c r="K80" s="1"/>
      <c r="L80" s="1"/>
      <c r="M80" s="1"/>
      <c r="N80" s="1"/>
      <c r="O80" s="1"/>
      <c r="P80" s="1"/>
      <c r="Q80" s="23"/>
      <c r="R80" s="23"/>
      <c r="S80" s="23"/>
      <c r="T80" s="1"/>
      <c r="U80" s="2"/>
      <c r="V80" s="2"/>
      <c r="W80" s="2"/>
      <c r="X80" s="2"/>
      <c r="Y80" s="2"/>
      <c r="Z80" s="2"/>
    </row>
    <row r="81" spans="1:26" ht="21" customHeight="1">
      <c r="A81" s="1"/>
      <c r="B81" s="4"/>
      <c r="C81" s="3"/>
      <c r="D81" s="4"/>
      <c r="E81" s="4"/>
      <c r="F81" s="5"/>
      <c r="G81" s="5"/>
      <c r="H81" s="5"/>
      <c r="I81" s="4"/>
      <c r="J81" s="4"/>
      <c r="K81" s="1"/>
      <c r="L81" s="1"/>
      <c r="M81" s="1"/>
      <c r="N81" s="1"/>
      <c r="O81" s="1"/>
      <c r="P81" s="1"/>
      <c r="Q81" s="23"/>
      <c r="R81" s="23"/>
      <c r="S81" s="23"/>
      <c r="T81" s="1"/>
      <c r="U81" s="2"/>
      <c r="V81" s="2"/>
      <c r="W81" s="2"/>
      <c r="X81" s="2"/>
      <c r="Y81" s="2"/>
      <c r="Z81" s="2"/>
    </row>
    <row r="82" spans="1:26" ht="21" customHeight="1">
      <c r="A82" s="1"/>
      <c r="B82" s="4"/>
      <c r="C82" s="3"/>
      <c r="D82" s="4"/>
      <c r="E82" s="4"/>
      <c r="F82" s="5"/>
      <c r="G82" s="5"/>
      <c r="H82" s="5"/>
      <c r="I82" s="4"/>
      <c r="J82" s="4"/>
      <c r="K82" s="1"/>
      <c r="L82" s="1"/>
      <c r="M82" s="1"/>
      <c r="N82" s="1"/>
      <c r="O82" s="1"/>
      <c r="P82" s="1"/>
      <c r="Q82" s="23"/>
      <c r="R82" s="23"/>
      <c r="S82" s="23"/>
      <c r="T82" s="1"/>
      <c r="U82" s="2"/>
      <c r="V82" s="2"/>
      <c r="W82" s="2"/>
      <c r="X82" s="2"/>
      <c r="Y82" s="2"/>
      <c r="Z82" s="2"/>
    </row>
    <row r="83" spans="1:26" ht="21" customHeight="1">
      <c r="A83" s="1"/>
      <c r="B83" s="4"/>
      <c r="C83" s="3"/>
      <c r="D83" s="4"/>
      <c r="E83" s="4"/>
      <c r="F83" s="5"/>
      <c r="G83" s="5"/>
      <c r="H83" s="5"/>
      <c r="I83" s="4"/>
      <c r="J83" s="4"/>
      <c r="K83" s="1"/>
      <c r="L83" s="1"/>
      <c r="M83" s="1"/>
      <c r="N83" s="1"/>
      <c r="O83" s="1"/>
      <c r="P83" s="1"/>
      <c r="Q83" s="23"/>
      <c r="R83" s="23"/>
      <c r="S83" s="23"/>
      <c r="T83" s="1"/>
      <c r="U83" s="2"/>
      <c r="V83" s="2"/>
      <c r="W83" s="2"/>
      <c r="X83" s="2"/>
      <c r="Y83" s="2"/>
      <c r="Z83" s="2"/>
    </row>
    <row r="84" spans="1:26" ht="21" customHeight="1">
      <c r="A84" s="1"/>
      <c r="B84" s="4"/>
      <c r="C84" s="3"/>
      <c r="D84" s="4"/>
      <c r="E84" s="4"/>
      <c r="F84" s="5"/>
      <c r="G84" s="5"/>
      <c r="H84" s="5"/>
      <c r="I84" s="4"/>
      <c r="J84" s="4"/>
      <c r="K84" s="1"/>
      <c r="L84" s="1"/>
      <c r="M84" s="1"/>
      <c r="N84" s="1"/>
      <c r="O84" s="1"/>
      <c r="P84" s="1"/>
      <c r="Q84" s="23"/>
      <c r="R84" s="23"/>
      <c r="S84" s="23"/>
      <c r="T84" s="1"/>
      <c r="U84" s="2"/>
      <c r="V84" s="2"/>
      <c r="W84" s="2"/>
      <c r="X84" s="2"/>
      <c r="Y84" s="2"/>
      <c r="Z84" s="2"/>
    </row>
    <row r="85" spans="1:26" ht="21" customHeight="1">
      <c r="A85" s="1"/>
      <c r="B85" s="4"/>
      <c r="C85" s="3"/>
      <c r="D85" s="4"/>
      <c r="E85" s="4"/>
      <c r="F85" s="5"/>
      <c r="G85" s="5"/>
      <c r="H85" s="5"/>
      <c r="I85" s="4"/>
      <c r="J85" s="4"/>
      <c r="K85" s="1"/>
      <c r="L85" s="1"/>
      <c r="M85" s="1"/>
      <c r="N85" s="1"/>
      <c r="O85" s="1"/>
      <c r="P85" s="1"/>
      <c r="Q85" s="23"/>
      <c r="R85" s="23"/>
      <c r="S85" s="23"/>
      <c r="T85" s="1"/>
      <c r="U85" s="2"/>
      <c r="V85" s="2"/>
      <c r="W85" s="2"/>
      <c r="X85" s="2"/>
      <c r="Y85" s="2"/>
      <c r="Z85" s="2"/>
    </row>
    <row r="86" spans="1:26" ht="21" customHeight="1">
      <c r="A86" s="1"/>
      <c r="B86" s="4"/>
      <c r="C86" s="3"/>
      <c r="D86" s="4"/>
      <c r="E86" s="4"/>
      <c r="F86" s="5"/>
      <c r="G86" s="1"/>
      <c r="H86" s="1"/>
      <c r="I86" s="4"/>
      <c r="J86" s="4"/>
      <c r="K86" s="1"/>
      <c r="L86" s="1"/>
      <c r="M86" s="1"/>
      <c r="N86" s="1"/>
      <c r="O86" s="1"/>
      <c r="P86" s="1"/>
      <c r="Q86" s="23"/>
      <c r="R86" s="23"/>
      <c r="S86" s="23"/>
      <c r="T86" s="1"/>
      <c r="U86" s="2"/>
      <c r="V86" s="2"/>
      <c r="W86" s="2"/>
      <c r="X86" s="2"/>
      <c r="Y86" s="2"/>
      <c r="Z86" s="2"/>
    </row>
    <row r="87" spans="1:26" ht="21" customHeight="1">
      <c r="A87" s="1"/>
      <c r="B87" s="4"/>
      <c r="C87" s="3"/>
      <c r="D87" s="4"/>
      <c r="E87" s="4"/>
      <c r="F87" s="5"/>
      <c r="G87" s="1"/>
      <c r="H87" s="1"/>
      <c r="I87" s="4"/>
      <c r="J87" s="4"/>
      <c r="K87" s="1"/>
      <c r="L87" s="1"/>
      <c r="M87" s="1"/>
      <c r="N87" s="1"/>
      <c r="O87" s="1"/>
      <c r="P87" s="1"/>
      <c r="Q87" s="23"/>
      <c r="R87" s="23"/>
      <c r="S87" s="23"/>
      <c r="T87" s="1"/>
      <c r="U87" s="2"/>
      <c r="V87" s="2"/>
      <c r="W87" s="2"/>
      <c r="X87" s="2"/>
      <c r="Y87" s="2"/>
      <c r="Z87" s="2"/>
    </row>
    <row r="88" spans="1:26" ht="21" customHeight="1">
      <c r="A88" s="1"/>
      <c r="B88" s="4"/>
      <c r="C88" s="3"/>
      <c r="D88" s="4"/>
      <c r="E88" s="4"/>
      <c r="F88" s="5"/>
      <c r="G88" s="1"/>
      <c r="H88" s="1"/>
      <c r="I88" s="4"/>
      <c r="J88" s="4"/>
      <c r="K88" s="1"/>
      <c r="L88" s="1"/>
      <c r="M88" s="1"/>
      <c r="N88" s="1"/>
      <c r="O88" s="1"/>
      <c r="P88" s="1"/>
      <c r="Q88" s="23"/>
      <c r="R88" s="23"/>
      <c r="S88" s="23"/>
      <c r="T88" s="1"/>
      <c r="U88" s="2"/>
      <c r="V88" s="2"/>
      <c r="W88" s="2"/>
      <c r="X88" s="2"/>
      <c r="Y88" s="2"/>
      <c r="Z88" s="2"/>
    </row>
    <row r="89" spans="1:26" ht="21" customHeight="1">
      <c r="A89" s="1"/>
      <c r="B89" s="4"/>
      <c r="C89" s="3"/>
      <c r="D89" s="4"/>
      <c r="E89" s="4"/>
      <c r="F89" s="5"/>
      <c r="G89" s="1"/>
      <c r="H89" s="1"/>
      <c r="I89" s="4"/>
      <c r="J89" s="4"/>
      <c r="K89" s="1"/>
      <c r="L89" s="1"/>
      <c r="M89" s="1"/>
      <c r="N89" s="1"/>
      <c r="O89" s="1"/>
      <c r="P89" s="1"/>
      <c r="Q89" s="23"/>
      <c r="R89" s="23"/>
      <c r="S89" s="23"/>
      <c r="T89" s="1"/>
      <c r="U89" s="2"/>
      <c r="V89" s="2"/>
      <c r="W89" s="2"/>
      <c r="X89" s="2"/>
      <c r="Y89" s="2"/>
      <c r="Z89" s="2"/>
    </row>
    <row r="90" spans="1:26" ht="21" customHeight="1">
      <c r="A90" s="1"/>
      <c r="B90" s="4"/>
      <c r="C90" s="3"/>
      <c r="D90" s="4"/>
      <c r="E90" s="4"/>
      <c r="F90" s="5"/>
      <c r="G90" s="1"/>
      <c r="H90" s="1"/>
      <c r="I90" s="4"/>
      <c r="J90" s="4"/>
      <c r="K90" s="1"/>
      <c r="L90" s="1"/>
      <c r="M90" s="1"/>
      <c r="N90" s="1"/>
      <c r="O90" s="1"/>
      <c r="P90" s="1"/>
      <c r="Q90" s="23"/>
      <c r="R90" s="23"/>
      <c r="S90" s="23"/>
      <c r="T90" s="1"/>
      <c r="U90" s="2"/>
      <c r="V90" s="2"/>
      <c r="W90" s="2"/>
      <c r="X90" s="2"/>
      <c r="Y90" s="2"/>
      <c r="Z90" s="2"/>
    </row>
    <row r="91" spans="1:26" ht="21" customHeight="1">
      <c r="A91" s="1"/>
      <c r="B91" s="4"/>
      <c r="C91" s="3"/>
      <c r="D91" s="4"/>
      <c r="E91" s="4"/>
      <c r="F91" s="5"/>
      <c r="G91" s="1"/>
      <c r="H91" s="1"/>
      <c r="I91" s="4"/>
      <c r="J91" s="4"/>
      <c r="K91" s="1"/>
      <c r="L91" s="1"/>
      <c r="M91" s="1"/>
      <c r="N91" s="1"/>
      <c r="O91" s="1"/>
      <c r="P91" s="1"/>
      <c r="Q91" s="23"/>
      <c r="R91" s="23"/>
      <c r="S91" s="23"/>
      <c r="T91" s="1"/>
      <c r="U91" s="2"/>
      <c r="V91" s="2"/>
      <c r="W91" s="2"/>
      <c r="X91" s="2"/>
      <c r="Y91" s="2"/>
      <c r="Z91" s="2"/>
    </row>
    <row r="92" spans="1:26" ht="21" customHeight="1">
      <c r="A92" s="1"/>
      <c r="B92" s="4"/>
      <c r="C92" s="3"/>
      <c r="D92" s="4"/>
      <c r="E92" s="4"/>
      <c r="F92" s="5"/>
      <c r="G92" s="1"/>
      <c r="H92" s="1"/>
      <c r="I92" s="4"/>
      <c r="J92" s="4"/>
      <c r="K92" s="1"/>
      <c r="L92" s="1"/>
      <c r="M92" s="1"/>
      <c r="N92" s="1"/>
      <c r="O92" s="1"/>
      <c r="P92" s="1"/>
      <c r="Q92" s="23"/>
      <c r="R92" s="23"/>
      <c r="S92" s="23"/>
      <c r="T92" s="1"/>
      <c r="U92" s="2"/>
      <c r="V92" s="2"/>
      <c r="W92" s="2"/>
      <c r="X92" s="2"/>
      <c r="Y92" s="2"/>
      <c r="Z92" s="2"/>
    </row>
    <row r="93" spans="1:26" ht="15.75" customHeight="1">
      <c r="A93" s="1"/>
      <c r="B93" s="1"/>
      <c r="C93" s="1"/>
      <c r="D93" s="1"/>
      <c r="E93" s="1"/>
      <c r="F93" s="1"/>
      <c r="G93" s="1"/>
      <c r="H93" s="1"/>
      <c r="I93" s="1"/>
      <c r="J93" s="1"/>
      <c r="K93" s="1"/>
      <c r="L93" s="1"/>
      <c r="M93" s="1"/>
      <c r="N93" s="1"/>
      <c r="O93" s="1"/>
      <c r="P93" s="1"/>
      <c r="Q93" s="23"/>
      <c r="R93" s="23"/>
      <c r="S93" s="23"/>
      <c r="T93" s="1"/>
      <c r="U93" s="2"/>
      <c r="V93" s="2"/>
      <c r="W93" s="2"/>
      <c r="X93" s="2"/>
      <c r="Y93" s="2"/>
      <c r="Z93" s="2"/>
    </row>
    <row r="94" spans="1:26" ht="15.75" customHeight="1">
      <c r="A94" s="1"/>
      <c r="B94" s="1"/>
      <c r="C94" s="1"/>
      <c r="D94" s="1"/>
      <c r="E94" s="1"/>
      <c r="F94" s="1"/>
      <c r="G94" s="1"/>
      <c r="H94" s="1"/>
      <c r="I94" s="1"/>
      <c r="J94" s="1"/>
      <c r="K94" s="1"/>
      <c r="L94" s="1"/>
      <c r="M94" s="1"/>
      <c r="N94" s="1"/>
      <c r="O94" s="1"/>
      <c r="P94" s="1"/>
      <c r="Q94" s="23"/>
      <c r="R94" s="23"/>
      <c r="S94" s="23"/>
      <c r="T94" s="1"/>
      <c r="U94" s="2"/>
      <c r="V94" s="2"/>
      <c r="W94" s="2"/>
      <c r="X94" s="2"/>
      <c r="Y94" s="2"/>
      <c r="Z94" s="2"/>
    </row>
    <row r="95" spans="1:26" ht="15.75" customHeight="1">
      <c r="A95" s="1"/>
      <c r="B95" s="1"/>
      <c r="C95" s="1"/>
      <c r="D95" s="1"/>
      <c r="E95" s="1"/>
      <c r="F95" s="1"/>
      <c r="G95" s="1"/>
      <c r="H95" s="1"/>
      <c r="I95" s="1"/>
      <c r="J95" s="1"/>
      <c r="K95" s="1"/>
      <c r="L95" s="1"/>
      <c r="M95" s="1"/>
      <c r="N95" s="1"/>
      <c r="O95" s="1"/>
      <c r="P95" s="1"/>
      <c r="Q95" s="23"/>
      <c r="R95" s="23"/>
      <c r="S95" s="23"/>
      <c r="T95" s="1"/>
      <c r="U95" s="2"/>
      <c r="V95" s="2"/>
      <c r="W95" s="2"/>
      <c r="X95" s="2"/>
      <c r="Y95" s="2"/>
      <c r="Z95" s="2"/>
    </row>
    <row r="96" spans="1:26" ht="15.75" customHeight="1">
      <c r="A96" s="1"/>
      <c r="B96" s="1"/>
      <c r="C96" s="1"/>
      <c r="D96" s="1"/>
      <c r="E96" s="1"/>
      <c r="F96" s="1"/>
      <c r="G96" s="1"/>
      <c r="H96" s="1"/>
      <c r="I96" s="1"/>
      <c r="J96" s="1"/>
      <c r="K96" s="1"/>
      <c r="L96" s="1"/>
      <c r="M96" s="1"/>
      <c r="N96" s="1"/>
      <c r="O96" s="1"/>
      <c r="P96" s="1"/>
      <c r="Q96" s="23"/>
      <c r="R96" s="23"/>
      <c r="S96" s="23"/>
      <c r="T96" s="1"/>
      <c r="U96" s="2"/>
      <c r="V96" s="2"/>
      <c r="W96" s="2"/>
      <c r="X96" s="2"/>
      <c r="Y96" s="2"/>
      <c r="Z96" s="2"/>
    </row>
    <row r="97" spans="1:26" ht="15.75" customHeight="1">
      <c r="A97" s="1"/>
      <c r="B97" s="1"/>
      <c r="C97" s="1"/>
      <c r="D97" s="1"/>
      <c r="E97" s="1"/>
      <c r="F97" s="1"/>
      <c r="G97" s="1"/>
      <c r="H97" s="1"/>
      <c r="I97" s="1"/>
      <c r="J97" s="1"/>
      <c r="K97" s="1"/>
      <c r="L97" s="1"/>
      <c r="M97" s="1"/>
      <c r="N97" s="1"/>
      <c r="O97" s="1"/>
      <c r="P97" s="1"/>
      <c r="Q97" s="23"/>
      <c r="R97" s="23"/>
      <c r="S97" s="23"/>
      <c r="T97" s="1"/>
      <c r="U97" s="2"/>
      <c r="V97" s="2"/>
      <c r="W97" s="2"/>
      <c r="X97" s="2"/>
      <c r="Y97" s="2"/>
      <c r="Z97" s="2"/>
    </row>
    <row r="98" spans="1:26" ht="15.75" customHeight="1">
      <c r="A98" s="1"/>
      <c r="B98" s="1"/>
      <c r="C98" s="1"/>
      <c r="D98" s="1"/>
      <c r="E98" s="1"/>
      <c r="F98" s="1"/>
      <c r="G98" s="1"/>
      <c r="H98" s="1"/>
      <c r="I98" s="1"/>
      <c r="J98" s="1"/>
      <c r="K98" s="1"/>
      <c r="L98" s="1"/>
      <c r="M98" s="1"/>
      <c r="N98" s="1"/>
      <c r="O98" s="1"/>
      <c r="P98" s="1"/>
      <c r="Q98" s="23"/>
      <c r="R98" s="23"/>
      <c r="S98" s="23"/>
      <c r="T98" s="1"/>
      <c r="U98" s="2"/>
      <c r="V98" s="2"/>
      <c r="W98" s="2"/>
      <c r="X98" s="2"/>
      <c r="Y98" s="2"/>
      <c r="Z98" s="2"/>
    </row>
    <row r="99" spans="1:26" ht="15.75" customHeight="1">
      <c r="A99" s="1"/>
      <c r="B99" s="1"/>
      <c r="C99" s="1"/>
      <c r="D99" s="1"/>
      <c r="E99" s="1"/>
      <c r="F99" s="1"/>
      <c r="G99" s="1"/>
      <c r="H99" s="1"/>
      <c r="I99" s="1"/>
      <c r="J99" s="1"/>
      <c r="K99" s="1"/>
      <c r="L99" s="1"/>
      <c r="M99" s="1"/>
      <c r="N99" s="1"/>
      <c r="O99" s="1"/>
      <c r="P99" s="1"/>
      <c r="Q99" s="23"/>
      <c r="R99" s="23"/>
      <c r="S99" s="23"/>
      <c r="T99" s="1"/>
      <c r="U99" s="2"/>
      <c r="V99" s="2"/>
      <c r="W99" s="2"/>
      <c r="X99" s="2"/>
      <c r="Y99" s="2"/>
      <c r="Z99" s="2"/>
    </row>
    <row r="100" spans="1:26" ht="15.75" customHeight="1">
      <c r="A100" s="1"/>
      <c r="B100" s="1"/>
      <c r="C100" s="1"/>
      <c r="D100" s="1"/>
      <c r="E100" s="1"/>
      <c r="F100" s="1"/>
      <c r="G100" s="1"/>
      <c r="H100" s="1"/>
      <c r="I100" s="1"/>
      <c r="J100" s="1"/>
      <c r="K100" s="1"/>
      <c r="L100" s="1"/>
      <c r="M100" s="1"/>
      <c r="N100" s="1"/>
      <c r="O100" s="1"/>
      <c r="P100" s="1"/>
      <c r="Q100" s="23"/>
      <c r="R100" s="23"/>
      <c r="S100" s="23"/>
      <c r="T100" s="1"/>
      <c r="U100" s="2"/>
      <c r="V100" s="2"/>
      <c r="W100" s="2"/>
      <c r="X100" s="2"/>
      <c r="Y100" s="2"/>
      <c r="Z100" s="2"/>
    </row>
    <row r="101" spans="1:26" ht="15.75" customHeight="1">
      <c r="A101" s="1"/>
      <c r="B101" s="1"/>
      <c r="C101" s="1"/>
      <c r="D101" s="1"/>
      <c r="E101" s="1"/>
      <c r="F101" s="1"/>
      <c r="G101" s="1"/>
      <c r="H101" s="1"/>
      <c r="I101" s="1"/>
      <c r="J101" s="1"/>
      <c r="K101" s="1"/>
      <c r="L101" s="1"/>
      <c r="M101" s="1"/>
      <c r="N101" s="1"/>
      <c r="O101" s="1"/>
      <c r="P101" s="1"/>
      <c r="Q101" s="23"/>
      <c r="R101" s="23"/>
      <c r="S101" s="23"/>
      <c r="T101" s="1"/>
      <c r="U101" s="2"/>
      <c r="V101" s="2"/>
      <c r="W101" s="2"/>
      <c r="X101" s="2"/>
      <c r="Y101" s="2"/>
      <c r="Z101" s="2"/>
    </row>
    <row r="102" spans="1:26" ht="15.75" customHeight="1">
      <c r="A102" s="1"/>
      <c r="B102" s="1"/>
      <c r="C102" s="1"/>
      <c r="D102" s="1"/>
      <c r="E102" s="1"/>
      <c r="F102" s="1"/>
      <c r="G102" s="1"/>
      <c r="H102" s="1"/>
      <c r="I102" s="1"/>
      <c r="J102" s="1"/>
      <c r="K102" s="1"/>
      <c r="L102" s="1"/>
      <c r="M102" s="1"/>
      <c r="N102" s="1"/>
      <c r="O102" s="1"/>
      <c r="P102" s="1"/>
      <c r="Q102" s="23"/>
      <c r="R102" s="23"/>
      <c r="S102" s="23"/>
      <c r="T102" s="1"/>
      <c r="U102" s="2"/>
      <c r="V102" s="2"/>
      <c r="W102" s="2"/>
      <c r="X102" s="2"/>
      <c r="Y102" s="2"/>
      <c r="Z102" s="2"/>
    </row>
    <row r="103" spans="1:26" ht="15.75" customHeight="1">
      <c r="A103" s="1"/>
      <c r="B103" s="1"/>
      <c r="C103" s="1"/>
      <c r="D103" s="1"/>
      <c r="E103" s="1"/>
      <c r="F103" s="1"/>
      <c r="G103" s="1"/>
      <c r="H103" s="1"/>
      <c r="I103" s="1"/>
      <c r="J103" s="1"/>
      <c r="K103" s="1"/>
      <c r="L103" s="1"/>
      <c r="M103" s="1"/>
      <c r="N103" s="1"/>
      <c r="O103" s="1"/>
      <c r="P103" s="1"/>
      <c r="Q103" s="23"/>
      <c r="R103" s="23"/>
      <c r="S103" s="23"/>
      <c r="T103" s="1"/>
      <c r="U103" s="2"/>
      <c r="V103" s="2"/>
      <c r="W103" s="2"/>
      <c r="X103" s="2"/>
      <c r="Y103" s="2"/>
      <c r="Z103" s="2"/>
    </row>
    <row r="104" spans="1:26" ht="15.75" customHeight="1">
      <c r="A104" s="1"/>
      <c r="B104" s="1"/>
      <c r="C104" s="1"/>
      <c r="D104" s="1"/>
      <c r="E104" s="1"/>
      <c r="F104" s="1"/>
      <c r="G104" s="1"/>
      <c r="H104" s="1"/>
      <c r="I104" s="1"/>
      <c r="J104" s="1"/>
      <c r="K104" s="1"/>
      <c r="L104" s="1"/>
      <c r="M104" s="1"/>
      <c r="N104" s="1"/>
      <c r="O104" s="1"/>
      <c r="P104" s="1"/>
      <c r="Q104" s="23"/>
      <c r="R104" s="23"/>
      <c r="S104" s="23"/>
      <c r="T104" s="1"/>
      <c r="U104" s="2"/>
      <c r="V104" s="2"/>
      <c r="W104" s="2"/>
      <c r="X104" s="2"/>
      <c r="Y104" s="2"/>
      <c r="Z104" s="2"/>
    </row>
    <row r="105" spans="1:26" ht="15.75" customHeight="1">
      <c r="A105" s="1"/>
      <c r="B105" s="1"/>
      <c r="C105" s="1"/>
      <c r="D105" s="1"/>
      <c r="E105" s="1"/>
      <c r="F105" s="1"/>
      <c r="G105" s="1"/>
      <c r="H105" s="1"/>
      <c r="I105" s="1"/>
      <c r="J105" s="1"/>
      <c r="K105" s="1"/>
      <c r="L105" s="1"/>
      <c r="M105" s="1"/>
      <c r="N105" s="1"/>
      <c r="O105" s="1"/>
      <c r="P105" s="1"/>
      <c r="Q105" s="23"/>
      <c r="R105" s="23"/>
      <c r="S105" s="23"/>
      <c r="T105" s="1"/>
      <c r="U105" s="2"/>
      <c r="V105" s="2"/>
      <c r="W105" s="2"/>
      <c r="X105" s="2"/>
      <c r="Y105" s="2"/>
      <c r="Z105" s="2"/>
    </row>
    <row r="106" spans="1:26" ht="15.75" customHeight="1">
      <c r="A106" s="1"/>
      <c r="B106" s="1"/>
      <c r="C106" s="1"/>
      <c r="D106" s="1"/>
      <c r="E106" s="1"/>
      <c r="F106" s="1"/>
      <c r="G106" s="1"/>
      <c r="H106" s="1"/>
      <c r="I106" s="1"/>
      <c r="J106" s="1"/>
      <c r="K106" s="1"/>
      <c r="L106" s="1"/>
      <c r="M106" s="1"/>
      <c r="N106" s="1"/>
      <c r="O106" s="1"/>
      <c r="P106" s="1"/>
      <c r="Q106" s="23"/>
      <c r="R106" s="23"/>
      <c r="S106" s="23"/>
      <c r="T106" s="1"/>
      <c r="U106" s="2"/>
      <c r="V106" s="2"/>
      <c r="W106" s="2"/>
      <c r="X106" s="2"/>
      <c r="Y106" s="2"/>
      <c r="Z106" s="2"/>
    </row>
    <row r="107" spans="1:26" ht="15.75" customHeight="1">
      <c r="A107" s="1"/>
      <c r="B107" s="1"/>
      <c r="C107" s="1"/>
      <c r="D107" s="1"/>
      <c r="E107" s="1"/>
      <c r="F107" s="1"/>
      <c r="G107" s="1"/>
      <c r="H107" s="1"/>
      <c r="I107" s="1"/>
      <c r="J107" s="1"/>
      <c r="K107" s="1"/>
      <c r="L107" s="1"/>
      <c r="M107" s="1"/>
      <c r="N107" s="1"/>
      <c r="O107" s="1"/>
      <c r="P107" s="1"/>
      <c r="Q107" s="23"/>
      <c r="R107" s="23"/>
      <c r="S107" s="23"/>
      <c r="T107" s="1"/>
      <c r="U107" s="2"/>
      <c r="V107" s="2"/>
      <c r="W107" s="2"/>
      <c r="X107" s="2"/>
      <c r="Y107" s="2"/>
      <c r="Z107" s="2"/>
    </row>
    <row r="108" spans="1:26" ht="15.75" customHeight="1">
      <c r="A108" s="1"/>
      <c r="B108" s="1"/>
      <c r="C108" s="1"/>
      <c r="D108" s="1"/>
      <c r="E108" s="1"/>
      <c r="F108" s="1"/>
      <c r="G108" s="1"/>
      <c r="H108" s="1"/>
      <c r="I108" s="1"/>
      <c r="J108" s="1"/>
      <c r="K108" s="1"/>
      <c r="L108" s="1"/>
      <c r="M108" s="1"/>
      <c r="N108" s="1"/>
      <c r="O108" s="1"/>
      <c r="P108" s="1"/>
      <c r="Q108" s="23"/>
      <c r="R108" s="23"/>
      <c r="S108" s="23"/>
      <c r="T108" s="1"/>
      <c r="U108" s="2"/>
      <c r="V108" s="2"/>
      <c r="W108" s="2"/>
      <c r="X108" s="2"/>
      <c r="Y108" s="2"/>
      <c r="Z108" s="2"/>
    </row>
    <row r="109" spans="1:26" ht="15.75" customHeight="1">
      <c r="A109" s="1"/>
      <c r="B109" s="1"/>
      <c r="C109" s="1"/>
      <c r="D109" s="1"/>
      <c r="E109" s="1"/>
      <c r="F109" s="1"/>
      <c r="G109" s="1"/>
      <c r="H109" s="1"/>
      <c r="I109" s="1"/>
      <c r="J109" s="1"/>
      <c r="K109" s="1"/>
      <c r="L109" s="1"/>
      <c r="M109" s="1"/>
      <c r="N109" s="1"/>
      <c r="O109" s="1"/>
      <c r="P109" s="1"/>
      <c r="Q109" s="23"/>
      <c r="R109" s="23"/>
      <c r="S109" s="23"/>
      <c r="T109" s="1"/>
      <c r="U109" s="2"/>
      <c r="V109" s="2"/>
      <c r="W109" s="2"/>
      <c r="X109" s="2"/>
      <c r="Y109" s="2"/>
      <c r="Z109" s="2"/>
    </row>
    <row r="110" spans="1:26" ht="15.75" customHeight="1">
      <c r="A110" s="1"/>
      <c r="B110" s="1"/>
      <c r="C110" s="1"/>
      <c r="D110" s="1"/>
      <c r="E110" s="1"/>
      <c r="F110" s="1"/>
      <c r="G110" s="1"/>
      <c r="H110" s="1"/>
      <c r="I110" s="1"/>
      <c r="J110" s="1"/>
      <c r="K110" s="1"/>
      <c r="L110" s="1"/>
      <c r="M110" s="1"/>
      <c r="N110" s="1"/>
      <c r="O110" s="1"/>
      <c r="P110" s="1"/>
      <c r="Q110" s="23"/>
      <c r="R110" s="23"/>
      <c r="S110" s="23"/>
      <c r="T110" s="1"/>
      <c r="U110" s="2"/>
      <c r="V110" s="2"/>
      <c r="W110" s="2"/>
      <c r="X110" s="2"/>
      <c r="Y110" s="2"/>
      <c r="Z110" s="2"/>
    </row>
    <row r="111" spans="1:26" ht="15.75" customHeight="1">
      <c r="A111" s="1"/>
      <c r="B111" s="1"/>
      <c r="C111" s="1"/>
      <c r="D111" s="1"/>
      <c r="E111" s="1"/>
      <c r="F111" s="1"/>
      <c r="G111" s="1"/>
      <c r="H111" s="1"/>
      <c r="I111" s="1"/>
      <c r="J111" s="1"/>
      <c r="K111" s="1"/>
      <c r="L111" s="1"/>
      <c r="M111" s="1"/>
      <c r="N111" s="1"/>
      <c r="O111" s="1"/>
      <c r="P111" s="1"/>
      <c r="Q111" s="23"/>
      <c r="R111" s="23"/>
      <c r="S111" s="23"/>
      <c r="T111" s="1"/>
      <c r="U111" s="2"/>
      <c r="V111" s="2"/>
      <c r="W111" s="2"/>
      <c r="X111" s="2"/>
      <c r="Y111" s="2"/>
      <c r="Z111" s="2"/>
    </row>
    <row r="112" spans="1:26" ht="15.75" customHeight="1">
      <c r="A112" s="1"/>
      <c r="B112" s="1"/>
      <c r="C112" s="1"/>
      <c r="D112" s="1"/>
      <c r="E112" s="1"/>
      <c r="F112" s="1"/>
      <c r="G112" s="1"/>
      <c r="H112" s="1"/>
      <c r="I112" s="1"/>
      <c r="J112" s="1"/>
      <c r="K112" s="1"/>
      <c r="L112" s="1"/>
      <c r="M112" s="1"/>
      <c r="N112" s="1"/>
      <c r="O112" s="1"/>
      <c r="P112" s="1"/>
      <c r="Q112" s="23"/>
      <c r="R112" s="23"/>
      <c r="S112" s="23"/>
      <c r="T112" s="1"/>
      <c r="U112" s="2"/>
      <c r="V112" s="2"/>
      <c r="W112" s="2"/>
      <c r="X112" s="2"/>
      <c r="Y112" s="2"/>
      <c r="Z112" s="2"/>
    </row>
    <row r="113" spans="1:26" ht="15.75" customHeight="1">
      <c r="A113" s="1"/>
      <c r="B113" s="1"/>
      <c r="C113" s="1"/>
      <c r="D113" s="1"/>
      <c r="E113" s="1"/>
      <c r="F113" s="1"/>
      <c r="G113" s="1"/>
      <c r="H113" s="1"/>
      <c r="I113" s="1"/>
      <c r="J113" s="1"/>
      <c r="K113" s="1"/>
      <c r="L113" s="1"/>
      <c r="M113" s="1"/>
      <c r="N113" s="1"/>
      <c r="O113" s="1"/>
      <c r="P113" s="1"/>
      <c r="Q113" s="23"/>
      <c r="R113" s="23"/>
      <c r="S113" s="23"/>
      <c r="T113" s="1"/>
      <c r="U113" s="2"/>
      <c r="V113" s="2"/>
      <c r="W113" s="2"/>
      <c r="X113" s="2"/>
      <c r="Y113" s="2"/>
      <c r="Z113" s="2"/>
    </row>
    <row r="114" spans="1:26" ht="15.75" customHeight="1">
      <c r="A114" s="1"/>
      <c r="B114" s="1"/>
      <c r="C114" s="1"/>
      <c r="D114" s="1"/>
      <c r="E114" s="1"/>
      <c r="F114" s="1"/>
      <c r="G114" s="1"/>
      <c r="H114" s="1"/>
      <c r="I114" s="1"/>
      <c r="J114" s="1"/>
      <c r="K114" s="1"/>
      <c r="L114" s="1"/>
      <c r="M114" s="1"/>
      <c r="N114" s="1"/>
      <c r="O114" s="1"/>
      <c r="P114" s="1"/>
      <c r="Q114" s="23"/>
      <c r="R114" s="23"/>
      <c r="S114" s="23"/>
      <c r="T114" s="1"/>
      <c r="U114" s="2"/>
      <c r="V114" s="2"/>
      <c r="W114" s="2"/>
      <c r="X114" s="2"/>
      <c r="Y114" s="2"/>
      <c r="Z114" s="2"/>
    </row>
    <row r="115" spans="1:26" ht="15.75" customHeight="1">
      <c r="A115" s="1"/>
      <c r="B115" s="1"/>
      <c r="C115" s="1"/>
      <c r="D115" s="1"/>
      <c r="E115" s="1"/>
      <c r="F115" s="1"/>
      <c r="G115" s="1"/>
      <c r="H115" s="1"/>
      <c r="I115" s="1"/>
      <c r="J115" s="1"/>
      <c r="K115" s="1"/>
      <c r="L115" s="1"/>
      <c r="M115" s="1"/>
      <c r="N115" s="1"/>
      <c r="O115" s="1"/>
      <c r="P115" s="1"/>
      <c r="Q115" s="23"/>
      <c r="R115" s="23"/>
      <c r="S115" s="23"/>
      <c r="T115" s="1"/>
      <c r="U115" s="2"/>
      <c r="V115" s="2"/>
      <c r="W115" s="2"/>
      <c r="X115" s="2"/>
      <c r="Y115" s="2"/>
      <c r="Z115" s="2"/>
    </row>
    <row r="116" spans="1:26" ht="15.75" customHeight="1">
      <c r="A116" s="1"/>
      <c r="B116" s="1"/>
      <c r="C116" s="1"/>
      <c r="D116" s="1"/>
      <c r="E116" s="1"/>
      <c r="F116" s="1"/>
      <c r="G116" s="1"/>
      <c r="H116" s="1"/>
      <c r="I116" s="1"/>
      <c r="J116" s="1"/>
      <c r="K116" s="1"/>
      <c r="L116" s="1"/>
      <c r="M116" s="1"/>
      <c r="N116" s="1"/>
      <c r="O116" s="1"/>
      <c r="P116" s="1"/>
      <c r="Q116" s="23"/>
      <c r="R116" s="23"/>
      <c r="S116" s="23"/>
      <c r="T116" s="1"/>
      <c r="U116" s="2"/>
      <c r="V116" s="2"/>
      <c r="W116" s="2"/>
      <c r="X116" s="2"/>
      <c r="Y116" s="2"/>
      <c r="Z116" s="2"/>
    </row>
    <row r="117" spans="1:26" ht="15.75" customHeight="1">
      <c r="A117" s="1"/>
      <c r="B117" s="1"/>
      <c r="C117" s="1"/>
      <c r="D117" s="1"/>
      <c r="E117" s="1"/>
      <c r="F117" s="1"/>
      <c r="G117" s="1"/>
      <c r="H117" s="1"/>
      <c r="I117" s="1"/>
      <c r="J117" s="1"/>
      <c r="K117" s="1"/>
      <c r="L117" s="1"/>
      <c r="M117" s="1"/>
      <c r="N117" s="1"/>
      <c r="O117" s="1"/>
      <c r="P117" s="1"/>
      <c r="Q117" s="23"/>
      <c r="R117" s="23"/>
      <c r="S117" s="23"/>
      <c r="T117" s="1"/>
      <c r="U117" s="2"/>
      <c r="V117" s="2"/>
      <c r="W117" s="2"/>
      <c r="X117" s="2"/>
      <c r="Y117" s="2"/>
      <c r="Z117" s="2"/>
    </row>
    <row r="118" spans="1:26" ht="15.75" customHeight="1">
      <c r="A118" s="1"/>
      <c r="B118" s="1"/>
      <c r="C118" s="1"/>
      <c r="D118" s="1"/>
      <c r="E118" s="1"/>
      <c r="F118" s="1"/>
      <c r="G118" s="1"/>
      <c r="H118" s="1"/>
      <c r="I118" s="1"/>
      <c r="J118" s="1"/>
      <c r="K118" s="1"/>
      <c r="L118" s="1"/>
      <c r="M118" s="1"/>
      <c r="N118" s="1"/>
      <c r="O118" s="1"/>
      <c r="P118" s="1"/>
      <c r="Q118" s="23"/>
      <c r="R118" s="23"/>
      <c r="S118" s="23"/>
      <c r="T118" s="1"/>
      <c r="U118" s="2"/>
      <c r="V118" s="2"/>
      <c r="W118" s="2"/>
      <c r="X118" s="2"/>
      <c r="Y118" s="2"/>
      <c r="Z118" s="2"/>
    </row>
    <row r="119" spans="1:26" ht="15.75" customHeight="1">
      <c r="A119" s="1"/>
      <c r="B119" s="1"/>
      <c r="C119" s="1"/>
      <c r="D119" s="1"/>
      <c r="E119" s="1"/>
      <c r="F119" s="1"/>
      <c r="G119" s="1"/>
      <c r="H119" s="1"/>
      <c r="I119" s="1"/>
      <c r="J119" s="1"/>
      <c r="K119" s="1"/>
      <c r="L119" s="1"/>
      <c r="M119" s="1"/>
      <c r="N119" s="1"/>
      <c r="O119" s="1"/>
      <c r="P119" s="1"/>
      <c r="Q119" s="23"/>
      <c r="R119" s="23"/>
      <c r="S119" s="23"/>
      <c r="T119" s="1"/>
      <c r="U119" s="2"/>
      <c r="V119" s="2"/>
      <c r="W119" s="2"/>
      <c r="X119" s="2"/>
      <c r="Y119" s="2"/>
      <c r="Z119" s="2"/>
    </row>
    <row r="120" spans="1:26" ht="15.75" customHeight="1">
      <c r="A120" s="1"/>
      <c r="B120" s="1"/>
      <c r="C120" s="1"/>
      <c r="D120" s="1"/>
      <c r="E120" s="1"/>
      <c r="F120" s="1"/>
      <c r="G120" s="1"/>
      <c r="H120" s="1"/>
      <c r="I120" s="1"/>
      <c r="J120" s="1"/>
      <c r="K120" s="1"/>
      <c r="L120" s="1"/>
      <c r="M120" s="1"/>
      <c r="N120" s="1"/>
      <c r="O120" s="1"/>
      <c r="P120" s="1"/>
      <c r="Q120" s="23"/>
      <c r="R120" s="23"/>
      <c r="S120" s="23"/>
      <c r="T120" s="1"/>
      <c r="U120" s="2"/>
      <c r="V120" s="2"/>
      <c r="W120" s="2"/>
      <c r="X120" s="2"/>
      <c r="Y120" s="2"/>
      <c r="Z120" s="2"/>
    </row>
    <row r="121" spans="1:26" ht="15.75" customHeight="1">
      <c r="A121" s="1"/>
      <c r="B121" s="1"/>
      <c r="C121" s="1"/>
      <c r="D121" s="1"/>
      <c r="E121" s="1"/>
      <c r="F121" s="1"/>
      <c r="G121" s="1"/>
      <c r="H121" s="1"/>
      <c r="I121" s="1"/>
      <c r="J121" s="1"/>
      <c r="K121" s="1"/>
      <c r="L121" s="1"/>
      <c r="M121" s="1"/>
      <c r="N121" s="1"/>
      <c r="O121" s="1"/>
      <c r="P121" s="1"/>
      <c r="Q121" s="23"/>
      <c r="R121" s="23"/>
      <c r="S121" s="23"/>
      <c r="T121" s="1"/>
      <c r="U121" s="2"/>
      <c r="V121" s="2"/>
      <c r="W121" s="2"/>
      <c r="X121" s="2"/>
      <c r="Y121" s="2"/>
      <c r="Z121" s="2"/>
    </row>
    <row r="122" spans="1:26" ht="15.75" customHeight="1">
      <c r="A122" s="1"/>
      <c r="B122" s="1"/>
      <c r="C122" s="1"/>
      <c r="D122" s="1"/>
      <c r="E122" s="1"/>
      <c r="F122" s="1"/>
      <c r="G122" s="1"/>
      <c r="H122" s="1"/>
      <c r="I122" s="1"/>
      <c r="J122" s="1"/>
      <c r="K122" s="1"/>
      <c r="L122" s="1"/>
      <c r="M122" s="1"/>
      <c r="N122" s="1"/>
      <c r="O122" s="1"/>
      <c r="P122" s="1"/>
      <c r="Q122" s="23"/>
      <c r="R122" s="23"/>
      <c r="S122" s="23"/>
      <c r="T122" s="1"/>
      <c r="U122" s="2"/>
      <c r="V122" s="2"/>
      <c r="W122" s="2"/>
      <c r="X122" s="2"/>
      <c r="Y122" s="2"/>
      <c r="Z122" s="2"/>
    </row>
    <row r="123" spans="1:26" ht="15.75" customHeight="1">
      <c r="A123" s="1"/>
      <c r="B123" s="1"/>
      <c r="C123" s="1"/>
      <c r="D123" s="1"/>
      <c r="E123" s="1"/>
      <c r="F123" s="1"/>
      <c r="G123" s="1"/>
      <c r="H123" s="1"/>
      <c r="I123" s="1"/>
      <c r="J123" s="1"/>
      <c r="K123" s="1"/>
      <c r="L123" s="1"/>
      <c r="M123" s="1"/>
      <c r="N123" s="1"/>
      <c r="O123" s="1"/>
      <c r="P123" s="1"/>
      <c r="Q123" s="23"/>
      <c r="R123" s="23"/>
      <c r="S123" s="23"/>
      <c r="T123" s="1"/>
      <c r="U123" s="2"/>
      <c r="V123" s="2"/>
      <c r="W123" s="2"/>
      <c r="X123" s="2"/>
      <c r="Y123" s="2"/>
      <c r="Z123" s="2"/>
    </row>
    <row r="124" spans="1:26" ht="15.75" customHeight="1">
      <c r="A124" s="1"/>
      <c r="B124" s="1"/>
      <c r="C124" s="1"/>
      <c r="D124" s="1"/>
      <c r="E124" s="1"/>
      <c r="F124" s="1"/>
      <c r="G124" s="1"/>
      <c r="H124" s="1"/>
      <c r="I124" s="1"/>
      <c r="J124" s="1"/>
      <c r="K124" s="1"/>
      <c r="L124" s="1"/>
      <c r="M124" s="1"/>
      <c r="N124" s="1"/>
      <c r="O124" s="1"/>
      <c r="P124" s="1"/>
      <c r="Q124" s="23"/>
      <c r="R124" s="23"/>
      <c r="S124" s="23"/>
      <c r="T124" s="1"/>
      <c r="U124" s="2"/>
      <c r="V124" s="2"/>
      <c r="W124" s="2"/>
      <c r="X124" s="2"/>
      <c r="Y124" s="2"/>
      <c r="Z124" s="2"/>
    </row>
    <row r="125" spans="1:26" ht="15.75" customHeight="1">
      <c r="A125" s="1"/>
      <c r="B125" s="1"/>
      <c r="C125" s="1"/>
      <c r="D125" s="1"/>
      <c r="E125" s="1"/>
      <c r="F125" s="1"/>
      <c r="G125" s="1"/>
      <c r="H125" s="1"/>
      <c r="I125" s="1"/>
      <c r="J125" s="1"/>
      <c r="K125" s="1"/>
      <c r="L125" s="1"/>
      <c r="M125" s="1"/>
      <c r="N125" s="1"/>
      <c r="O125" s="1"/>
      <c r="P125" s="1"/>
      <c r="Q125" s="23"/>
      <c r="R125" s="23"/>
      <c r="S125" s="23"/>
      <c r="T125" s="1"/>
      <c r="U125" s="2"/>
      <c r="V125" s="2"/>
      <c r="W125" s="2"/>
      <c r="X125" s="2"/>
      <c r="Y125" s="2"/>
      <c r="Z125" s="2"/>
    </row>
    <row r="126" spans="1:26" ht="15.75" customHeight="1">
      <c r="A126" s="1"/>
      <c r="B126" s="1"/>
      <c r="C126" s="1"/>
      <c r="D126" s="1"/>
      <c r="E126" s="1"/>
      <c r="F126" s="1"/>
      <c r="G126" s="1"/>
      <c r="H126" s="1"/>
      <c r="I126" s="1"/>
      <c r="J126" s="1"/>
      <c r="K126" s="1"/>
      <c r="L126" s="1"/>
      <c r="M126" s="1"/>
      <c r="N126" s="1"/>
      <c r="O126" s="1"/>
      <c r="P126" s="1"/>
      <c r="Q126" s="23"/>
      <c r="R126" s="23"/>
      <c r="S126" s="23"/>
      <c r="T126" s="1"/>
      <c r="U126" s="2"/>
      <c r="V126" s="2"/>
      <c r="W126" s="2"/>
      <c r="X126" s="2"/>
      <c r="Y126" s="2"/>
      <c r="Z126" s="2"/>
    </row>
    <row r="127" spans="1:26" ht="15.75" customHeight="1">
      <c r="A127" s="1"/>
      <c r="B127" s="1"/>
      <c r="C127" s="1"/>
      <c r="D127" s="1"/>
      <c r="E127" s="1"/>
      <c r="F127" s="1"/>
      <c r="G127" s="1"/>
      <c r="H127" s="1"/>
      <c r="I127" s="1"/>
      <c r="J127" s="1"/>
      <c r="K127" s="1"/>
      <c r="L127" s="1"/>
      <c r="M127" s="1"/>
      <c r="N127" s="1"/>
      <c r="O127" s="1"/>
      <c r="P127" s="1"/>
      <c r="Q127" s="23"/>
      <c r="R127" s="23"/>
      <c r="S127" s="23"/>
      <c r="T127" s="1"/>
      <c r="U127" s="2"/>
      <c r="V127" s="2"/>
      <c r="W127" s="2"/>
      <c r="X127" s="2"/>
      <c r="Y127" s="2"/>
      <c r="Z127" s="2"/>
    </row>
    <row r="128" spans="1:26" ht="15.75" customHeight="1">
      <c r="A128" s="1"/>
      <c r="B128" s="1"/>
      <c r="C128" s="1"/>
      <c r="D128" s="1"/>
      <c r="E128" s="1"/>
      <c r="F128" s="1"/>
      <c r="G128" s="1"/>
      <c r="H128" s="1"/>
      <c r="I128" s="1"/>
      <c r="J128" s="1"/>
      <c r="K128" s="1"/>
      <c r="L128" s="1"/>
      <c r="M128" s="1"/>
      <c r="N128" s="1"/>
      <c r="O128" s="1"/>
      <c r="P128" s="1"/>
      <c r="Q128" s="23"/>
      <c r="R128" s="23"/>
      <c r="S128" s="23"/>
      <c r="T128" s="1"/>
      <c r="U128" s="2"/>
      <c r="V128" s="2"/>
      <c r="W128" s="2"/>
      <c r="X128" s="2"/>
      <c r="Y128" s="2"/>
      <c r="Z128" s="2"/>
    </row>
    <row r="129" spans="1:26" ht="15.75" customHeight="1">
      <c r="A129" s="1"/>
      <c r="B129" s="1"/>
      <c r="C129" s="1"/>
      <c r="D129" s="1"/>
      <c r="E129" s="1"/>
      <c r="F129" s="1"/>
      <c r="G129" s="1"/>
      <c r="H129" s="1"/>
      <c r="I129" s="1"/>
      <c r="J129" s="1"/>
      <c r="K129" s="1"/>
      <c r="L129" s="1"/>
      <c r="M129" s="1"/>
      <c r="N129" s="1"/>
      <c r="O129" s="1"/>
      <c r="P129" s="1"/>
      <c r="Q129" s="23"/>
      <c r="R129" s="23"/>
      <c r="S129" s="23"/>
      <c r="T129" s="1"/>
      <c r="U129" s="2"/>
      <c r="V129" s="2"/>
      <c r="W129" s="2"/>
      <c r="X129" s="2"/>
      <c r="Y129" s="2"/>
      <c r="Z129" s="2"/>
    </row>
    <row r="130" spans="1:26" ht="15.75" customHeight="1">
      <c r="A130" s="1"/>
      <c r="B130" s="1"/>
      <c r="C130" s="1"/>
      <c r="D130" s="1"/>
      <c r="E130" s="1"/>
      <c r="F130" s="1"/>
      <c r="G130" s="1"/>
      <c r="H130" s="1"/>
      <c r="I130" s="1"/>
      <c r="J130" s="1"/>
      <c r="K130" s="1"/>
      <c r="L130" s="1"/>
      <c r="M130" s="1"/>
      <c r="N130" s="1"/>
      <c r="O130" s="1"/>
      <c r="P130" s="1"/>
      <c r="Q130" s="23"/>
      <c r="R130" s="23"/>
      <c r="S130" s="23"/>
      <c r="T130" s="1"/>
      <c r="U130" s="2"/>
      <c r="V130" s="2"/>
      <c r="W130" s="2"/>
      <c r="X130" s="2"/>
      <c r="Y130" s="2"/>
      <c r="Z130" s="2"/>
    </row>
    <row r="131" spans="1:26" ht="15.75" customHeight="1">
      <c r="A131" s="1"/>
      <c r="B131" s="1"/>
      <c r="C131" s="1"/>
      <c r="D131" s="1"/>
      <c r="E131" s="1"/>
      <c r="F131" s="1"/>
      <c r="G131" s="1"/>
      <c r="H131" s="1"/>
      <c r="I131" s="1"/>
      <c r="J131" s="1"/>
      <c r="K131" s="1"/>
      <c r="L131" s="1"/>
      <c r="M131" s="1"/>
      <c r="N131" s="1"/>
      <c r="O131" s="1"/>
      <c r="P131" s="1"/>
      <c r="Q131" s="23"/>
      <c r="R131" s="23"/>
      <c r="S131" s="23"/>
      <c r="T131" s="1"/>
      <c r="U131" s="2"/>
      <c r="V131" s="2"/>
      <c r="W131" s="2"/>
      <c r="X131" s="2"/>
      <c r="Y131" s="2"/>
      <c r="Z131" s="2"/>
    </row>
    <row r="132" spans="1:26" ht="15.75" customHeight="1">
      <c r="A132" s="1"/>
      <c r="B132" s="1"/>
      <c r="C132" s="1"/>
      <c r="D132" s="1"/>
      <c r="E132" s="1"/>
      <c r="F132" s="1"/>
      <c r="G132" s="1"/>
      <c r="H132" s="1"/>
      <c r="I132" s="1"/>
      <c r="J132" s="1"/>
      <c r="K132" s="1"/>
      <c r="L132" s="1"/>
      <c r="M132" s="1"/>
      <c r="N132" s="1"/>
      <c r="O132" s="1"/>
      <c r="P132" s="1"/>
      <c r="Q132" s="23"/>
      <c r="R132" s="23"/>
      <c r="S132" s="23"/>
      <c r="T132" s="1"/>
      <c r="U132" s="2"/>
      <c r="V132" s="2"/>
      <c r="W132" s="2"/>
      <c r="X132" s="2"/>
      <c r="Y132" s="2"/>
      <c r="Z132" s="2"/>
    </row>
    <row r="133" spans="1:26" ht="15.75" customHeight="1">
      <c r="A133" s="1"/>
      <c r="B133" s="1"/>
      <c r="C133" s="1"/>
      <c r="D133" s="1"/>
      <c r="E133" s="1"/>
      <c r="F133" s="1"/>
      <c r="G133" s="1"/>
      <c r="H133" s="1"/>
      <c r="I133" s="1"/>
      <c r="J133" s="1"/>
      <c r="K133" s="1"/>
      <c r="L133" s="1"/>
      <c r="M133" s="1"/>
      <c r="N133" s="1"/>
      <c r="O133" s="1"/>
      <c r="P133" s="1"/>
      <c r="Q133" s="23"/>
      <c r="R133" s="23"/>
      <c r="S133" s="23"/>
      <c r="T133" s="1"/>
      <c r="U133" s="2"/>
      <c r="V133" s="2"/>
      <c r="W133" s="2"/>
      <c r="X133" s="2"/>
      <c r="Y133" s="2"/>
      <c r="Z133" s="2"/>
    </row>
    <row r="134" spans="1:26" ht="15.75" customHeight="1">
      <c r="A134" s="1"/>
      <c r="B134" s="1"/>
      <c r="C134" s="1"/>
      <c r="D134" s="1"/>
      <c r="E134" s="1"/>
      <c r="F134" s="1"/>
      <c r="G134" s="1"/>
      <c r="H134" s="1"/>
      <c r="I134" s="1"/>
      <c r="J134" s="1"/>
      <c r="K134" s="1"/>
      <c r="L134" s="1"/>
      <c r="M134" s="1"/>
      <c r="N134" s="1"/>
      <c r="O134" s="1"/>
      <c r="P134" s="1"/>
      <c r="Q134" s="23"/>
      <c r="R134" s="23"/>
      <c r="S134" s="23"/>
      <c r="T134" s="1"/>
      <c r="U134" s="2"/>
      <c r="V134" s="2"/>
      <c r="W134" s="2"/>
      <c r="X134" s="2"/>
      <c r="Y134" s="2"/>
      <c r="Z134" s="2"/>
    </row>
    <row r="135" spans="1:26" ht="15.75" customHeight="1">
      <c r="A135" s="1"/>
      <c r="B135" s="1"/>
      <c r="C135" s="1"/>
      <c r="D135" s="1"/>
      <c r="E135" s="1"/>
      <c r="F135" s="1"/>
      <c r="G135" s="1"/>
      <c r="H135" s="1"/>
      <c r="I135" s="1"/>
      <c r="J135" s="1"/>
      <c r="K135" s="1"/>
      <c r="L135" s="1"/>
      <c r="M135" s="1"/>
      <c r="N135" s="1"/>
      <c r="O135" s="1"/>
      <c r="P135" s="1"/>
      <c r="Q135" s="23"/>
      <c r="R135" s="23"/>
      <c r="S135" s="23"/>
      <c r="T135" s="1"/>
      <c r="U135" s="2"/>
      <c r="V135" s="2"/>
      <c r="W135" s="2"/>
      <c r="X135" s="2"/>
      <c r="Y135" s="2"/>
      <c r="Z135" s="2"/>
    </row>
    <row r="136" spans="1:26" ht="15.75" customHeight="1">
      <c r="A136" s="1"/>
      <c r="B136" s="1"/>
      <c r="C136" s="1"/>
      <c r="D136" s="1"/>
      <c r="E136" s="1"/>
      <c r="F136" s="1"/>
      <c r="G136" s="1"/>
      <c r="H136" s="1"/>
      <c r="I136" s="1"/>
      <c r="J136" s="1"/>
      <c r="K136" s="1"/>
      <c r="L136" s="1"/>
      <c r="M136" s="1"/>
      <c r="N136" s="1"/>
      <c r="O136" s="1"/>
      <c r="P136" s="1"/>
      <c r="Q136" s="23"/>
      <c r="R136" s="23"/>
      <c r="S136" s="23"/>
      <c r="T136" s="1"/>
      <c r="U136" s="2"/>
      <c r="V136" s="2"/>
      <c r="W136" s="2"/>
      <c r="X136" s="2"/>
      <c r="Y136" s="2"/>
      <c r="Z136" s="2"/>
    </row>
    <row r="137" spans="1:26" ht="15.75" customHeight="1">
      <c r="A137" s="1"/>
      <c r="B137" s="1"/>
      <c r="C137" s="1"/>
      <c r="D137" s="1"/>
      <c r="E137" s="1"/>
      <c r="F137" s="1"/>
      <c r="G137" s="1"/>
      <c r="H137" s="1"/>
      <c r="I137" s="1"/>
      <c r="J137" s="1"/>
      <c r="K137" s="1"/>
      <c r="L137" s="1"/>
      <c r="M137" s="1"/>
      <c r="N137" s="1"/>
      <c r="O137" s="1"/>
      <c r="P137" s="1"/>
      <c r="Q137" s="23"/>
      <c r="R137" s="23"/>
      <c r="S137" s="23"/>
      <c r="T137" s="1"/>
      <c r="U137" s="2"/>
      <c r="V137" s="2"/>
      <c r="W137" s="2"/>
      <c r="X137" s="2"/>
      <c r="Y137" s="2"/>
      <c r="Z137" s="2"/>
    </row>
    <row r="138" spans="1:26" ht="15.75" customHeight="1">
      <c r="A138" s="1"/>
      <c r="B138" s="1"/>
      <c r="C138" s="1"/>
      <c r="D138" s="1"/>
      <c r="E138" s="1"/>
      <c r="F138" s="1"/>
      <c r="G138" s="1"/>
      <c r="H138" s="1"/>
      <c r="I138" s="1"/>
      <c r="J138" s="1"/>
      <c r="K138" s="1"/>
      <c r="L138" s="1"/>
      <c r="M138" s="1"/>
      <c r="N138" s="1"/>
      <c r="O138" s="1"/>
      <c r="P138" s="1"/>
      <c r="Q138" s="23"/>
      <c r="R138" s="23"/>
      <c r="S138" s="23"/>
      <c r="T138" s="1"/>
      <c r="U138" s="2"/>
      <c r="V138" s="2"/>
      <c r="W138" s="2"/>
      <c r="X138" s="2"/>
      <c r="Y138" s="2"/>
      <c r="Z138" s="2"/>
    </row>
    <row r="139" spans="1:26" ht="15.75" customHeight="1">
      <c r="A139" s="1"/>
      <c r="B139" s="1"/>
      <c r="C139" s="1"/>
      <c r="D139" s="1"/>
      <c r="E139" s="1"/>
      <c r="F139" s="1"/>
      <c r="G139" s="1"/>
      <c r="H139" s="1"/>
      <c r="I139" s="1"/>
      <c r="J139" s="1"/>
      <c r="K139" s="1"/>
      <c r="L139" s="1"/>
      <c r="M139" s="1"/>
      <c r="N139" s="1"/>
      <c r="O139" s="1"/>
      <c r="P139" s="1"/>
      <c r="Q139" s="23"/>
      <c r="R139" s="23"/>
      <c r="S139" s="23"/>
      <c r="T139" s="1"/>
      <c r="U139" s="2"/>
      <c r="V139" s="2"/>
      <c r="W139" s="2"/>
      <c r="X139" s="2"/>
      <c r="Y139" s="2"/>
      <c r="Z139" s="2"/>
    </row>
    <row r="140" spans="1:26" ht="15.75" customHeight="1">
      <c r="A140" s="1"/>
      <c r="B140" s="1"/>
      <c r="C140" s="1"/>
      <c r="D140" s="1"/>
      <c r="E140" s="1"/>
      <c r="F140" s="1"/>
      <c r="G140" s="1"/>
      <c r="H140" s="1"/>
      <c r="I140" s="1"/>
      <c r="J140" s="1"/>
      <c r="K140" s="1"/>
      <c r="L140" s="1"/>
      <c r="M140" s="1"/>
      <c r="N140" s="1"/>
      <c r="O140" s="1"/>
      <c r="P140" s="1"/>
      <c r="Q140" s="23"/>
      <c r="R140" s="23"/>
      <c r="S140" s="23"/>
      <c r="T140" s="1"/>
      <c r="U140" s="2"/>
      <c r="V140" s="2"/>
      <c r="W140" s="2"/>
      <c r="X140" s="2"/>
      <c r="Y140" s="2"/>
      <c r="Z140" s="2"/>
    </row>
    <row r="141" spans="1:26" ht="15.75" customHeight="1">
      <c r="A141" s="1"/>
      <c r="B141" s="1"/>
      <c r="C141" s="1"/>
      <c r="D141" s="1"/>
      <c r="E141" s="1"/>
      <c r="F141" s="1"/>
      <c r="G141" s="1"/>
      <c r="H141" s="1"/>
      <c r="I141" s="1"/>
      <c r="J141" s="1"/>
      <c r="K141" s="1"/>
      <c r="L141" s="1"/>
      <c r="M141" s="1"/>
      <c r="N141" s="1"/>
      <c r="O141" s="1"/>
      <c r="P141" s="1"/>
      <c r="Q141" s="23"/>
      <c r="R141" s="23"/>
      <c r="S141" s="23"/>
      <c r="T141" s="1"/>
      <c r="U141" s="2"/>
      <c r="V141" s="2"/>
      <c r="W141" s="2"/>
      <c r="X141" s="2"/>
      <c r="Y141" s="2"/>
      <c r="Z141" s="2"/>
    </row>
    <row r="142" spans="1:26" ht="15.75" customHeight="1">
      <c r="A142" s="1"/>
      <c r="B142" s="1"/>
      <c r="C142" s="1"/>
      <c r="D142" s="1"/>
      <c r="E142" s="1"/>
      <c r="F142" s="1"/>
      <c r="G142" s="1"/>
      <c r="H142" s="1"/>
      <c r="I142" s="1"/>
      <c r="J142" s="1"/>
      <c r="K142" s="1"/>
      <c r="L142" s="1"/>
      <c r="M142" s="1"/>
      <c r="N142" s="1"/>
      <c r="O142" s="1"/>
      <c r="P142" s="1"/>
      <c r="Q142" s="23"/>
      <c r="R142" s="23"/>
      <c r="S142" s="23"/>
      <c r="T142" s="1"/>
      <c r="U142" s="2"/>
      <c r="V142" s="2"/>
      <c r="W142" s="2"/>
      <c r="X142" s="2"/>
      <c r="Y142" s="2"/>
      <c r="Z142" s="2"/>
    </row>
    <row r="143" spans="1:26" ht="15.75" customHeight="1">
      <c r="A143" s="1"/>
      <c r="B143" s="1"/>
      <c r="C143" s="1"/>
      <c r="D143" s="1"/>
      <c r="E143" s="1"/>
      <c r="F143" s="1"/>
      <c r="G143" s="1"/>
      <c r="H143" s="1"/>
      <c r="I143" s="1"/>
      <c r="J143" s="1"/>
      <c r="K143" s="1"/>
      <c r="L143" s="1"/>
      <c r="M143" s="1"/>
      <c r="N143" s="1"/>
      <c r="O143" s="1"/>
      <c r="P143" s="1"/>
      <c r="Q143" s="23"/>
      <c r="R143" s="23"/>
      <c r="S143" s="23"/>
      <c r="T143" s="1"/>
      <c r="U143" s="2"/>
      <c r="V143" s="2"/>
      <c r="W143" s="2"/>
      <c r="X143" s="2"/>
      <c r="Y143" s="2"/>
      <c r="Z143" s="2"/>
    </row>
    <row r="144" spans="1:26" ht="15.75" customHeight="1">
      <c r="A144" s="1"/>
      <c r="B144" s="1"/>
      <c r="C144" s="1"/>
      <c r="D144" s="1"/>
      <c r="E144" s="1"/>
      <c r="F144" s="1"/>
      <c r="G144" s="1"/>
      <c r="H144" s="1"/>
      <c r="I144" s="1"/>
      <c r="J144" s="1"/>
      <c r="K144" s="1"/>
      <c r="L144" s="1"/>
      <c r="M144" s="1"/>
      <c r="N144" s="1"/>
      <c r="O144" s="1"/>
      <c r="P144" s="1"/>
      <c r="Q144" s="23"/>
      <c r="R144" s="23"/>
      <c r="S144" s="23"/>
      <c r="T144" s="1"/>
      <c r="U144" s="2"/>
      <c r="V144" s="2"/>
      <c r="W144" s="2"/>
      <c r="X144" s="2"/>
      <c r="Y144" s="2"/>
      <c r="Z144" s="2"/>
    </row>
    <row r="145" spans="1:26" ht="15.75" customHeight="1">
      <c r="A145" s="1"/>
      <c r="B145" s="1"/>
      <c r="C145" s="1"/>
      <c r="D145" s="1"/>
      <c r="E145" s="1"/>
      <c r="F145" s="1"/>
      <c r="G145" s="1"/>
      <c r="H145" s="1"/>
      <c r="I145" s="1"/>
      <c r="J145" s="1"/>
      <c r="K145" s="1"/>
      <c r="L145" s="1"/>
      <c r="M145" s="1"/>
      <c r="N145" s="1"/>
      <c r="O145" s="1"/>
      <c r="P145" s="1"/>
      <c r="Q145" s="23"/>
      <c r="R145" s="23"/>
      <c r="S145" s="23"/>
      <c r="T145" s="1"/>
      <c r="U145" s="2"/>
      <c r="V145" s="2"/>
      <c r="W145" s="2"/>
      <c r="X145" s="2"/>
      <c r="Y145" s="2"/>
      <c r="Z145" s="2"/>
    </row>
    <row r="146" spans="1:26" ht="15.75" customHeight="1">
      <c r="A146" s="1"/>
      <c r="B146" s="1"/>
      <c r="C146" s="1"/>
      <c r="D146" s="1"/>
      <c r="E146" s="1"/>
      <c r="F146" s="1"/>
      <c r="G146" s="1"/>
      <c r="H146" s="1"/>
      <c r="I146" s="1"/>
      <c r="J146" s="1"/>
      <c r="K146" s="1"/>
      <c r="L146" s="1"/>
      <c r="M146" s="1"/>
      <c r="N146" s="1"/>
      <c r="O146" s="1"/>
      <c r="P146" s="1"/>
      <c r="Q146" s="23"/>
      <c r="R146" s="23"/>
      <c r="S146" s="23"/>
      <c r="T146" s="1"/>
      <c r="U146" s="2"/>
      <c r="V146" s="2"/>
      <c r="W146" s="2"/>
      <c r="X146" s="2"/>
      <c r="Y146" s="2"/>
      <c r="Z146" s="2"/>
    </row>
    <row r="147" spans="1:26" ht="15.75" customHeight="1">
      <c r="A147" s="1"/>
      <c r="B147" s="1"/>
      <c r="C147" s="1"/>
      <c r="D147" s="1"/>
      <c r="E147" s="1"/>
      <c r="F147" s="1"/>
      <c r="G147" s="1"/>
      <c r="H147" s="1"/>
      <c r="I147" s="1"/>
      <c r="J147" s="1"/>
      <c r="K147" s="1"/>
      <c r="L147" s="1"/>
      <c r="M147" s="1"/>
      <c r="N147" s="1"/>
      <c r="O147" s="1"/>
      <c r="P147" s="1"/>
      <c r="Q147" s="23"/>
      <c r="R147" s="23"/>
      <c r="S147" s="23"/>
      <c r="T147" s="1"/>
      <c r="U147" s="2"/>
      <c r="V147" s="2"/>
      <c r="W147" s="2"/>
      <c r="X147" s="2"/>
      <c r="Y147" s="2"/>
      <c r="Z147" s="2"/>
    </row>
    <row r="148" spans="1:26" ht="15.75" customHeight="1">
      <c r="A148" s="1"/>
      <c r="B148" s="1"/>
      <c r="C148" s="1"/>
      <c r="D148" s="1"/>
      <c r="E148" s="1"/>
      <c r="F148" s="1"/>
      <c r="G148" s="1"/>
      <c r="H148" s="1"/>
      <c r="I148" s="1"/>
      <c r="J148" s="1"/>
      <c r="K148" s="1"/>
      <c r="L148" s="1"/>
      <c r="M148" s="1"/>
      <c r="N148" s="1"/>
      <c r="O148" s="1"/>
      <c r="P148" s="1"/>
      <c r="Q148" s="23"/>
      <c r="R148" s="23"/>
      <c r="S148" s="23"/>
      <c r="T148" s="1"/>
      <c r="U148" s="2"/>
      <c r="V148" s="2"/>
      <c r="W148" s="2"/>
      <c r="X148" s="2"/>
      <c r="Y148" s="2"/>
      <c r="Z148" s="2"/>
    </row>
    <row r="149" spans="1:26" ht="15.75" customHeight="1">
      <c r="A149" s="1"/>
      <c r="B149" s="1"/>
      <c r="C149" s="1"/>
      <c r="D149" s="1"/>
      <c r="E149" s="1"/>
      <c r="F149" s="1"/>
      <c r="G149" s="1"/>
      <c r="H149" s="1"/>
      <c r="I149" s="1"/>
      <c r="J149" s="1"/>
      <c r="K149" s="1"/>
      <c r="L149" s="1"/>
      <c r="M149" s="1"/>
      <c r="N149" s="1"/>
      <c r="O149" s="1"/>
      <c r="P149" s="1"/>
      <c r="Q149" s="23"/>
      <c r="R149" s="23"/>
      <c r="S149" s="23"/>
      <c r="T149" s="1"/>
      <c r="U149" s="2"/>
      <c r="V149" s="2"/>
      <c r="W149" s="2"/>
      <c r="X149" s="2"/>
      <c r="Y149" s="2"/>
      <c r="Z149" s="2"/>
    </row>
    <row r="150" spans="1:26" ht="15.75" customHeight="1">
      <c r="A150" s="1"/>
      <c r="B150" s="1"/>
      <c r="C150" s="1"/>
      <c r="D150" s="1"/>
      <c r="E150" s="1"/>
      <c r="F150" s="1"/>
      <c r="G150" s="1"/>
      <c r="H150" s="1"/>
      <c r="I150" s="1"/>
      <c r="J150" s="1"/>
      <c r="K150" s="1"/>
      <c r="L150" s="1"/>
      <c r="M150" s="1"/>
      <c r="N150" s="1"/>
      <c r="O150" s="1"/>
      <c r="P150" s="1"/>
      <c r="Q150" s="23"/>
      <c r="R150" s="23"/>
      <c r="S150" s="23"/>
      <c r="T150" s="1"/>
      <c r="U150" s="2"/>
      <c r="V150" s="2"/>
      <c r="W150" s="2"/>
      <c r="X150" s="2"/>
      <c r="Y150" s="2"/>
      <c r="Z150" s="2"/>
    </row>
    <row r="151" spans="1:26" ht="15.75" customHeight="1">
      <c r="A151" s="1"/>
      <c r="B151" s="1"/>
      <c r="C151" s="1"/>
      <c r="D151" s="1"/>
      <c r="E151" s="1"/>
      <c r="F151" s="1"/>
      <c r="G151" s="1"/>
      <c r="H151" s="1"/>
      <c r="I151" s="1"/>
      <c r="J151" s="1"/>
      <c r="K151" s="1"/>
      <c r="L151" s="1"/>
      <c r="M151" s="1"/>
      <c r="N151" s="1"/>
      <c r="O151" s="1"/>
      <c r="P151" s="1"/>
      <c r="Q151" s="23"/>
      <c r="R151" s="23"/>
      <c r="S151" s="23"/>
      <c r="T151" s="1"/>
      <c r="U151" s="2"/>
      <c r="V151" s="2"/>
      <c r="W151" s="2"/>
      <c r="X151" s="2"/>
      <c r="Y151" s="2"/>
      <c r="Z151" s="2"/>
    </row>
    <row r="152" spans="1:26" ht="15.75" customHeight="1">
      <c r="A152" s="1"/>
      <c r="B152" s="1"/>
      <c r="C152" s="1"/>
      <c r="D152" s="1"/>
      <c r="E152" s="1"/>
      <c r="F152" s="1"/>
      <c r="G152" s="1"/>
      <c r="H152" s="1"/>
      <c r="I152" s="1"/>
      <c r="J152" s="1"/>
      <c r="K152" s="1"/>
      <c r="L152" s="1"/>
      <c r="M152" s="1"/>
      <c r="N152" s="1"/>
      <c r="O152" s="1"/>
      <c r="P152" s="1"/>
      <c r="Q152" s="23"/>
      <c r="R152" s="23"/>
      <c r="S152" s="23"/>
      <c r="T152" s="1"/>
      <c r="U152" s="2"/>
      <c r="V152" s="2"/>
      <c r="W152" s="2"/>
      <c r="X152" s="2"/>
      <c r="Y152" s="2"/>
      <c r="Z152" s="2"/>
    </row>
    <row r="153" spans="1:26" ht="15.75" customHeight="1">
      <c r="A153" s="1"/>
      <c r="B153" s="1"/>
      <c r="C153" s="1"/>
      <c r="D153" s="1"/>
      <c r="E153" s="1"/>
      <c r="F153" s="1"/>
      <c r="G153" s="1"/>
      <c r="H153" s="1"/>
      <c r="I153" s="1"/>
      <c r="J153" s="1"/>
      <c r="K153" s="1"/>
      <c r="L153" s="1"/>
      <c r="M153" s="1"/>
      <c r="N153" s="1"/>
      <c r="O153" s="1"/>
      <c r="P153" s="1"/>
      <c r="Q153" s="23"/>
      <c r="R153" s="23"/>
      <c r="S153" s="23"/>
      <c r="T153" s="1"/>
      <c r="U153" s="2"/>
      <c r="V153" s="2"/>
      <c r="W153" s="2"/>
      <c r="X153" s="2"/>
      <c r="Y153" s="2"/>
      <c r="Z153" s="2"/>
    </row>
    <row r="154" spans="1:26" ht="15.75" customHeight="1">
      <c r="A154" s="1"/>
      <c r="B154" s="1"/>
      <c r="C154" s="1"/>
      <c r="D154" s="1"/>
      <c r="E154" s="1"/>
      <c r="F154" s="1"/>
      <c r="G154" s="1"/>
      <c r="H154" s="1"/>
      <c r="I154" s="1"/>
      <c r="J154" s="1"/>
      <c r="K154" s="1"/>
      <c r="L154" s="1"/>
      <c r="M154" s="1"/>
      <c r="N154" s="1"/>
      <c r="O154" s="1"/>
      <c r="P154" s="1"/>
      <c r="Q154" s="23"/>
      <c r="R154" s="23"/>
      <c r="S154" s="23"/>
      <c r="T154" s="1"/>
      <c r="U154" s="2"/>
      <c r="V154" s="2"/>
      <c r="W154" s="2"/>
      <c r="X154" s="2"/>
      <c r="Y154" s="2"/>
      <c r="Z154" s="2"/>
    </row>
    <row r="155" spans="1:26" ht="15.75" customHeight="1">
      <c r="A155" s="1"/>
      <c r="B155" s="1"/>
      <c r="C155" s="1"/>
      <c r="D155" s="1"/>
      <c r="E155" s="1"/>
      <c r="F155" s="1"/>
      <c r="G155" s="1"/>
      <c r="H155" s="1"/>
      <c r="I155" s="1"/>
      <c r="J155" s="1"/>
      <c r="K155" s="1"/>
      <c r="L155" s="1"/>
      <c r="M155" s="1"/>
      <c r="N155" s="1"/>
      <c r="O155" s="1"/>
      <c r="P155" s="1"/>
      <c r="Q155" s="23"/>
      <c r="R155" s="23"/>
      <c r="S155" s="23"/>
      <c r="T155" s="1"/>
      <c r="U155" s="2"/>
      <c r="V155" s="2"/>
      <c r="W155" s="2"/>
      <c r="X155" s="2"/>
      <c r="Y155" s="2"/>
      <c r="Z155" s="2"/>
    </row>
    <row r="156" spans="1:26" ht="15.75" customHeight="1">
      <c r="A156" s="1"/>
      <c r="B156" s="1"/>
      <c r="C156" s="1"/>
      <c r="D156" s="1"/>
      <c r="E156" s="1"/>
      <c r="F156" s="1"/>
      <c r="G156" s="1"/>
      <c r="H156" s="1"/>
      <c r="I156" s="1"/>
      <c r="J156" s="1"/>
      <c r="K156" s="1"/>
      <c r="L156" s="1"/>
      <c r="M156" s="1"/>
      <c r="N156" s="1"/>
      <c r="O156" s="1"/>
      <c r="P156" s="1"/>
      <c r="Q156" s="23"/>
      <c r="R156" s="23"/>
      <c r="S156" s="23"/>
      <c r="T156" s="1"/>
      <c r="U156" s="2"/>
      <c r="V156" s="2"/>
      <c r="W156" s="2"/>
      <c r="X156" s="2"/>
      <c r="Y156" s="2"/>
      <c r="Z156" s="2"/>
    </row>
    <row r="157" spans="1:26" ht="15.75" customHeight="1">
      <c r="A157" s="1"/>
      <c r="B157" s="1"/>
      <c r="C157" s="1"/>
      <c r="D157" s="1"/>
      <c r="E157" s="1"/>
      <c r="F157" s="1"/>
      <c r="G157" s="1"/>
      <c r="H157" s="1"/>
      <c r="I157" s="1"/>
      <c r="J157" s="1"/>
      <c r="K157" s="1"/>
      <c r="L157" s="1"/>
      <c r="M157" s="1"/>
      <c r="N157" s="1"/>
      <c r="O157" s="1"/>
      <c r="P157" s="1"/>
      <c r="Q157" s="23"/>
      <c r="R157" s="23"/>
      <c r="S157" s="23"/>
      <c r="T157" s="1"/>
      <c r="U157" s="2"/>
      <c r="V157" s="2"/>
      <c r="W157" s="2"/>
      <c r="X157" s="2"/>
      <c r="Y157" s="2"/>
      <c r="Z157" s="2"/>
    </row>
    <row r="158" spans="1:26" ht="15.75" customHeight="1">
      <c r="A158" s="1"/>
      <c r="B158" s="1"/>
      <c r="C158" s="1"/>
      <c r="D158" s="1"/>
      <c r="E158" s="1"/>
      <c r="F158" s="1"/>
      <c r="G158" s="1"/>
      <c r="H158" s="1"/>
      <c r="I158" s="1"/>
      <c r="J158" s="1"/>
      <c r="K158" s="1"/>
      <c r="L158" s="1"/>
      <c r="M158" s="1"/>
      <c r="N158" s="1"/>
      <c r="O158" s="1"/>
      <c r="P158" s="1"/>
      <c r="Q158" s="23"/>
      <c r="R158" s="23"/>
      <c r="S158" s="23"/>
      <c r="T158" s="1"/>
      <c r="U158" s="2"/>
      <c r="V158" s="2"/>
      <c r="W158" s="2"/>
      <c r="X158" s="2"/>
      <c r="Y158" s="2"/>
      <c r="Z158" s="2"/>
    </row>
    <row r="159" spans="1:26" ht="15.75" customHeight="1">
      <c r="A159" s="1"/>
      <c r="B159" s="1"/>
      <c r="C159" s="1"/>
      <c r="D159" s="1"/>
      <c r="E159" s="1"/>
      <c r="F159" s="1"/>
      <c r="G159" s="1"/>
      <c r="H159" s="1"/>
      <c r="I159" s="1"/>
      <c r="J159" s="1"/>
      <c r="K159" s="1"/>
      <c r="L159" s="1"/>
      <c r="M159" s="1"/>
      <c r="N159" s="1"/>
      <c r="O159" s="1"/>
      <c r="P159" s="1"/>
      <c r="Q159" s="23"/>
      <c r="R159" s="23"/>
      <c r="S159" s="23"/>
      <c r="T159" s="1"/>
      <c r="U159" s="2"/>
      <c r="V159" s="2"/>
      <c r="W159" s="2"/>
      <c r="X159" s="2"/>
      <c r="Y159" s="2"/>
      <c r="Z159" s="2"/>
    </row>
    <row r="160" spans="1:26" ht="15.75" customHeight="1">
      <c r="A160" s="1"/>
      <c r="B160" s="1"/>
      <c r="C160" s="1"/>
      <c r="D160" s="1"/>
      <c r="E160" s="1"/>
      <c r="F160" s="1"/>
      <c r="G160" s="1"/>
      <c r="H160" s="1"/>
      <c r="I160" s="1"/>
      <c r="J160" s="1"/>
      <c r="K160" s="1"/>
      <c r="L160" s="1"/>
      <c r="M160" s="1"/>
      <c r="N160" s="1"/>
      <c r="O160" s="1"/>
      <c r="P160" s="1"/>
      <c r="Q160" s="23"/>
      <c r="R160" s="23"/>
      <c r="S160" s="23"/>
      <c r="T160" s="1"/>
      <c r="U160" s="2"/>
      <c r="V160" s="2"/>
      <c r="W160" s="2"/>
      <c r="X160" s="2"/>
      <c r="Y160" s="2"/>
      <c r="Z160" s="2"/>
    </row>
    <row r="161" spans="1:26" ht="15.75" customHeight="1">
      <c r="A161" s="1"/>
      <c r="B161" s="1"/>
      <c r="C161" s="1"/>
      <c r="D161" s="1"/>
      <c r="E161" s="1"/>
      <c r="F161" s="1"/>
      <c r="G161" s="1"/>
      <c r="H161" s="1"/>
      <c r="I161" s="1"/>
      <c r="J161" s="1"/>
      <c r="K161" s="1"/>
      <c r="L161" s="1"/>
      <c r="M161" s="1"/>
      <c r="N161" s="1"/>
      <c r="O161" s="1"/>
      <c r="P161" s="1"/>
      <c r="Q161" s="23"/>
      <c r="R161" s="23"/>
      <c r="S161" s="23"/>
      <c r="T161" s="1"/>
      <c r="U161" s="2"/>
      <c r="V161" s="2"/>
      <c r="W161" s="2"/>
      <c r="X161" s="2"/>
      <c r="Y161" s="2"/>
      <c r="Z161" s="2"/>
    </row>
    <row r="162" spans="1:26" ht="15.75" customHeight="1">
      <c r="A162" s="1"/>
      <c r="B162" s="1"/>
      <c r="C162" s="1"/>
      <c r="D162" s="1"/>
      <c r="E162" s="1"/>
      <c r="F162" s="1"/>
      <c r="G162" s="1"/>
      <c r="H162" s="1"/>
      <c r="I162" s="1"/>
      <c r="J162" s="1"/>
      <c r="K162" s="1"/>
      <c r="L162" s="1"/>
      <c r="M162" s="1"/>
      <c r="N162" s="1"/>
      <c r="O162" s="1"/>
      <c r="P162" s="1"/>
      <c r="Q162" s="23"/>
      <c r="R162" s="23"/>
      <c r="S162" s="23"/>
      <c r="T162" s="1"/>
      <c r="U162" s="2"/>
      <c r="V162" s="2"/>
      <c r="W162" s="2"/>
      <c r="X162" s="2"/>
      <c r="Y162" s="2"/>
      <c r="Z162" s="2"/>
    </row>
    <row r="163" spans="1:26" ht="15.75" customHeight="1">
      <c r="A163" s="1"/>
      <c r="B163" s="1"/>
      <c r="C163" s="1"/>
      <c r="D163" s="1"/>
      <c r="E163" s="1"/>
      <c r="F163" s="1"/>
      <c r="G163" s="1"/>
      <c r="H163" s="1"/>
      <c r="I163" s="1"/>
      <c r="J163" s="1"/>
      <c r="K163" s="1"/>
      <c r="L163" s="1"/>
      <c r="M163" s="1"/>
      <c r="N163" s="1"/>
      <c r="O163" s="1"/>
      <c r="P163" s="1"/>
      <c r="Q163" s="23"/>
      <c r="R163" s="23"/>
      <c r="S163" s="23"/>
      <c r="T163" s="1"/>
      <c r="U163" s="2"/>
      <c r="V163" s="2"/>
      <c r="W163" s="2"/>
      <c r="X163" s="2"/>
      <c r="Y163" s="2"/>
      <c r="Z163" s="2"/>
    </row>
    <row r="164" spans="1:26" ht="15.75" customHeight="1">
      <c r="A164" s="1"/>
      <c r="B164" s="1"/>
      <c r="C164" s="1"/>
      <c r="D164" s="1"/>
      <c r="E164" s="1"/>
      <c r="F164" s="1"/>
      <c r="G164" s="1"/>
      <c r="H164" s="1"/>
      <c r="I164" s="1"/>
      <c r="J164" s="1"/>
      <c r="K164" s="1"/>
      <c r="L164" s="1"/>
      <c r="M164" s="1"/>
      <c r="N164" s="1"/>
      <c r="O164" s="1"/>
      <c r="P164" s="1"/>
      <c r="Q164" s="23"/>
      <c r="R164" s="23"/>
      <c r="S164" s="23"/>
      <c r="T164" s="1"/>
      <c r="U164" s="2"/>
      <c r="V164" s="2"/>
      <c r="W164" s="2"/>
      <c r="X164" s="2"/>
      <c r="Y164" s="2"/>
      <c r="Z164" s="2"/>
    </row>
    <row r="165" spans="1:26" ht="15.75" customHeight="1">
      <c r="A165" s="1"/>
      <c r="B165" s="1"/>
      <c r="C165" s="1"/>
      <c r="D165" s="1"/>
      <c r="E165" s="1"/>
      <c r="F165" s="1"/>
      <c r="G165" s="1"/>
      <c r="H165" s="1"/>
      <c r="I165" s="1"/>
      <c r="J165" s="1"/>
      <c r="K165" s="1"/>
      <c r="L165" s="1"/>
      <c r="M165" s="1"/>
      <c r="N165" s="1"/>
      <c r="O165" s="1"/>
      <c r="P165" s="1"/>
      <c r="Q165" s="23"/>
      <c r="R165" s="23"/>
      <c r="S165" s="23"/>
      <c r="T165" s="1"/>
      <c r="U165" s="2"/>
      <c r="V165" s="2"/>
      <c r="W165" s="2"/>
      <c r="X165" s="2"/>
      <c r="Y165" s="2"/>
      <c r="Z165" s="2"/>
    </row>
    <row r="166" spans="1:26" ht="15.75" customHeight="1">
      <c r="A166" s="1"/>
      <c r="B166" s="1"/>
      <c r="C166" s="1"/>
      <c r="D166" s="1"/>
      <c r="E166" s="1"/>
      <c r="F166" s="1"/>
      <c r="G166" s="1"/>
      <c r="H166" s="1"/>
      <c r="I166" s="1"/>
      <c r="J166" s="1"/>
      <c r="K166" s="1"/>
      <c r="L166" s="1"/>
      <c r="M166" s="1"/>
      <c r="N166" s="1"/>
      <c r="O166" s="1"/>
      <c r="P166" s="1"/>
      <c r="Q166" s="23"/>
      <c r="R166" s="23"/>
      <c r="S166" s="23"/>
      <c r="T166" s="1"/>
      <c r="U166" s="2"/>
      <c r="V166" s="2"/>
      <c r="W166" s="2"/>
      <c r="X166" s="2"/>
      <c r="Y166" s="2"/>
      <c r="Z166" s="2"/>
    </row>
    <row r="167" spans="1:26" ht="15.75" customHeight="1">
      <c r="A167" s="1"/>
      <c r="B167" s="1"/>
      <c r="C167" s="1"/>
      <c r="D167" s="1"/>
      <c r="E167" s="1"/>
      <c r="F167" s="1"/>
      <c r="G167" s="1"/>
      <c r="H167" s="1"/>
      <c r="I167" s="1"/>
      <c r="J167" s="1"/>
      <c r="K167" s="1"/>
      <c r="L167" s="1"/>
      <c r="M167" s="1"/>
      <c r="N167" s="1"/>
      <c r="O167" s="1"/>
      <c r="P167" s="1"/>
      <c r="Q167" s="23"/>
      <c r="R167" s="23"/>
      <c r="S167" s="23"/>
      <c r="T167" s="1"/>
      <c r="U167" s="2"/>
      <c r="V167" s="2"/>
      <c r="W167" s="2"/>
      <c r="X167" s="2"/>
      <c r="Y167" s="2"/>
      <c r="Z167" s="2"/>
    </row>
    <row r="168" spans="1:26" ht="15.75" customHeight="1">
      <c r="A168" s="1"/>
      <c r="B168" s="1"/>
      <c r="C168" s="1"/>
      <c r="D168" s="1"/>
      <c r="E168" s="1"/>
      <c r="F168" s="1"/>
      <c r="G168" s="1"/>
      <c r="H168" s="1"/>
      <c r="I168" s="1"/>
      <c r="J168" s="1"/>
      <c r="K168" s="1"/>
      <c r="L168" s="1"/>
      <c r="M168" s="1"/>
      <c r="N168" s="1"/>
      <c r="O168" s="1"/>
      <c r="P168" s="1"/>
      <c r="Q168" s="23"/>
      <c r="R168" s="23"/>
      <c r="S168" s="23"/>
      <c r="T168" s="1"/>
      <c r="U168" s="2"/>
      <c r="V168" s="2"/>
      <c r="W168" s="2"/>
      <c r="X168" s="2"/>
      <c r="Y168" s="2"/>
      <c r="Z168" s="2"/>
    </row>
    <row r="169" spans="1:26" ht="15.75" customHeight="1">
      <c r="A169" s="1"/>
      <c r="B169" s="1"/>
      <c r="C169" s="1"/>
      <c r="D169" s="1"/>
      <c r="E169" s="1"/>
      <c r="F169" s="1"/>
      <c r="G169" s="1"/>
      <c r="H169" s="1"/>
      <c r="I169" s="1"/>
      <c r="J169" s="1"/>
      <c r="K169" s="1"/>
      <c r="L169" s="1"/>
      <c r="M169" s="1"/>
      <c r="N169" s="1"/>
      <c r="O169" s="1"/>
      <c r="P169" s="1"/>
      <c r="Q169" s="23"/>
      <c r="R169" s="23"/>
      <c r="S169" s="23"/>
      <c r="T169" s="1"/>
      <c r="U169" s="2"/>
      <c r="V169" s="2"/>
      <c r="W169" s="2"/>
      <c r="X169" s="2"/>
      <c r="Y169" s="2"/>
      <c r="Z169" s="2"/>
    </row>
    <row r="170" spans="1:26" ht="15.75" customHeight="1">
      <c r="A170" s="1"/>
      <c r="B170" s="1"/>
      <c r="C170" s="1"/>
      <c r="D170" s="1"/>
      <c r="E170" s="1"/>
      <c r="F170" s="1"/>
      <c r="G170" s="1"/>
      <c r="H170" s="1"/>
      <c r="I170" s="1"/>
      <c r="J170" s="1"/>
      <c r="K170" s="1"/>
      <c r="L170" s="1"/>
      <c r="M170" s="1"/>
      <c r="N170" s="1"/>
      <c r="O170" s="1"/>
      <c r="P170" s="1"/>
      <c r="Q170" s="23"/>
      <c r="R170" s="23"/>
      <c r="S170" s="23"/>
      <c r="T170" s="1"/>
      <c r="U170" s="2"/>
      <c r="V170" s="2"/>
      <c r="W170" s="2"/>
      <c r="X170" s="2"/>
      <c r="Y170" s="2"/>
      <c r="Z170" s="2"/>
    </row>
    <row r="171" spans="1:26" ht="15.75" customHeight="1">
      <c r="A171" s="1"/>
      <c r="B171" s="1"/>
      <c r="C171" s="1"/>
      <c r="D171" s="1"/>
      <c r="E171" s="1"/>
      <c r="F171" s="1"/>
      <c r="G171" s="1"/>
      <c r="H171" s="1"/>
      <c r="I171" s="1"/>
      <c r="J171" s="1"/>
      <c r="K171" s="1"/>
      <c r="L171" s="1"/>
      <c r="M171" s="1"/>
      <c r="N171" s="1"/>
      <c r="O171" s="1"/>
      <c r="P171" s="1"/>
      <c r="Q171" s="23"/>
      <c r="R171" s="23"/>
      <c r="S171" s="23"/>
      <c r="T171" s="1"/>
      <c r="U171" s="2"/>
      <c r="V171" s="2"/>
      <c r="W171" s="2"/>
      <c r="X171" s="2"/>
      <c r="Y171" s="2"/>
      <c r="Z171" s="2"/>
    </row>
    <row r="172" spans="1:26" ht="15.75" customHeight="1">
      <c r="A172" s="1"/>
      <c r="B172" s="1"/>
      <c r="C172" s="1"/>
      <c r="D172" s="1"/>
      <c r="E172" s="1"/>
      <c r="F172" s="1"/>
      <c r="G172" s="1"/>
      <c r="H172" s="1"/>
      <c r="I172" s="1"/>
      <c r="J172" s="1"/>
      <c r="K172" s="1"/>
      <c r="L172" s="1"/>
      <c r="M172" s="1"/>
      <c r="N172" s="1"/>
      <c r="O172" s="1"/>
      <c r="P172" s="1"/>
      <c r="Q172" s="23"/>
      <c r="R172" s="23"/>
      <c r="S172" s="23"/>
      <c r="T172" s="1"/>
      <c r="U172" s="2"/>
      <c r="V172" s="2"/>
      <c r="W172" s="2"/>
      <c r="X172" s="2"/>
      <c r="Y172" s="2"/>
      <c r="Z172" s="2"/>
    </row>
    <row r="173" spans="1:26" ht="15.75" customHeight="1">
      <c r="A173" s="1"/>
      <c r="B173" s="1"/>
      <c r="C173" s="1"/>
      <c r="D173" s="1"/>
      <c r="E173" s="1"/>
      <c r="F173" s="1"/>
      <c r="G173" s="1"/>
      <c r="H173" s="1"/>
      <c r="I173" s="1"/>
      <c r="J173" s="1"/>
      <c r="K173" s="1"/>
      <c r="L173" s="1"/>
      <c r="M173" s="1"/>
      <c r="N173" s="1"/>
      <c r="O173" s="1"/>
      <c r="P173" s="1"/>
      <c r="Q173" s="23"/>
      <c r="R173" s="23"/>
      <c r="S173" s="23"/>
      <c r="T173" s="1"/>
      <c r="U173" s="2"/>
      <c r="V173" s="2"/>
      <c r="W173" s="2"/>
      <c r="X173" s="2"/>
      <c r="Y173" s="2"/>
      <c r="Z173" s="2"/>
    </row>
    <row r="174" spans="1:26" ht="15.75" customHeight="1">
      <c r="A174" s="1"/>
      <c r="B174" s="1"/>
      <c r="C174" s="1"/>
      <c r="D174" s="1"/>
      <c r="E174" s="1"/>
      <c r="F174" s="1"/>
      <c r="G174" s="1"/>
      <c r="H174" s="1"/>
      <c r="I174" s="1"/>
      <c r="J174" s="1"/>
      <c r="K174" s="1"/>
      <c r="L174" s="1"/>
      <c r="M174" s="1"/>
      <c r="N174" s="1"/>
      <c r="O174" s="1"/>
      <c r="P174" s="1"/>
      <c r="Q174" s="23"/>
      <c r="R174" s="23"/>
      <c r="S174" s="23"/>
      <c r="T174" s="1"/>
      <c r="U174" s="2"/>
      <c r="V174" s="2"/>
      <c r="W174" s="2"/>
      <c r="X174" s="2"/>
      <c r="Y174" s="2"/>
      <c r="Z174" s="2"/>
    </row>
    <row r="175" spans="1:26" ht="15.75" customHeight="1">
      <c r="A175" s="1"/>
      <c r="B175" s="1"/>
      <c r="C175" s="1"/>
      <c r="D175" s="1"/>
      <c r="E175" s="1"/>
      <c r="F175" s="1"/>
      <c r="G175" s="1"/>
      <c r="H175" s="1"/>
      <c r="I175" s="1"/>
      <c r="J175" s="1"/>
      <c r="K175" s="1"/>
      <c r="L175" s="1"/>
      <c r="M175" s="1"/>
      <c r="N175" s="1"/>
      <c r="O175" s="1"/>
      <c r="P175" s="1"/>
      <c r="Q175" s="23"/>
      <c r="R175" s="23"/>
      <c r="S175" s="23"/>
      <c r="T175" s="1"/>
      <c r="U175" s="2"/>
      <c r="V175" s="2"/>
      <c r="W175" s="2"/>
      <c r="X175" s="2"/>
      <c r="Y175" s="2"/>
      <c r="Z175" s="2"/>
    </row>
    <row r="176" spans="1:26" ht="15.75" customHeight="1">
      <c r="A176" s="1"/>
      <c r="B176" s="1"/>
      <c r="C176" s="1"/>
      <c r="D176" s="1"/>
      <c r="E176" s="1"/>
      <c r="F176" s="1"/>
      <c r="G176" s="1"/>
      <c r="H176" s="1"/>
      <c r="I176" s="1"/>
      <c r="J176" s="1"/>
      <c r="K176" s="1"/>
      <c r="L176" s="1"/>
      <c r="M176" s="1"/>
      <c r="N176" s="1"/>
      <c r="O176" s="1"/>
      <c r="P176" s="1"/>
      <c r="Q176" s="23"/>
      <c r="R176" s="23"/>
      <c r="S176" s="23"/>
      <c r="T176" s="1"/>
      <c r="U176" s="2"/>
      <c r="V176" s="2"/>
      <c r="W176" s="2"/>
      <c r="X176" s="2"/>
      <c r="Y176" s="2"/>
      <c r="Z176" s="2"/>
    </row>
    <row r="177" spans="1:26" ht="15.75" customHeight="1">
      <c r="A177" s="1"/>
      <c r="B177" s="1"/>
      <c r="C177" s="1"/>
      <c r="D177" s="1"/>
      <c r="E177" s="1"/>
      <c r="F177" s="1"/>
      <c r="G177" s="1"/>
      <c r="H177" s="1"/>
      <c r="I177" s="1"/>
      <c r="J177" s="1"/>
      <c r="K177" s="1"/>
      <c r="L177" s="1"/>
      <c r="M177" s="1"/>
      <c r="N177" s="1"/>
      <c r="O177" s="1"/>
      <c r="P177" s="1"/>
      <c r="Q177" s="23"/>
      <c r="R177" s="23"/>
      <c r="S177" s="23"/>
      <c r="T177" s="1"/>
      <c r="U177" s="2"/>
      <c r="V177" s="2"/>
      <c r="W177" s="2"/>
      <c r="X177" s="2"/>
      <c r="Y177" s="2"/>
      <c r="Z177" s="2"/>
    </row>
    <row r="178" spans="1:26" ht="15.75" customHeight="1">
      <c r="A178" s="1"/>
      <c r="B178" s="1"/>
      <c r="C178" s="1"/>
      <c r="D178" s="1"/>
      <c r="E178" s="1"/>
      <c r="F178" s="1"/>
      <c r="G178" s="1"/>
      <c r="H178" s="1"/>
      <c r="I178" s="1"/>
      <c r="J178" s="1"/>
      <c r="K178" s="1"/>
      <c r="L178" s="1"/>
      <c r="M178" s="1"/>
      <c r="N178" s="1"/>
      <c r="O178" s="1"/>
      <c r="P178" s="1"/>
      <c r="Q178" s="23"/>
      <c r="R178" s="23"/>
      <c r="S178" s="23"/>
      <c r="T178" s="1"/>
      <c r="U178" s="2"/>
      <c r="V178" s="2"/>
      <c r="W178" s="2"/>
      <c r="X178" s="2"/>
      <c r="Y178" s="2"/>
      <c r="Z178" s="2"/>
    </row>
    <row r="179" spans="1:26" ht="15.75" customHeight="1">
      <c r="A179" s="1"/>
      <c r="B179" s="1"/>
      <c r="C179" s="1"/>
      <c r="D179" s="1"/>
      <c r="E179" s="1"/>
      <c r="F179" s="1"/>
      <c r="G179" s="1"/>
      <c r="H179" s="1"/>
      <c r="I179" s="1"/>
      <c r="J179" s="1"/>
      <c r="K179" s="1"/>
      <c r="L179" s="1"/>
      <c r="M179" s="1"/>
      <c r="N179" s="1"/>
      <c r="O179" s="1"/>
      <c r="P179" s="1"/>
      <c r="Q179" s="23"/>
      <c r="R179" s="23"/>
      <c r="S179" s="23"/>
      <c r="T179" s="1"/>
      <c r="U179" s="2"/>
      <c r="V179" s="2"/>
      <c r="W179" s="2"/>
      <c r="X179" s="2"/>
      <c r="Y179" s="2"/>
      <c r="Z179" s="2"/>
    </row>
    <row r="180" spans="1:26" ht="15.75" customHeight="1">
      <c r="A180" s="1"/>
      <c r="B180" s="1"/>
      <c r="C180" s="1"/>
      <c r="D180" s="1"/>
      <c r="E180" s="1"/>
      <c r="F180" s="1"/>
      <c r="G180" s="1"/>
      <c r="H180" s="1"/>
      <c r="I180" s="1"/>
      <c r="J180" s="1"/>
      <c r="K180" s="1"/>
      <c r="L180" s="1"/>
      <c r="M180" s="1"/>
      <c r="N180" s="1"/>
      <c r="O180" s="1"/>
      <c r="P180" s="1"/>
      <c r="Q180" s="23"/>
      <c r="R180" s="23"/>
      <c r="S180" s="23"/>
      <c r="T180" s="1"/>
      <c r="U180" s="2"/>
      <c r="V180" s="2"/>
      <c r="W180" s="2"/>
      <c r="X180" s="2"/>
      <c r="Y180" s="2"/>
      <c r="Z180" s="2"/>
    </row>
    <row r="181" spans="1:26" ht="15.75" customHeight="1">
      <c r="A181" s="1"/>
      <c r="B181" s="1"/>
      <c r="C181" s="1"/>
      <c r="D181" s="1"/>
      <c r="E181" s="1"/>
      <c r="F181" s="1"/>
      <c r="G181" s="1"/>
      <c r="H181" s="1"/>
      <c r="I181" s="1"/>
      <c r="J181" s="1"/>
      <c r="K181" s="1"/>
      <c r="L181" s="1"/>
      <c r="M181" s="1"/>
      <c r="N181" s="1"/>
      <c r="O181" s="1"/>
      <c r="P181" s="1"/>
      <c r="Q181" s="23"/>
      <c r="R181" s="23"/>
      <c r="S181" s="23"/>
      <c r="T181" s="1"/>
      <c r="U181" s="2"/>
      <c r="V181" s="2"/>
      <c r="W181" s="2"/>
      <c r="X181" s="2"/>
      <c r="Y181" s="2"/>
      <c r="Z181" s="2"/>
    </row>
    <row r="182" spans="1:26" ht="15.75" customHeight="1">
      <c r="A182" s="1"/>
      <c r="B182" s="1"/>
      <c r="C182" s="1"/>
      <c r="D182" s="1"/>
      <c r="E182" s="1"/>
      <c r="F182" s="1"/>
      <c r="G182" s="1"/>
      <c r="H182" s="1"/>
      <c r="I182" s="1"/>
      <c r="J182" s="1"/>
      <c r="K182" s="1"/>
      <c r="L182" s="1"/>
      <c r="M182" s="1"/>
      <c r="N182" s="1"/>
      <c r="O182" s="1"/>
      <c r="P182" s="1"/>
      <c r="Q182" s="23"/>
      <c r="R182" s="23"/>
      <c r="S182" s="23"/>
      <c r="T182" s="1"/>
      <c r="U182" s="2"/>
      <c r="V182" s="2"/>
      <c r="W182" s="2"/>
      <c r="X182" s="2"/>
      <c r="Y182" s="2"/>
      <c r="Z182" s="2"/>
    </row>
    <row r="183" spans="1:26" ht="15.75" customHeight="1">
      <c r="A183" s="1"/>
      <c r="B183" s="1"/>
      <c r="C183" s="1"/>
      <c r="D183" s="1"/>
      <c r="E183" s="1"/>
      <c r="F183" s="1"/>
      <c r="G183" s="1"/>
      <c r="H183" s="1"/>
      <c r="I183" s="1"/>
      <c r="J183" s="1"/>
      <c r="K183" s="1"/>
      <c r="L183" s="1"/>
      <c r="M183" s="1"/>
      <c r="N183" s="1"/>
      <c r="O183" s="1"/>
      <c r="P183" s="1"/>
      <c r="Q183" s="23"/>
      <c r="R183" s="23"/>
      <c r="S183" s="23"/>
      <c r="T183" s="1"/>
      <c r="U183" s="2"/>
      <c r="V183" s="2"/>
      <c r="W183" s="2"/>
      <c r="X183" s="2"/>
      <c r="Y183" s="2"/>
      <c r="Z183" s="2"/>
    </row>
    <row r="184" spans="1:26" ht="15.75" customHeight="1">
      <c r="A184" s="1"/>
      <c r="B184" s="1"/>
      <c r="C184" s="1"/>
      <c r="D184" s="1"/>
      <c r="E184" s="1"/>
      <c r="F184" s="1"/>
      <c r="G184" s="1"/>
      <c r="H184" s="1"/>
      <c r="I184" s="1"/>
      <c r="J184" s="1"/>
      <c r="K184" s="1"/>
      <c r="L184" s="1"/>
      <c r="M184" s="1"/>
      <c r="N184" s="1"/>
      <c r="O184" s="1"/>
      <c r="P184" s="1"/>
      <c r="Q184" s="23"/>
      <c r="R184" s="23"/>
      <c r="S184" s="23"/>
      <c r="T184" s="1"/>
      <c r="U184" s="2"/>
      <c r="V184" s="2"/>
      <c r="W184" s="2"/>
      <c r="X184" s="2"/>
      <c r="Y184" s="2"/>
      <c r="Z184" s="2"/>
    </row>
    <row r="185" spans="1:26" ht="15.75" customHeight="1">
      <c r="A185" s="1"/>
      <c r="B185" s="1"/>
      <c r="C185" s="1"/>
      <c r="D185" s="1"/>
      <c r="E185" s="1"/>
      <c r="F185" s="1"/>
      <c r="G185" s="1"/>
      <c r="H185" s="1"/>
      <c r="I185" s="1"/>
      <c r="J185" s="1"/>
      <c r="K185" s="1"/>
      <c r="L185" s="1"/>
      <c r="M185" s="1"/>
      <c r="N185" s="1"/>
      <c r="O185" s="1"/>
      <c r="P185" s="1"/>
      <c r="Q185" s="23"/>
      <c r="R185" s="23"/>
      <c r="S185" s="23"/>
      <c r="T185" s="1"/>
      <c r="U185" s="2"/>
      <c r="V185" s="2"/>
      <c r="W185" s="2"/>
      <c r="X185" s="2"/>
      <c r="Y185" s="2"/>
      <c r="Z185" s="2"/>
    </row>
    <row r="186" spans="1:26" ht="15.75" customHeight="1">
      <c r="A186" s="1"/>
      <c r="B186" s="1"/>
      <c r="C186" s="1"/>
      <c r="D186" s="1"/>
      <c r="E186" s="1"/>
      <c r="F186" s="1"/>
      <c r="G186" s="1"/>
      <c r="H186" s="1"/>
      <c r="I186" s="1"/>
      <c r="J186" s="1"/>
      <c r="K186" s="1"/>
      <c r="L186" s="1"/>
      <c r="M186" s="1"/>
      <c r="N186" s="1"/>
      <c r="O186" s="1"/>
      <c r="P186" s="1"/>
      <c r="Q186" s="23"/>
      <c r="R186" s="23"/>
      <c r="S186" s="23"/>
      <c r="T186" s="1"/>
      <c r="U186" s="2"/>
      <c r="V186" s="2"/>
      <c r="W186" s="2"/>
      <c r="X186" s="2"/>
      <c r="Y186" s="2"/>
      <c r="Z186" s="2"/>
    </row>
    <row r="187" spans="1:26" ht="15.75" customHeight="1">
      <c r="A187" s="1"/>
      <c r="B187" s="1"/>
      <c r="C187" s="1"/>
      <c r="D187" s="1"/>
      <c r="E187" s="1"/>
      <c r="F187" s="1"/>
      <c r="G187" s="1"/>
      <c r="H187" s="1"/>
      <c r="I187" s="1"/>
      <c r="J187" s="1"/>
      <c r="K187" s="1"/>
      <c r="L187" s="1"/>
      <c r="M187" s="1"/>
      <c r="N187" s="1"/>
      <c r="O187" s="1"/>
      <c r="P187" s="1"/>
      <c r="Q187" s="23"/>
      <c r="R187" s="23"/>
      <c r="S187" s="23"/>
      <c r="T187" s="1"/>
      <c r="U187" s="2"/>
      <c r="V187" s="2"/>
      <c r="W187" s="2"/>
      <c r="X187" s="2"/>
      <c r="Y187" s="2"/>
      <c r="Z187" s="2"/>
    </row>
    <row r="188" spans="1:26" ht="15.75" customHeight="1">
      <c r="A188" s="1"/>
      <c r="B188" s="1"/>
      <c r="C188" s="1"/>
      <c r="D188" s="1"/>
      <c r="E188" s="1"/>
      <c r="F188" s="1"/>
      <c r="G188" s="1"/>
      <c r="H188" s="1"/>
      <c r="I188" s="1"/>
      <c r="J188" s="1"/>
      <c r="K188" s="1"/>
      <c r="L188" s="1"/>
      <c r="M188" s="1"/>
      <c r="N188" s="1"/>
      <c r="O188" s="1"/>
      <c r="P188" s="1"/>
      <c r="Q188" s="23"/>
      <c r="R188" s="23"/>
      <c r="S188" s="23"/>
      <c r="T188" s="1"/>
      <c r="U188" s="2"/>
      <c r="V188" s="2"/>
      <c r="W188" s="2"/>
      <c r="X188" s="2"/>
      <c r="Y188" s="2"/>
      <c r="Z188" s="2"/>
    </row>
    <row r="189" spans="1:26" ht="15.75" customHeight="1">
      <c r="A189" s="1"/>
      <c r="B189" s="1"/>
      <c r="C189" s="1"/>
      <c r="D189" s="1"/>
      <c r="E189" s="1"/>
      <c r="F189" s="1"/>
      <c r="G189" s="1"/>
      <c r="H189" s="1"/>
      <c r="I189" s="1"/>
      <c r="J189" s="1"/>
      <c r="K189" s="1"/>
      <c r="L189" s="1"/>
      <c r="M189" s="1"/>
      <c r="N189" s="1"/>
      <c r="O189" s="1"/>
      <c r="P189" s="1"/>
      <c r="Q189" s="23"/>
      <c r="R189" s="23"/>
      <c r="S189" s="23"/>
      <c r="T189" s="1"/>
      <c r="U189" s="2"/>
      <c r="V189" s="2"/>
      <c r="W189" s="2"/>
      <c r="X189" s="2"/>
      <c r="Y189" s="2"/>
      <c r="Z189" s="2"/>
    </row>
    <row r="190" spans="1:26" ht="15.75" customHeight="1">
      <c r="A190" s="1"/>
      <c r="B190" s="1"/>
      <c r="C190" s="1"/>
      <c r="D190" s="1"/>
      <c r="E190" s="1"/>
      <c r="F190" s="1"/>
      <c r="G190" s="1"/>
      <c r="H190" s="1"/>
      <c r="I190" s="1"/>
      <c r="J190" s="1"/>
      <c r="K190" s="1"/>
      <c r="L190" s="1"/>
      <c r="M190" s="1"/>
      <c r="N190" s="1"/>
      <c r="O190" s="1"/>
      <c r="P190" s="1"/>
      <c r="Q190" s="23"/>
      <c r="R190" s="23"/>
      <c r="S190" s="23"/>
      <c r="T190" s="1"/>
      <c r="U190" s="2"/>
      <c r="V190" s="2"/>
      <c r="W190" s="2"/>
      <c r="X190" s="2"/>
      <c r="Y190" s="2"/>
      <c r="Z190" s="2"/>
    </row>
    <row r="191" spans="1:26" ht="15.75" customHeight="1">
      <c r="A191" s="1"/>
      <c r="B191" s="1"/>
      <c r="C191" s="1"/>
      <c r="D191" s="1"/>
      <c r="E191" s="1"/>
      <c r="F191" s="1"/>
      <c r="G191" s="1"/>
      <c r="H191" s="1"/>
      <c r="I191" s="1"/>
      <c r="J191" s="1"/>
      <c r="K191" s="1"/>
      <c r="L191" s="1"/>
      <c r="M191" s="1"/>
      <c r="N191" s="1"/>
      <c r="O191" s="1"/>
      <c r="P191" s="1"/>
      <c r="Q191" s="23"/>
      <c r="R191" s="23"/>
      <c r="S191" s="23"/>
      <c r="T191" s="1"/>
      <c r="U191" s="2"/>
      <c r="V191" s="2"/>
      <c r="W191" s="2"/>
      <c r="X191" s="2"/>
      <c r="Y191" s="2"/>
      <c r="Z191" s="2"/>
    </row>
    <row r="192" spans="1:26" ht="15.75" customHeight="1">
      <c r="A192" s="1"/>
      <c r="B192" s="1"/>
      <c r="C192" s="1"/>
      <c r="D192" s="1"/>
      <c r="E192" s="1"/>
      <c r="F192" s="1"/>
      <c r="G192" s="1"/>
      <c r="H192" s="1"/>
      <c r="I192" s="1"/>
      <c r="J192" s="1"/>
      <c r="K192" s="1"/>
      <c r="L192" s="1"/>
      <c r="M192" s="1"/>
      <c r="N192" s="1"/>
      <c r="O192" s="1"/>
      <c r="P192" s="1"/>
      <c r="Q192" s="23"/>
      <c r="R192" s="23"/>
      <c r="S192" s="23"/>
      <c r="T192" s="1"/>
      <c r="U192" s="2"/>
      <c r="V192" s="2"/>
      <c r="W192" s="2"/>
      <c r="X192" s="2"/>
      <c r="Y192" s="2"/>
      <c r="Z192" s="2"/>
    </row>
    <row r="193" spans="1:26" ht="15.75" customHeight="1">
      <c r="A193" s="1"/>
      <c r="B193" s="1"/>
      <c r="C193" s="1"/>
      <c r="D193" s="1"/>
      <c r="E193" s="1"/>
      <c r="F193" s="1"/>
      <c r="G193" s="1"/>
      <c r="H193" s="1"/>
      <c r="I193" s="1"/>
      <c r="J193" s="1"/>
      <c r="K193" s="1"/>
      <c r="L193" s="1"/>
      <c r="M193" s="1"/>
      <c r="N193" s="1"/>
      <c r="O193" s="1"/>
      <c r="P193" s="1"/>
      <c r="Q193" s="23"/>
      <c r="R193" s="23"/>
      <c r="S193" s="23"/>
      <c r="T193" s="1"/>
      <c r="U193" s="2"/>
      <c r="V193" s="2"/>
      <c r="W193" s="2"/>
      <c r="X193" s="2"/>
      <c r="Y193" s="2"/>
      <c r="Z193" s="2"/>
    </row>
    <row r="194" spans="1:26" ht="15.75" customHeight="1">
      <c r="A194" s="1"/>
      <c r="B194" s="1"/>
      <c r="C194" s="1"/>
      <c r="D194" s="1"/>
      <c r="E194" s="1"/>
      <c r="F194" s="1"/>
      <c r="G194" s="1"/>
      <c r="H194" s="1"/>
      <c r="I194" s="1"/>
      <c r="J194" s="1"/>
      <c r="K194" s="1"/>
      <c r="L194" s="1"/>
      <c r="M194" s="1"/>
      <c r="N194" s="1"/>
      <c r="O194" s="1"/>
      <c r="P194" s="1"/>
      <c r="Q194" s="23"/>
      <c r="R194" s="23"/>
      <c r="S194" s="23"/>
      <c r="T194" s="1"/>
      <c r="U194" s="2"/>
      <c r="V194" s="2"/>
      <c r="W194" s="2"/>
      <c r="X194" s="2"/>
      <c r="Y194" s="2"/>
      <c r="Z194" s="2"/>
    </row>
    <row r="195" spans="1:26" ht="15.75" customHeight="1">
      <c r="A195" s="1"/>
      <c r="B195" s="1"/>
      <c r="C195" s="1"/>
      <c r="D195" s="1"/>
      <c r="E195" s="1"/>
      <c r="F195" s="1"/>
      <c r="G195" s="1"/>
      <c r="H195" s="1"/>
      <c r="I195" s="1"/>
      <c r="J195" s="1"/>
      <c r="K195" s="1"/>
      <c r="L195" s="1"/>
      <c r="M195" s="1"/>
      <c r="N195" s="1"/>
      <c r="O195" s="1"/>
      <c r="P195" s="1"/>
      <c r="Q195" s="23"/>
      <c r="R195" s="23"/>
      <c r="S195" s="23"/>
      <c r="T195" s="1"/>
      <c r="U195" s="2"/>
      <c r="V195" s="2"/>
      <c r="W195" s="2"/>
      <c r="X195" s="2"/>
      <c r="Y195" s="2"/>
      <c r="Z195" s="2"/>
    </row>
    <row r="196" spans="1:26" ht="15.75" customHeight="1">
      <c r="A196" s="1"/>
      <c r="B196" s="1"/>
      <c r="C196" s="1"/>
      <c r="D196" s="1"/>
      <c r="E196" s="1"/>
      <c r="F196" s="1"/>
      <c r="G196" s="1"/>
      <c r="H196" s="1"/>
      <c r="I196" s="1"/>
      <c r="J196" s="1"/>
      <c r="K196" s="1"/>
      <c r="L196" s="1"/>
      <c r="M196" s="1"/>
      <c r="N196" s="1"/>
      <c r="O196" s="1"/>
      <c r="P196" s="1"/>
      <c r="Q196" s="23"/>
      <c r="R196" s="23"/>
      <c r="S196" s="23"/>
      <c r="T196" s="1"/>
      <c r="U196" s="2"/>
      <c r="V196" s="2"/>
      <c r="W196" s="2"/>
      <c r="X196" s="2"/>
      <c r="Y196" s="2"/>
      <c r="Z196" s="2"/>
    </row>
    <row r="197" spans="1:26" ht="15.75" customHeight="1">
      <c r="A197" s="1"/>
      <c r="B197" s="1"/>
      <c r="C197" s="1"/>
      <c r="D197" s="1"/>
      <c r="E197" s="1"/>
      <c r="F197" s="1"/>
      <c r="G197" s="1"/>
      <c r="H197" s="1"/>
      <c r="I197" s="1"/>
      <c r="J197" s="1"/>
      <c r="K197" s="1"/>
      <c r="L197" s="1"/>
      <c r="M197" s="1"/>
      <c r="N197" s="1"/>
      <c r="O197" s="1"/>
      <c r="P197" s="1"/>
      <c r="Q197" s="23"/>
      <c r="R197" s="23"/>
      <c r="S197" s="23"/>
      <c r="T197" s="1"/>
      <c r="U197" s="2"/>
      <c r="V197" s="2"/>
      <c r="W197" s="2"/>
      <c r="X197" s="2"/>
      <c r="Y197" s="2"/>
      <c r="Z197" s="2"/>
    </row>
    <row r="198" spans="1:26" ht="15.75" customHeight="1">
      <c r="A198" s="1"/>
      <c r="B198" s="1"/>
      <c r="C198" s="1"/>
      <c r="D198" s="1"/>
      <c r="E198" s="1"/>
      <c r="F198" s="1"/>
      <c r="G198" s="1"/>
      <c r="H198" s="1"/>
      <c r="I198" s="1"/>
      <c r="J198" s="1"/>
      <c r="K198" s="1"/>
      <c r="L198" s="1"/>
      <c r="M198" s="1"/>
      <c r="N198" s="1"/>
      <c r="O198" s="1"/>
      <c r="P198" s="1"/>
      <c r="Q198" s="23"/>
      <c r="R198" s="23"/>
      <c r="S198" s="23"/>
      <c r="T198" s="1"/>
      <c r="U198" s="2"/>
      <c r="V198" s="2"/>
      <c r="W198" s="2"/>
      <c r="X198" s="2"/>
      <c r="Y198" s="2"/>
      <c r="Z198" s="2"/>
    </row>
    <row r="199" spans="1:26" ht="15.75" customHeight="1">
      <c r="A199" s="1"/>
      <c r="B199" s="1"/>
      <c r="C199" s="1"/>
      <c r="D199" s="1"/>
      <c r="E199" s="1"/>
      <c r="F199" s="1"/>
      <c r="G199" s="1"/>
      <c r="H199" s="1"/>
      <c r="I199" s="1"/>
      <c r="J199" s="1"/>
      <c r="K199" s="1"/>
      <c r="L199" s="1"/>
      <c r="M199" s="1"/>
      <c r="N199" s="1"/>
      <c r="O199" s="1"/>
      <c r="P199" s="1"/>
      <c r="Q199" s="23"/>
      <c r="R199" s="23"/>
      <c r="S199" s="23"/>
      <c r="T199" s="1"/>
      <c r="U199" s="2"/>
      <c r="V199" s="2"/>
      <c r="W199" s="2"/>
      <c r="X199" s="2"/>
      <c r="Y199" s="2"/>
      <c r="Z199" s="2"/>
    </row>
    <row r="200" spans="1:26" ht="15.75" customHeight="1">
      <c r="A200" s="1"/>
      <c r="B200" s="1"/>
      <c r="C200" s="1"/>
      <c r="D200" s="1"/>
      <c r="E200" s="1"/>
      <c r="F200" s="1"/>
      <c r="G200" s="1"/>
      <c r="H200" s="1"/>
      <c r="I200" s="1"/>
      <c r="J200" s="1"/>
      <c r="K200" s="1"/>
      <c r="L200" s="1"/>
      <c r="M200" s="1"/>
      <c r="N200" s="1"/>
      <c r="O200" s="1"/>
      <c r="P200" s="1"/>
      <c r="Q200" s="23"/>
      <c r="R200" s="23"/>
      <c r="S200" s="23"/>
      <c r="T200" s="1"/>
      <c r="U200" s="2"/>
      <c r="V200" s="2"/>
      <c r="W200" s="2"/>
      <c r="X200" s="2"/>
      <c r="Y200" s="2"/>
      <c r="Z200" s="2"/>
    </row>
    <row r="201" spans="1:26" ht="15.75" customHeight="1">
      <c r="A201" s="1"/>
      <c r="B201" s="1"/>
      <c r="C201" s="1"/>
      <c r="D201" s="1"/>
      <c r="E201" s="1"/>
      <c r="F201" s="1"/>
      <c r="G201" s="1"/>
      <c r="H201" s="1"/>
      <c r="I201" s="1"/>
      <c r="J201" s="1"/>
      <c r="K201" s="1"/>
      <c r="L201" s="1"/>
      <c r="M201" s="1"/>
      <c r="N201" s="1"/>
      <c r="O201" s="1"/>
      <c r="P201" s="1"/>
      <c r="Q201" s="23"/>
      <c r="R201" s="23"/>
      <c r="S201" s="23"/>
      <c r="T201" s="1"/>
      <c r="U201" s="2"/>
      <c r="V201" s="2"/>
      <c r="W201" s="2"/>
      <c r="X201" s="2"/>
      <c r="Y201" s="2"/>
      <c r="Z201" s="2"/>
    </row>
    <row r="202" spans="1:26" ht="15.75" customHeight="1">
      <c r="A202" s="1"/>
      <c r="B202" s="1"/>
      <c r="C202" s="1"/>
      <c r="D202" s="1"/>
      <c r="E202" s="1"/>
      <c r="F202" s="1"/>
      <c r="G202" s="1"/>
      <c r="H202" s="1"/>
      <c r="I202" s="1"/>
      <c r="J202" s="1"/>
      <c r="K202" s="1"/>
      <c r="L202" s="1"/>
      <c r="M202" s="1"/>
      <c r="N202" s="1"/>
      <c r="O202" s="1"/>
      <c r="P202" s="1"/>
      <c r="Q202" s="23"/>
      <c r="R202" s="23"/>
      <c r="S202" s="23"/>
      <c r="T202" s="1"/>
      <c r="U202" s="2"/>
      <c r="V202" s="2"/>
      <c r="W202" s="2"/>
      <c r="X202" s="2"/>
      <c r="Y202" s="2"/>
      <c r="Z202" s="2"/>
    </row>
    <row r="203" spans="1:26" ht="15.75" customHeight="1">
      <c r="A203" s="1"/>
      <c r="B203" s="1"/>
      <c r="C203" s="1"/>
      <c r="D203" s="1"/>
      <c r="E203" s="1"/>
      <c r="F203" s="1"/>
      <c r="G203" s="1"/>
      <c r="H203" s="1"/>
      <c r="I203" s="1"/>
      <c r="J203" s="1"/>
      <c r="K203" s="1"/>
      <c r="L203" s="1"/>
      <c r="M203" s="1"/>
      <c r="N203" s="1"/>
      <c r="O203" s="1"/>
      <c r="P203" s="1"/>
      <c r="Q203" s="23"/>
      <c r="R203" s="23"/>
      <c r="S203" s="23"/>
      <c r="T203" s="1"/>
      <c r="U203" s="2"/>
      <c r="V203" s="2"/>
      <c r="W203" s="2"/>
      <c r="X203" s="2"/>
      <c r="Y203" s="2"/>
      <c r="Z203" s="2"/>
    </row>
    <row r="204" spans="1:26" ht="15.75" customHeight="1">
      <c r="A204" s="1"/>
      <c r="B204" s="1"/>
      <c r="C204" s="1"/>
      <c r="D204" s="1"/>
      <c r="E204" s="1"/>
      <c r="F204" s="1"/>
      <c r="G204" s="1"/>
      <c r="H204" s="1"/>
      <c r="I204" s="1"/>
      <c r="J204" s="1"/>
      <c r="K204" s="1"/>
      <c r="L204" s="1"/>
      <c r="M204" s="1"/>
      <c r="N204" s="1"/>
      <c r="O204" s="1"/>
      <c r="P204" s="1"/>
      <c r="Q204" s="23"/>
      <c r="R204" s="23"/>
      <c r="S204" s="23"/>
      <c r="T204" s="1"/>
      <c r="U204" s="2"/>
      <c r="V204" s="2"/>
      <c r="W204" s="2"/>
      <c r="X204" s="2"/>
      <c r="Y204" s="2"/>
      <c r="Z204" s="2"/>
    </row>
    <row r="205" spans="1:26" ht="15.75" customHeight="1">
      <c r="A205" s="1"/>
      <c r="B205" s="1"/>
      <c r="C205" s="1"/>
      <c r="D205" s="1"/>
      <c r="E205" s="1"/>
      <c r="F205" s="1"/>
      <c r="G205" s="1"/>
      <c r="H205" s="1"/>
      <c r="I205" s="1"/>
      <c r="J205" s="1"/>
      <c r="K205" s="1"/>
      <c r="L205" s="1"/>
      <c r="M205" s="1"/>
      <c r="N205" s="1"/>
      <c r="O205" s="1"/>
      <c r="P205" s="1"/>
      <c r="Q205" s="23"/>
      <c r="R205" s="23"/>
      <c r="S205" s="23"/>
      <c r="T205" s="1"/>
      <c r="U205" s="2"/>
      <c r="V205" s="2"/>
      <c r="W205" s="2"/>
      <c r="X205" s="2"/>
      <c r="Y205" s="2"/>
      <c r="Z205" s="2"/>
    </row>
    <row r="206" spans="1:26" ht="15.75" customHeight="1">
      <c r="A206" s="1"/>
      <c r="B206" s="1"/>
      <c r="C206" s="1"/>
      <c r="D206" s="1"/>
      <c r="E206" s="1"/>
      <c r="F206" s="1"/>
      <c r="G206" s="1"/>
      <c r="H206" s="1"/>
      <c r="I206" s="1"/>
      <c r="J206" s="1"/>
      <c r="K206" s="1"/>
      <c r="L206" s="1"/>
      <c r="M206" s="1"/>
      <c r="N206" s="1"/>
      <c r="O206" s="1"/>
      <c r="P206" s="1"/>
      <c r="Q206" s="23"/>
      <c r="R206" s="23"/>
      <c r="S206" s="23"/>
      <c r="T206" s="1"/>
      <c r="U206" s="2"/>
      <c r="V206" s="2"/>
      <c r="W206" s="2"/>
      <c r="X206" s="2"/>
      <c r="Y206" s="2"/>
      <c r="Z206" s="2"/>
    </row>
    <row r="207" spans="1:26" ht="15.75" customHeight="1">
      <c r="A207" s="1"/>
      <c r="B207" s="1"/>
      <c r="C207" s="1"/>
      <c r="D207" s="1"/>
      <c r="E207" s="1"/>
      <c r="F207" s="1"/>
      <c r="G207" s="1"/>
      <c r="H207" s="1"/>
      <c r="I207" s="1"/>
      <c r="J207" s="1"/>
      <c r="K207" s="1"/>
      <c r="L207" s="1"/>
      <c r="M207" s="1"/>
      <c r="N207" s="1"/>
      <c r="O207" s="1"/>
      <c r="P207" s="1"/>
      <c r="Q207" s="23"/>
      <c r="R207" s="23"/>
      <c r="S207" s="23"/>
      <c r="T207" s="1"/>
      <c r="U207" s="2"/>
      <c r="V207" s="2"/>
      <c r="W207" s="2"/>
      <c r="X207" s="2"/>
      <c r="Y207" s="2"/>
      <c r="Z207" s="2"/>
    </row>
    <row r="208" spans="1:26" ht="15.75" customHeight="1">
      <c r="A208" s="1"/>
      <c r="B208" s="1"/>
      <c r="C208" s="1"/>
      <c r="D208" s="1"/>
      <c r="E208" s="1"/>
      <c r="F208" s="1"/>
      <c r="G208" s="1"/>
      <c r="H208" s="1"/>
      <c r="I208" s="1"/>
      <c r="J208" s="1"/>
      <c r="K208" s="1"/>
      <c r="L208" s="1"/>
      <c r="M208" s="1"/>
      <c r="N208" s="1"/>
      <c r="O208" s="1"/>
      <c r="P208" s="1"/>
      <c r="Q208" s="23"/>
      <c r="R208" s="23"/>
      <c r="S208" s="23"/>
      <c r="T208" s="1"/>
      <c r="U208" s="2"/>
      <c r="V208" s="2"/>
      <c r="W208" s="2"/>
      <c r="X208" s="2"/>
      <c r="Y208" s="2"/>
      <c r="Z208" s="2"/>
    </row>
    <row r="209" spans="1:26" ht="15.75" customHeight="1">
      <c r="A209" s="1"/>
      <c r="B209" s="1"/>
      <c r="C209" s="1"/>
      <c r="D209" s="1"/>
      <c r="E209" s="1"/>
      <c r="F209" s="1"/>
      <c r="G209" s="1"/>
      <c r="H209" s="1"/>
      <c r="I209" s="1"/>
      <c r="J209" s="1"/>
      <c r="K209" s="1"/>
      <c r="L209" s="1"/>
      <c r="M209" s="1"/>
      <c r="N209" s="1"/>
      <c r="O209" s="1"/>
      <c r="P209" s="1"/>
      <c r="Q209" s="23"/>
      <c r="R209" s="23"/>
      <c r="S209" s="23"/>
      <c r="T209" s="1"/>
      <c r="U209" s="2"/>
      <c r="V209" s="2"/>
      <c r="W209" s="2"/>
      <c r="X209" s="2"/>
      <c r="Y209" s="2"/>
      <c r="Z209" s="2"/>
    </row>
    <row r="210" spans="1:26" ht="15.75" customHeight="1">
      <c r="A210" s="1"/>
      <c r="B210" s="1"/>
      <c r="C210" s="1"/>
      <c r="D210" s="1"/>
      <c r="E210" s="1"/>
      <c r="F210" s="1"/>
      <c r="G210" s="1"/>
      <c r="H210" s="1"/>
      <c r="I210" s="1"/>
      <c r="J210" s="1"/>
      <c r="K210" s="1"/>
      <c r="L210" s="1"/>
      <c r="M210" s="1"/>
      <c r="N210" s="1"/>
      <c r="O210" s="1"/>
      <c r="P210" s="1"/>
      <c r="Q210" s="23"/>
      <c r="R210" s="23"/>
      <c r="S210" s="23"/>
      <c r="T210" s="1"/>
      <c r="U210" s="2"/>
      <c r="V210" s="2"/>
      <c r="W210" s="2"/>
      <c r="X210" s="2"/>
      <c r="Y210" s="2"/>
      <c r="Z210" s="2"/>
    </row>
    <row r="211" spans="1:26" ht="15.75" customHeight="1">
      <c r="A211" s="1"/>
      <c r="B211" s="1"/>
      <c r="C211" s="1"/>
      <c r="D211" s="1"/>
      <c r="E211" s="1"/>
      <c r="F211" s="1"/>
      <c r="G211" s="1"/>
      <c r="H211" s="1"/>
      <c r="I211" s="1"/>
      <c r="J211" s="1"/>
      <c r="K211" s="1"/>
      <c r="L211" s="1"/>
      <c r="M211" s="1"/>
      <c r="N211" s="1"/>
      <c r="O211" s="1"/>
      <c r="P211" s="1"/>
      <c r="Q211" s="23"/>
      <c r="R211" s="23"/>
      <c r="S211" s="23"/>
      <c r="T211" s="1"/>
      <c r="U211" s="2"/>
      <c r="V211" s="2"/>
      <c r="W211" s="2"/>
      <c r="X211" s="2"/>
      <c r="Y211" s="2"/>
      <c r="Z211" s="2"/>
    </row>
    <row r="212" spans="1:26" ht="15.75" customHeight="1">
      <c r="A212" s="1"/>
      <c r="B212" s="1"/>
      <c r="C212" s="1"/>
      <c r="D212" s="1"/>
      <c r="E212" s="1"/>
      <c r="F212" s="1"/>
      <c r="G212" s="1"/>
      <c r="H212" s="1"/>
      <c r="I212" s="1"/>
      <c r="J212" s="1"/>
      <c r="K212" s="1"/>
      <c r="L212" s="1"/>
      <c r="M212" s="1"/>
      <c r="N212" s="1"/>
      <c r="O212" s="1"/>
      <c r="P212" s="1"/>
      <c r="Q212" s="23"/>
      <c r="R212" s="23"/>
      <c r="S212" s="23"/>
      <c r="T212" s="1"/>
      <c r="U212" s="2"/>
      <c r="V212" s="2"/>
      <c r="W212" s="2"/>
      <c r="X212" s="2"/>
      <c r="Y212" s="2"/>
      <c r="Z212" s="2"/>
    </row>
    <row r="213" spans="1:26" ht="15.75" customHeight="1">
      <c r="A213" s="1"/>
      <c r="B213" s="1"/>
      <c r="C213" s="1"/>
      <c r="D213" s="1"/>
      <c r="E213" s="1"/>
      <c r="F213" s="1"/>
      <c r="G213" s="1"/>
      <c r="H213" s="1"/>
      <c r="I213" s="1"/>
      <c r="J213" s="1"/>
      <c r="K213" s="1"/>
      <c r="L213" s="1"/>
      <c r="M213" s="1"/>
      <c r="N213" s="1"/>
      <c r="O213" s="1"/>
      <c r="P213" s="1"/>
      <c r="Q213" s="23"/>
      <c r="R213" s="23"/>
      <c r="S213" s="23"/>
      <c r="T213" s="1"/>
      <c r="U213" s="2"/>
      <c r="V213" s="2"/>
      <c r="W213" s="2"/>
      <c r="X213" s="2"/>
      <c r="Y213" s="2"/>
      <c r="Z213" s="2"/>
    </row>
    <row r="214" spans="1:26" ht="15.75" customHeight="1">
      <c r="A214" s="1"/>
      <c r="B214" s="1"/>
      <c r="C214" s="1"/>
      <c r="D214" s="1"/>
      <c r="E214" s="1"/>
      <c r="F214" s="1"/>
      <c r="G214" s="1"/>
      <c r="H214" s="1"/>
      <c r="I214" s="1"/>
      <c r="J214" s="1"/>
      <c r="K214" s="1"/>
      <c r="L214" s="1"/>
      <c r="M214" s="1"/>
      <c r="N214" s="1"/>
      <c r="O214" s="1"/>
      <c r="P214" s="1"/>
      <c r="Q214" s="23"/>
      <c r="R214" s="23"/>
      <c r="S214" s="23"/>
      <c r="T214" s="1"/>
      <c r="U214" s="2"/>
      <c r="V214" s="2"/>
      <c r="W214" s="2"/>
      <c r="X214" s="2"/>
      <c r="Y214" s="2"/>
      <c r="Z214" s="2"/>
    </row>
    <row r="215" spans="1:26" ht="15.75" customHeight="1">
      <c r="A215" s="1"/>
      <c r="B215" s="1"/>
      <c r="C215" s="1"/>
      <c r="D215" s="1"/>
      <c r="E215" s="1"/>
      <c r="F215" s="1"/>
      <c r="G215" s="1"/>
      <c r="H215" s="1"/>
      <c r="I215" s="1"/>
      <c r="J215" s="1"/>
      <c r="K215" s="1"/>
      <c r="L215" s="1"/>
      <c r="M215" s="1"/>
      <c r="N215" s="1"/>
      <c r="O215" s="1"/>
      <c r="P215" s="1"/>
      <c r="Q215" s="23"/>
      <c r="R215" s="23"/>
      <c r="S215" s="23"/>
      <c r="T215" s="1"/>
      <c r="U215" s="2"/>
      <c r="V215" s="2"/>
      <c r="W215" s="2"/>
      <c r="X215" s="2"/>
      <c r="Y215" s="2"/>
      <c r="Z215" s="2"/>
    </row>
    <row r="216" spans="1:26" ht="15.75" customHeight="1">
      <c r="A216" s="1"/>
      <c r="B216" s="1"/>
      <c r="C216" s="1"/>
      <c r="D216" s="1"/>
      <c r="E216" s="1"/>
      <c r="F216" s="1"/>
      <c r="G216" s="1"/>
      <c r="H216" s="1"/>
      <c r="I216" s="1"/>
      <c r="J216" s="1"/>
      <c r="K216" s="1"/>
      <c r="L216" s="1"/>
      <c r="M216" s="1"/>
      <c r="N216" s="1"/>
      <c r="O216" s="1"/>
      <c r="P216" s="1"/>
      <c r="Q216" s="23"/>
      <c r="R216" s="23"/>
      <c r="S216" s="23"/>
      <c r="T216" s="1"/>
      <c r="U216" s="2"/>
      <c r="V216" s="2"/>
      <c r="W216" s="2"/>
      <c r="X216" s="2"/>
      <c r="Y216" s="2"/>
      <c r="Z216" s="2"/>
    </row>
    <row r="217" spans="1:26" ht="15.75" customHeight="1">
      <c r="A217" s="1"/>
      <c r="B217" s="1"/>
      <c r="C217" s="1"/>
      <c r="D217" s="1"/>
      <c r="E217" s="1"/>
      <c r="F217" s="1"/>
      <c r="G217" s="1"/>
      <c r="H217" s="1"/>
      <c r="I217" s="1"/>
      <c r="J217" s="1"/>
      <c r="K217" s="1"/>
      <c r="L217" s="1"/>
      <c r="M217" s="1"/>
      <c r="N217" s="1"/>
      <c r="O217" s="1"/>
      <c r="P217" s="1"/>
      <c r="Q217" s="23"/>
      <c r="R217" s="23"/>
      <c r="S217" s="23"/>
      <c r="T217" s="1"/>
      <c r="U217" s="2"/>
      <c r="V217" s="2"/>
      <c r="W217" s="2"/>
      <c r="X217" s="2"/>
      <c r="Y217" s="2"/>
      <c r="Z217" s="2"/>
    </row>
    <row r="218" spans="1:26" ht="15.75" customHeight="1">
      <c r="A218" s="1"/>
      <c r="B218" s="1"/>
      <c r="C218" s="1"/>
      <c r="D218" s="1"/>
      <c r="E218" s="1"/>
      <c r="F218" s="1"/>
      <c r="G218" s="1"/>
      <c r="H218" s="1"/>
      <c r="I218" s="1"/>
      <c r="J218" s="1"/>
      <c r="K218" s="1"/>
      <c r="L218" s="1"/>
      <c r="M218" s="1"/>
      <c r="N218" s="1"/>
      <c r="O218" s="1"/>
      <c r="P218" s="1"/>
      <c r="Q218" s="23"/>
      <c r="R218" s="23"/>
      <c r="S218" s="23"/>
      <c r="T218" s="1"/>
      <c r="U218" s="2"/>
      <c r="V218" s="2"/>
      <c r="W218" s="2"/>
      <c r="X218" s="2"/>
      <c r="Y218" s="2"/>
      <c r="Z218" s="2"/>
    </row>
    <row r="219" spans="1:26" ht="15.75" customHeight="1">
      <c r="A219" s="1"/>
      <c r="B219" s="1"/>
      <c r="C219" s="1"/>
      <c r="D219" s="1"/>
      <c r="E219" s="1"/>
      <c r="F219" s="1"/>
      <c r="G219" s="1"/>
      <c r="H219" s="1"/>
      <c r="I219" s="1"/>
      <c r="J219" s="1"/>
      <c r="K219" s="1"/>
      <c r="L219" s="1"/>
      <c r="M219" s="1"/>
      <c r="N219" s="1"/>
      <c r="O219" s="1"/>
      <c r="P219" s="1"/>
      <c r="Q219" s="23"/>
      <c r="R219" s="23"/>
      <c r="S219" s="23"/>
      <c r="T219" s="1"/>
      <c r="U219" s="2"/>
      <c r="V219" s="2"/>
      <c r="W219" s="2"/>
      <c r="X219" s="2"/>
      <c r="Y219" s="2"/>
      <c r="Z219" s="2"/>
    </row>
    <row r="220" spans="1:26" ht="15.75" customHeight="1">
      <c r="A220" s="1"/>
      <c r="B220" s="1"/>
      <c r="C220" s="1"/>
      <c r="D220" s="1"/>
      <c r="E220" s="1"/>
      <c r="F220" s="1"/>
      <c r="G220" s="1"/>
      <c r="H220" s="1"/>
      <c r="I220" s="1"/>
      <c r="J220" s="1"/>
      <c r="K220" s="1"/>
      <c r="L220" s="1"/>
      <c r="M220" s="1"/>
      <c r="N220" s="1"/>
      <c r="O220" s="1"/>
      <c r="P220" s="1"/>
      <c r="Q220" s="23"/>
      <c r="R220" s="23"/>
      <c r="S220" s="23"/>
      <c r="T220" s="1"/>
      <c r="U220" s="2"/>
      <c r="V220" s="2"/>
      <c r="W220" s="2"/>
      <c r="X220" s="2"/>
      <c r="Y220" s="2"/>
      <c r="Z220" s="2"/>
    </row>
    <row r="221" spans="1:26" ht="15.75" customHeight="1">
      <c r="A221" s="1"/>
      <c r="B221" s="1"/>
      <c r="C221" s="1"/>
      <c r="D221" s="1"/>
      <c r="E221" s="1"/>
      <c r="F221" s="1"/>
      <c r="G221" s="1"/>
      <c r="H221" s="1"/>
      <c r="I221" s="1"/>
      <c r="J221" s="1"/>
      <c r="K221" s="1"/>
      <c r="L221" s="1"/>
      <c r="M221" s="1"/>
      <c r="N221" s="1"/>
      <c r="O221" s="1"/>
      <c r="P221" s="1"/>
      <c r="Q221" s="23"/>
      <c r="R221" s="23"/>
      <c r="S221" s="23"/>
      <c r="T221" s="1"/>
      <c r="U221" s="2"/>
      <c r="V221" s="2"/>
      <c r="W221" s="2"/>
      <c r="X221" s="2"/>
      <c r="Y221" s="2"/>
      <c r="Z221" s="2"/>
    </row>
    <row r="222" spans="1:26" ht="15.75" customHeight="1">
      <c r="A222" s="1"/>
      <c r="B222" s="1"/>
      <c r="C222" s="1"/>
      <c r="D222" s="1"/>
      <c r="E222" s="1"/>
      <c r="F222" s="1"/>
      <c r="G222" s="1"/>
      <c r="H222" s="1"/>
      <c r="I222" s="1"/>
      <c r="J222" s="1"/>
      <c r="K222" s="1"/>
      <c r="L222" s="1"/>
      <c r="M222" s="1"/>
      <c r="N222" s="1"/>
      <c r="O222" s="1"/>
      <c r="P222" s="1"/>
      <c r="Q222" s="23"/>
      <c r="R222" s="23"/>
      <c r="S222" s="23"/>
      <c r="T222" s="1"/>
      <c r="U222" s="2"/>
      <c r="V222" s="2"/>
      <c r="W222" s="2"/>
      <c r="X222" s="2"/>
      <c r="Y222" s="2"/>
      <c r="Z222" s="2"/>
    </row>
    <row r="223" spans="1:26" ht="15.75" customHeight="1">
      <c r="A223" s="1"/>
      <c r="B223" s="1"/>
      <c r="C223" s="1"/>
      <c r="D223" s="1"/>
      <c r="E223" s="1"/>
      <c r="F223" s="1"/>
      <c r="G223" s="1"/>
      <c r="H223" s="1"/>
      <c r="I223" s="1"/>
      <c r="J223" s="1"/>
      <c r="K223" s="1"/>
      <c r="L223" s="1"/>
      <c r="M223" s="1"/>
      <c r="N223" s="1"/>
      <c r="O223" s="1"/>
      <c r="P223" s="1"/>
      <c r="Q223" s="23"/>
      <c r="R223" s="23"/>
      <c r="S223" s="23"/>
      <c r="T223" s="1"/>
      <c r="U223" s="2"/>
      <c r="V223" s="2"/>
      <c r="W223" s="2"/>
      <c r="X223" s="2"/>
      <c r="Y223" s="2"/>
      <c r="Z223" s="2"/>
    </row>
    <row r="224" spans="1:26" ht="15.75" customHeight="1">
      <c r="A224" s="1"/>
      <c r="B224" s="1"/>
      <c r="C224" s="1"/>
      <c r="D224" s="1"/>
      <c r="E224" s="1"/>
      <c r="F224" s="1"/>
      <c r="G224" s="1"/>
      <c r="H224" s="1"/>
      <c r="I224" s="1"/>
      <c r="J224" s="1"/>
      <c r="K224" s="1"/>
      <c r="L224" s="1"/>
      <c r="M224" s="1"/>
      <c r="N224" s="1"/>
      <c r="O224" s="1"/>
      <c r="P224" s="1"/>
      <c r="Q224" s="23"/>
      <c r="R224" s="23"/>
      <c r="S224" s="23"/>
      <c r="T224" s="1"/>
      <c r="U224" s="2"/>
      <c r="V224" s="2"/>
      <c r="W224" s="2"/>
      <c r="X224" s="2"/>
      <c r="Y224" s="2"/>
      <c r="Z224" s="2"/>
    </row>
    <row r="225" spans="1:26" ht="15.75" customHeight="1">
      <c r="A225" s="1"/>
      <c r="B225" s="1"/>
      <c r="C225" s="1"/>
      <c r="D225" s="1"/>
      <c r="E225" s="1"/>
      <c r="F225" s="1"/>
      <c r="G225" s="1"/>
      <c r="H225" s="1"/>
      <c r="I225" s="1"/>
      <c r="J225" s="1"/>
      <c r="K225" s="1"/>
      <c r="L225" s="1"/>
      <c r="M225" s="1"/>
      <c r="N225" s="1"/>
      <c r="O225" s="1"/>
      <c r="P225" s="1"/>
      <c r="Q225" s="23"/>
      <c r="R225" s="23"/>
      <c r="S225" s="23"/>
      <c r="T225" s="1"/>
      <c r="U225" s="2"/>
      <c r="V225" s="2"/>
      <c r="W225" s="2"/>
      <c r="X225" s="2"/>
      <c r="Y225" s="2"/>
      <c r="Z225" s="2"/>
    </row>
    <row r="226" spans="1:26" ht="15.75" customHeight="1">
      <c r="A226" s="1"/>
      <c r="B226" s="1"/>
      <c r="C226" s="1"/>
      <c r="D226" s="1"/>
      <c r="E226" s="1"/>
      <c r="F226" s="1"/>
      <c r="G226" s="1"/>
      <c r="H226" s="1"/>
      <c r="I226" s="1"/>
      <c r="J226" s="1"/>
      <c r="K226" s="1"/>
      <c r="L226" s="1"/>
      <c r="M226" s="1"/>
      <c r="N226" s="1"/>
      <c r="O226" s="1"/>
      <c r="P226" s="1"/>
      <c r="Q226" s="23"/>
      <c r="R226" s="23"/>
      <c r="S226" s="23"/>
      <c r="T226" s="1"/>
      <c r="U226" s="2"/>
      <c r="V226" s="2"/>
      <c r="W226" s="2"/>
      <c r="X226" s="2"/>
      <c r="Y226" s="2"/>
      <c r="Z226" s="2"/>
    </row>
    <row r="227" spans="1:26" ht="15.75" customHeight="1">
      <c r="A227" s="1"/>
      <c r="B227" s="1"/>
      <c r="C227" s="1"/>
      <c r="D227" s="1"/>
      <c r="E227" s="1"/>
      <c r="F227" s="1"/>
      <c r="G227" s="1"/>
      <c r="H227" s="1"/>
      <c r="I227" s="1"/>
      <c r="J227" s="1"/>
      <c r="K227" s="1"/>
      <c r="L227" s="1"/>
      <c r="M227" s="1"/>
      <c r="N227" s="1"/>
      <c r="O227" s="1"/>
      <c r="P227" s="1"/>
      <c r="Q227" s="23"/>
      <c r="R227" s="23"/>
      <c r="S227" s="23"/>
      <c r="T227" s="1"/>
      <c r="U227" s="2"/>
      <c r="V227" s="2"/>
      <c r="W227" s="2"/>
      <c r="X227" s="2"/>
      <c r="Y227" s="2"/>
      <c r="Z227" s="2"/>
    </row>
    <row r="228" spans="1:26" ht="15.75" customHeight="1">
      <c r="A228" s="1"/>
      <c r="B228" s="1"/>
      <c r="C228" s="1"/>
      <c r="D228" s="1"/>
      <c r="E228" s="1"/>
      <c r="F228" s="1"/>
      <c r="G228" s="1"/>
      <c r="H228" s="1"/>
      <c r="I228" s="1"/>
      <c r="J228" s="1"/>
      <c r="K228" s="1"/>
      <c r="L228" s="1"/>
      <c r="M228" s="1"/>
      <c r="N228" s="1"/>
      <c r="O228" s="1"/>
      <c r="P228" s="1"/>
      <c r="Q228" s="23"/>
      <c r="R228" s="23"/>
      <c r="S228" s="23"/>
      <c r="T228" s="1"/>
      <c r="U228" s="2"/>
      <c r="V228" s="2"/>
      <c r="W228" s="2"/>
      <c r="X228" s="2"/>
      <c r="Y228" s="2"/>
      <c r="Z228" s="2"/>
    </row>
    <row r="229" spans="1:26" ht="15.75" customHeight="1">
      <c r="A229" s="1"/>
      <c r="B229" s="1"/>
      <c r="C229" s="1"/>
      <c r="D229" s="1"/>
      <c r="E229" s="1"/>
      <c r="F229" s="1"/>
      <c r="G229" s="1"/>
      <c r="H229" s="1"/>
      <c r="I229" s="1"/>
      <c r="J229" s="1"/>
      <c r="K229" s="1"/>
      <c r="L229" s="1"/>
      <c r="M229" s="1"/>
      <c r="N229" s="1"/>
      <c r="O229" s="1"/>
      <c r="P229" s="1"/>
      <c r="Q229" s="23"/>
      <c r="R229" s="23"/>
      <c r="S229" s="23"/>
      <c r="T229" s="1"/>
      <c r="U229" s="2"/>
      <c r="V229" s="2"/>
      <c r="W229" s="2"/>
      <c r="X229" s="2"/>
      <c r="Y229" s="2"/>
      <c r="Z229" s="2"/>
    </row>
    <row r="230" spans="1:26" ht="15.75" customHeight="1">
      <c r="A230" s="1"/>
      <c r="B230" s="1"/>
      <c r="C230" s="1"/>
      <c r="D230" s="1"/>
      <c r="E230" s="1"/>
      <c r="F230" s="1"/>
      <c r="G230" s="1"/>
      <c r="H230" s="1"/>
      <c r="I230" s="1"/>
      <c r="J230" s="1"/>
      <c r="K230" s="1"/>
      <c r="L230" s="1"/>
      <c r="M230" s="1"/>
      <c r="N230" s="1"/>
      <c r="O230" s="1"/>
      <c r="P230" s="1"/>
      <c r="Q230" s="23"/>
      <c r="R230" s="23"/>
      <c r="S230" s="23"/>
      <c r="T230" s="1"/>
      <c r="U230" s="2"/>
      <c r="V230" s="2"/>
      <c r="W230" s="2"/>
      <c r="X230" s="2"/>
      <c r="Y230" s="2"/>
      <c r="Z230" s="2"/>
    </row>
    <row r="231" spans="1:26" ht="15.75" customHeight="1">
      <c r="A231" s="1"/>
      <c r="B231" s="1"/>
      <c r="C231" s="1"/>
      <c r="D231" s="1"/>
      <c r="E231" s="1"/>
      <c r="F231" s="1"/>
      <c r="G231" s="1"/>
      <c r="H231" s="1"/>
      <c r="I231" s="1"/>
      <c r="J231" s="1"/>
      <c r="K231" s="1"/>
      <c r="L231" s="1"/>
      <c r="M231" s="1"/>
      <c r="N231" s="1"/>
      <c r="O231" s="1"/>
      <c r="P231" s="1"/>
      <c r="Q231" s="23"/>
      <c r="R231" s="23"/>
      <c r="S231" s="23"/>
      <c r="T231" s="1"/>
      <c r="U231" s="2"/>
      <c r="V231" s="2"/>
      <c r="W231" s="2"/>
      <c r="X231" s="2"/>
      <c r="Y231" s="2"/>
      <c r="Z231" s="2"/>
    </row>
    <row r="232" spans="1:26" ht="15.75" customHeight="1">
      <c r="A232" s="1"/>
      <c r="B232" s="1"/>
      <c r="C232" s="1"/>
      <c r="D232" s="1"/>
      <c r="E232" s="1"/>
      <c r="F232" s="1"/>
      <c r="G232" s="1"/>
      <c r="H232" s="1"/>
      <c r="I232" s="1"/>
      <c r="J232" s="1"/>
      <c r="K232" s="1"/>
      <c r="L232" s="1"/>
      <c r="M232" s="1"/>
      <c r="N232" s="1"/>
      <c r="O232" s="1"/>
      <c r="P232" s="1"/>
      <c r="Q232" s="23"/>
      <c r="R232" s="23"/>
      <c r="S232" s="23"/>
      <c r="T232" s="1"/>
      <c r="U232" s="2"/>
      <c r="V232" s="2"/>
      <c r="W232" s="2"/>
      <c r="X232" s="2"/>
      <c r="Y232" s="2"/>
      <c r="Z232" s="2"/>
    </row>
    <row r="233" spans="1:26" ht="15.75" customHeight="1">
      <c r="A233" s="1"/>
      <c r="B233" s="1"/>
      <c r="C233" s="1"/>
      <c r="D233" s="1"/>
      <c r="E233" s="1"/>
      <c r="F233" s="1"/>
      <c r="G233" s="1"/>
      <c r="H233" s="1"/>
      <c r="I233" s="1"/>
      <c r="J233" s="1"/>
      <c r="K233" s="1"/>
      <c r="L233" s="1"/>
      <c r="M233" s="1"/>
      <c r="N233" s="1"/>
      <c r="O233" s="1"/>
      <c r="P233" s="1"/>
      <c r="Q233" s="23"/>
      <c r="R233" s="23"/>
      <c r="S233" s="23"/>
      <c r="T233" s="1"/>
      <c r="U233" s="2"/>
      <c r="V233" s="2"/>
      <c r="W233" s="2"/>
      <c r="X233" s="2"/>
      <c r="Y233" s="2"/>
      <c r="Z233" s="2"/>
    </row>
    <row r="234" spans="1:26" ht="15.75" customHeight="1">
      <c r="A234" s="1"/>
      <c r="B234" s="1"/>
      <c r="C234" s="1"/>
      <c r="D234" s="1"/>
      <c r="E234" s="1"/>
      <c r="F234" s="1"/>
      <c r="G234" s="1"/>
      <c r="H234" s="1"/>
      <c r="I234" s="1"/>
      <c r="J234" s="1"/>
      <c r="K234" s="1"/>
      <c r="L234" s="1"/>
      <c r="M234" s="1"/>
      <c r="N234" s="1"/>
      <c r="O234" s="1"/>
      <c r="P234" s="1"/>
      <c r="Q234" s="23"/>
      <c r="R234" s="23"/>
      <c r="S234" s="23"/>
      <c r="T234" s="1"/>
      <c r="U234" s="2"/>
      <c r="V234" s="2"/>
      <c r="W234" s="2"/>
      <c r="X234" s="2"/>
      <c r="Y234" s="2"/>
      <c r="Z234" s="2"/>
    </row>
    <row r="235" spans="1:26" ht="15.75" customHeight="1">
      <c r="A235" s="1"/>
      <c r="B235" s="1"/>
      <c r="C235" s="1"/>
      <c r="D235" s="1"/>
      <c r="E235" s="1"/>
      <c r="F235" s="1"/>
      <c r="G235" s="1"/>
      <c r="H235" s="1"/>
      <c r="I235" s="1"/>
      <c r="J235" s="1"/>
      <c r="K235" s="1"/>
      <c r="L235" s="1"/>
      <c r="M235" s="1"/>
      <c r="N235" s="1"/>
      <c r="O235" s="1"/>
      <c r="P235" s="1"/>
      <c r="Q235" s="23"/>
      <c r="R235" s="23"/>
      <c r="S235" s="23"/>
      <c r="T235" s="1"/>
      <c r="U235" s="2"/>
      <c r="V235" s="2"/>
      <c r="W235" s="2"/>
      <c r="X235" s="2"/>
      <c r="Y235" s="2"/>
      <c r="Z235" s="2"/>
    </row>
    <row r="236" spans="1:26" ht="15.75" customHeight="1">
      <c r="A236" s="1"/>
      <c r="B236" s="1"/>
      <c r="C236" s="1"/>
      <c r="D236" s="1"/>
      <c r="E236" s="1"/>
      <c r="F236" s="1"/>
      <c r="G236" s="1"/>
      <c r="H236" s="1"/>
      <c r="I236" s="1"/>
      <c r="J236" s="1"/>
      <c r="K236" s="1"/>
      <c r="L236" s="1"/>
      <c r="M236" s="1"/>
      <c r="N236" s="1"/>
      <c r="O236" s="1"/>
      <c r="P236" s="1"/>
      <c r="Q236" s="23"/>
      <c r="R236" s="23"/>
      <c r="S236" s="23"/>
      <c r="T236" s="1"/>
      <c r="U236" s="2"/>
      <c r="V236" s="2"/>
      <c r="W236" s="2"/>
      <c r="X236" s="2"/>
      <c r="Y236" s="2"/>
      <c r="Z236" s="2"/>
    </row>
    <row r="237" spans="1:26" ht="15.75" customHeight="1">
      <c r="A237" s="1"/>
      <c r="B237" s="1"/>
      <c r="C237" s="1"/>
      <c r="D237" s="1"/>
      <c r="E237" s="1"/>
      <c r="F237" s="1"/>
      <c r="G237" s="1"/>
      <c r="H237" s="1"/>
      <c r="I237" s="1"/>
      <c r="J237" s="1"/>
      <c r="K237" s="1"/>
      <c r="L237" s="1"/>
      <c r="M237" s="1"/>
      <c r="N237" s="1"/>
      <c r="O237" s="1"/>
      <c r="P237" s="1"/>
      <c r="Q237" s="23"/>
      <c r="R237" s="23"/>
      <c r="S237" s="23"/>
      <c r="T237" s="1"/>
      <c r="U237" s="2"/>
      <c r="V237" s="2"/>
      <c r="W237" s="2"/>
      <c r="X237" s="2"/>
      <c r="Y237" s="2"/>
      <c r="Z237" s="2"/>
    </row>
    <row r="238" spans="1:26" ht="15.75" customHeight="1">
      <c r="A238" s="1"/>
      <c r="B238" s="1"/>
      <c r="C238" s="1"/>
      <c r="D238" s="1"/>
      <c r="E238" s="1"/>
      <c r="F238" s="1"/>
      <c r="G238" s="1"/>
      <c r="H238" s="1"/>
      <c r="I238" s="1"/>
      <c r="J238" s="1"/>
      <c r="K238" s="1"/>
      <c r="L238" s="1"/>
      <c r="M238" s="1"/>
      <c r="N238" s="1"/>
      <c r="O238" s="1"/>
      <c r="P238" s="1"/>
      <c r="Q238" s="23"/>
      <c r="R238" s="23"/>
      <c r="S238" s="23"/>
      <c r="T238" s="1"/>
      <c r="U238" s="2"/>
      <c r="V238" s="2"/>
      <c r="W238" s="2"/>
      <c r="X238" s="2"/>
      <c r="Y238" s="2"/>
      <c r="Z238" s="2"/>
    </row>
    <row r="239" spans="1:26" ht="15.75" customHeight="1">
      <c r="A239" s="1"/>
      <c r="B239" s="1"/>
      <c r="C239" s="1"/>
      <c r="D239" s="1"/>
      <c r="E239" s="1"/>
      <c r="F239" s="1"/>
      <c r="G239" s="1"/>
      <c r="H239" s="1"/>
      <c r="I239" s="1"/>
      <c r="J239" s="1"/>
      <c r="K239" s="1"/>
      <c r="L239" s="1"/>
      <c r="M239" s="1"/>
      <c r="N239" s="1"/>
      <c r="O239" s="1"/>
      <c r="P239" s="1"/>
      <c r="Q239" s="23"/>
      <c r="R239" s="23"/>
      <c r="S239" s="23"/>
      <c r="T239" s="1"/>
      <c r="U239" s="2"/>
      <c r="V239" s="2"/>
      <c r="W239" s="2"/>
      <c r="X239" s="2"/>
      <c r="Y239" s="2"/>
      <c r="Z239" s="2"/>
    </row>
    <row r="240" spans="1:26" ht="15.75" customHeight="1">
      <c r="A240" s="1"/>
      <c r="B240" s="1"/>
      <c r="C240" s="1"/>
      <c r="D240" s="1"/>
      <c r="E240" s="1"/>
      <c r="F240" s="1"/>
      <c r="G240" s="1"/>
      <c r="H240" s="1"/>
      <c r="I240" s="1"/>
      <c r="J240" s="1"/>
      <c r="K240" s="1"/>
      <c r="L240" s="1"/>
      <c r="M240" s="1"/>
      <c r="N240" s="1"/>
      <c r="O240" s="1"/>
      <c r="P240" s="1"/>
      <c r="Q240" s="23"/>
      <c r="R240" s="23"/>
      <c r="S240" s="23"/>
      <c r="T240" s="1"/>
      <c r="U240" s="2"/>
      <c r="V240" s="2"/>
      <c r="W240" s="2"/>
      <c r="X240" s="2"/>
      <c r="Y240" s="2"/>
      <c r="Z240" s="2"/>
    </row>
    <row r="241" spans="1:26" ht="15.75" customHeight="1">
      <c r="A241" s="1"/>
      <c r="B241" s="1"/>
      <c r="C241" s="1"/>
      <c r="D241" s="1"/>
      <c r="E241" s="1"/>
      <c r="F241" s="1"/>
      <c r="G241" s="1"/>
      <c r="H241" s="1"/>
      <c r="I241" s="1"/>
      <c r="J241" s="1"/>
      <c r="K241" s="1"/>
      <c r="L241" s="1"/>
      <c r="M241" s="1"/>
      <c r="N241" s="1"/>
      <c r="O241" s="1"/>
      <c r="P241" s="1"/>
      <c r="Q241" s="23"/>
      <c r="R241" s="23"/>
      <c r="S241" s="23"/>
      <c r="T241" s="1"/>
      <c r="U241" s="2"/>
      <c r="V241" s="2"/>
      <c r="W241" s="2"/>
      <c r="X241" s="2"/>
      <c r="Y241" s="2"/>
      <c r="Z241" s="2"/>
    </row>
    <row r="242" spans="1:26" ht="15.75" customHeight="1">
      <c r="A242" s="1"/>
      <c r="B242" s="1"/>
      <c r="C242" s="1"/>
      <c r="D242" s="1"/>
      <c r="E242" s="1"/>
      <c r="F242" s="1"/>
      <c r="G242" s="1"/>
      <c r="H242" s="1"/>
      <c r="I242" s="1"/>
      <c r="J242" s="1"/>
      <c r="K242" s="1"/>
      <c r="L242" s="1"/>
      <c r="M242" s="1"/>
      <c r="N242" s="1"/>
      <c r="O242" s="1"/>
      <c r="P242" s="1"/>
      <c r="Q242" s="23"/>
      <c r="R242" s="23"/>
      <c r="S242" s="23"/>
      <c r="T242" s="1"/>
      <c r="U242" s="2"/>
      <c r="V242" s="2"/>
      <c r="W242" s="2"/>
      <c r="X242" s="2"/>
      <c r="Y242" s="2"/>
      <c r="Z242" s="2"/>
    </row>
    <row r="243" spans="1:26" ht="15.75" customHeight="1">
      <c r="A243" s="1"/>
      <c r="B243" s="1"/>
      <c r="C243" s="1"/>
      <c r="D243" s="1"/>
      <c r="E243" s="1"/>
      <c r="F243" s="1"/>
      <c r="G243" s="1"/>
      <c r="H243" s="1"/>
      <c r="I243" s="1"/>
      <c r="J243" s="1"/>
      <c r="K243" s="1"/>
      <c r="L243" s="1"/>
      <c r="M243" s="1"/>
      <c r="N243" s="1"/>
      <c r="O243" s="1"/>
      <c r="P243" s="1"/>
      <c r="Q243" s="23"/>
      <c r="R243" s="23"/>
      <c r="S243" s="23"/>
      <c r="T243" s="1"/>
      <c r="U243" s="2"/>
      <c r="V243" s="2"/>
      <c r="W243" s="2"/>
      <c r="X243" s="2"/>
      <c r="Y243" s="2"/>
      <c r="Z243" s="2"/>
    </row>
    <row r="244" spans="1:26" ht="15.75" customHeight="1">
      <c r="A244" s="1"/>
      <c r="B244" s="1"/>
      <c r="C244" s="1"/>
      <c r="D244" s="1"/>
      <c r="E244" s="1"/>
      <c r="F244" s="1"/>
      <c r="G244" s="1"/>
      <c r="H244" s="1"/>
      <c r="I244" s="1"/>
      <c r="J244" s="1"/>
      <c r="K244" s="1"/>
      <c r="L244" s="1"/>
      <c r="M244" s="1"/>
      <c r="N244" s="1"/>
      <c r="O244" s="1"/>
      <c r="P244" s="1"/>
      <c r="Q244" s="23"/>
      <c r="R244" s="23"/>
      <c r="S244" s="23"/>
      <c r="T244" s="1"/>
      <c r="U244" s="2"/>
      <c r="V244" s="2"/>
      <c r="W244" s="2"/>
      <c r="X244" s="2"/>
      <c r="Y244" s="2"/>
      <c r="Z244" s="2"/>
    </row>
    <row r="245" spans="1:26" ht="15.75" customHeight="1">
      <c r="A245" s="1"/>
      <c r="B245" s="1"/>
      <c r="C245" s="1"/>
      <c r="D245" s="1"/>
      <c r="E245" s="1"/>
      <c r="F245" s="1"/>
      <c r="G245" s="1"/>
      <c r="H245" s="1"/>
      <c r="I245" s="1"/>
      <c r="J245" s="1"/>
      <c r="K245" s="1"/>
      <c r="L245" s="1"/>
      <c r="M245" s="1"/>
      <c r="N245" s="1"/>
      <c r="O245" s="1"/>
      <c r="P245" s="1"/>
      <c r="Q245" s="23"/>
      <c r="R245" s="23"/>
      <c r="S245" s="23"/>
      <c r="T245" s="1"/>
      <c r="U245" s="2"/>
      <c r="V245" s="2"/>
      <c r="W245" s="2"/>
      <c r="X245" s="2"/>
      <c r="Y245" s="2"/>
      <c r="Z245" s="2"/>
    </row>
    <row r="246" spans="1:26" ht="15.75" customHeight="1">
      <c r="A246" s="1"/>
      <c r="B246" s="1"/>
      <c r="C246" s="1"/>
      <c r="D246" s="1"/>
      <c r="E246" s="1"/>
      <c r="F246" s="1"/>
      <c r="G246" s="1"/>
      <c r="H246" s="1"/>
      <c r="I246" s="1"/>
      <c r="J246" s="1"/>
      <c r="K246" s="1"/>
      <c r="L246" s="1"/>
      <c r="M246" s="1"/>
      <c r="N246" s="1"/>
      <c r="O246" s="1"/>
      <c r="P246" s="1"/>
      <c r="Q246" s="23"/>
      <c r="R246" s="23"/>
      <c r="S246" s="23"/>
      <c r="T246" s="1"/>
      <c r="U246" s="2"/>
      <c r="V246" s="2"/>
      <c r="W246" s="2"/>
      <c r="X246" s="2"/>
      <c r="Y246" s="2"/>
      <c r="Z246" s="2"/>
    </row>
    <row r="247" spans="1:26" ht="15.75" customHeight="1">
      <c r="A247" s="1"/>
      <c r="B247" s="1"/>
      <c r="C247" s="1"/>
      <c r="D247" s="1"/>
      <c r="E247" s="1"/>
      <c r="F247" s="1"/>
      <c r="G247" s="1"/>
      <c r="H247" s="1"/>
      <c r="I247" s="1"/>
      <c r="J247" s="1"/>
      <c r="K247" s="1"/>
      <c r="L247" s="1"/>
      <c r="M247" s="1"/>
      <c r="N247" s="1"/>
      <c r="O247" s="1"/>
      <c r="P247" s="1"/>
      <c r="Q247" s="23"/>
      <c r="R247" s="23"/>
      <c r="S247" s="23"/>
      <c r="T247" s="1"/>
      <c r="U247" s="2"/>
      <c r="V247" s="2"/>
      <c r="W247" s="2"/>
      <c r="X247" s="2"/>
      <c r="Y247" s="2"/>
      <c r="Z247" s="2"/>
    </row>
    <row r="248" spans="1:26" ht="15.75" customHeight="1">
      <c r="A248" s="1"/>
      <c r="B248" s="1"/>
      <c r="C248" s="1"/>
      <c r="D248" s="1"/>
      <c r="E248" s="1"/>
      <c r="F248" s="1"/>
      <c r="G248" s="1"/>
      <c r="H248" s="1"/>
      <c r="I248" s="1"/>
      <c r="J248" s="1"/>
      <c r="K248" s="1"/>
      <c r="L248" s="1"/>
      <c r="M248" s="1"/>
      <c r="N248" s="1"/>
      <c r="O248" s="1"/>
      <c r="P248" s="1"/>
      <c r="Q248" s="23"/>
      <c r="R248" s="23"/>
      <c r="S248" s="23"/>
      <c r="T248" s="1"/>
      <c r="U248" s="2"/>
      <c r="V248" s="2"/>
      <c r="W248" s="2"/>
      <c r="X248" s="2"/>
      <c r="Y248" s="2"/>
      <c r="Z248" s="2"/>
    </row>
    <row r="249" spans="1:26" ht="15.75" customHeight="1">
      <c r="A249" s="1"/>
      <c r="B249" s="1"/>
      <c r="C249" s="1"/>
      <c r="D249" s="1"/>
      <c r="E249" s="1"/>
      <c r="F249" s="1"/>
      <c r="G249" s="1"/>
      <c r="H249" s="1"/>
      <c r="I249" s="1"/>
      <c r="J249" s="1"/>
      <c r="K249" s="1"/>
      <c r="L249" s="1"/>
      <c r="M249" s="1"/>
      <c r="N249" s="1"/>
      <c r="O249" s="1"/>
      <c r="P249" s="1"/>
      <c r="Q249" s="23"/>
      <c r="R249" s="23"/>
      <c r="S249" s="23"/>
      <c r="T249" s="1"/>
      <c r="U249" s="2"/>
      <c r="V249" s="2"/>
      <c r="W249" s="2"/>
      <c r="X249" s="2"/>
      <c r="Y249" s="2"/>
      <c r="Z249" s="2"/>
    </row>
    <row r="250" spans="1:26" ht="15.75" customHeight="1">
      <c r="A250" s="1"/>
      <c r="B250" s="1"/>
      <c r="C250" s="1"/>
      <c r="D250" s="1"/>
      <c r="E250" s="1"/>
      <c r="F250" s="1"/>
      <c r="G250" s="1"/>
      <c r="H250" s="1"/>
      <c r="I250" s="1"/>
      <c r="J250" s="1"/>
      <c r="K250" s="1"/>
      <c r="L250" s="1"/>
      <c r="M250" s="1"/>
      <c r="N250" s="1"/>
      <c r="O250" s="1"/>
      <c r="P250" s="1"/>
      <c r="Q250" s="23"/>
      <c r="R250" s="23"/>
      <c r="S250" s="23"/>
      <c r="T250" s="1"/>
      <c r="U250" s="2"/>
      <c r="V250" s="2"/>
      <c r="W250" s="2"/>
      <c r="X250" s="2"/>
      <c r="Y250" s="2"/>
      <c r="Z250" s="2"/>
    </row>
    <row r="251" spans="1:26" ht="15.75" customHeight="1">
      <c r="A251" s="1"/>
      <c r="B251" s="1"/>
      <c r="C251" s="1"/>
      <c r="D251" s="1"/>
      <c r="E251" s="1"/>
      <c r="F251" s="1"/>
      <c r="G251" s="1"/>
      <c r="H251" s="1"/>
      <c r="I251" s="1"/>
      <c r="J251" s="1"/>
      <c r="K251" s="1"/>
      <c r="L251" s="1"/>
      <c r="M251" s="1"/>
      <c r="N251" s="1"/>
      <c r="O251" s="1"/>
      <c r="P251" s="1"/>
      <c r="Q251" s="23"/>
      <c r="R251" s="23"/>
      <c r="S251" s="23"/>
      <c r="T251" s="1"/>
      <c r="U251" s="2"/>
      <c r="V251" s="2"/>
      <c r="W251" s="2"/>
      <c r="X251" s="2"/>
      <c r="Y251" s="2"/>
      <c r="Z251" s="2"/>
    </row>
    <row r="252" spans="1:26" ht="15.75" customHeight="1">
      <c r="A252" s="1"/>
      <c r="B252" s="1"/>
      <c r="C252" s="1"/>
      <c r="D252" s="1"/>
      <c r="E252" s="1"/>
      <c r="F252" s="1"/>
      <c r="G252" s="1"/>
      <c r="H252" s="1"/>
      <c r="I252" s="1"/>
      <c r="J252" s="1"/>
      <c r="K252" s="1"/>
      <c r="L252" s="1"/>
      <c r="M252" s="1"/>
      <c r="N252" s="1"/>
      <c r="O252" s="1"/>
      <c r="P252" s="1"/>
      <c r="Q252" s="23"/>
      <c r="R252" s="23"/>
      <c r="S252" s="23"/>
      <c r="T252" s="1"/>
      <c r="U252" s="2"/>
      <c r="V252" s="2"/>
      <c r="W252" s="2"/>
      <c r="X252" s="2"/>
      <c r="Y252" s="2"/>
      <c r="Z252" s="2"/>
    </row>
    <row r="253" spans="1:26" ht="15.75" customHeight="1">
      <c r="A253" s="1"/>
      <c r="B253" s="1"/>
      <c r="C253" s="1"/>
      <c r="D253" s="1"/>
      <c r="E253" s="1"/>
      <c r="F253" s="1"/>
      <c r="G253" s="1"/>
      <c r="H253" s="1"/>
      <c r="I253" s="1"/>
      <c r="J253" s="1"/>
      <c r="K253" s="1"/>
      <c r="L253" s="1"/>
      <c r="M253" s="1"/>
      <c r="N253" s="1"/>
      <c r="O253" s="1"/>
      <c r="P253" s="1"/>
      <c r="Q253" s="23"/>
      <c r="R253" s="23"/>
      <c r="S253" s="23"/>
      <c r="T253" s="1"/>
      <c r="U253" s="2"/>
      <c r="V253" s="2"/>
      <c r="W253" s="2"/>
      <c r="X253" s="2"/>
      <c r="Y253" s="2"/>
      <c r="Z253" s="2"/>
    </row>
    <row r="254" spans="1:26" ht="15.75" customHeight="1">
      <c r="A254" s="1"/>
      <c r="B254" s="1"/>
      <c r="C254" s="1"/>
      <c r="D254" s="1"/>
      <c r="E254" s="1"/>
      <c r="F254" s="1"/>
      <c r="G254" s="1"/>
      <c r="H254" s="1"/>
      <c r="I254" s="1"/>
      <c r="J254" s="1"/>
      <c r="K254" s="1"/>
      <c r="L254" s="1"/>
      <c r="M254" s="1"/>
      <c r="N254" s="1"/>
      <c r="O254" s="1"/>
      <c r="P254" s="1"/>
      <c r="Q254" s="23"/>
      <c r="R254" s="23"/>
      <c r="S254" s="23"/>
      <c r="T254" s="1"/>
      <c r="U254" s="2"/>
      <c r="V254" s="2"/>
      <c r="W254" s="2"/>
      <c r="X254" s="2"/>
      <c r="Y254" s="2"/>
      <c r="Z254" s="2"/>
    </row>
    <row r="255" spans="1:26" ht="15.75" customHeight="1">
      <c r="A255" s="1"/>
      <c r="B255" s="1"/>
      <c r="C255" s="1"/>
      <c r="D255" s="1"/>
      <c r="E255" s="1"/>
      <c r="F255" s="1"/>
      <c r="G255" s="1"/>
      <c r="H255" s="1"/>
      <c r="I255" s="1"/>
      <c r="J255" s="1"/>
      <c r="K255" s="1"/>
      <c r="L255" s="1"/>
      <c r="M255" s="1"/>
      <c r="N255" s="1"/>
      <c r="O255" s="1"/>
      <c r="P255" s="1"/>
      <c r="Q255" s="23"/>
      <c r="R255" s="23"/>
      <c r="S255" s="23"/>
      <c r="T255" s="1"/>
      <c r="U255" s="2"/>
      <c r="V255" s="2"/>
      <c r="W255" s="2"/>
      <c r="X255" s="2"/>
      <c r="Y255" s="2"/>
      <c r="Z255" s="2"/>
    </row>
    <row r="256" spans="1:26" ht="15.75" customHeight="1">
      <c r="A256" s="1"/>
      <c r="B256" s="1"/>
      <c r="C256" s="1"/>
      <c r="D256" s="1"/>
      <c r="E256" s="1"/>
      <c r="F256" s="1"/>
      <c r="G256" s="1"/>
      <c r="H256" s="1"/>
      <c r="I256" s="1"/>
      <c r="J256" s="1"/>
      <c r="K256" s="1"/>
      <c r="L256" s="1"/>
      <c r="M256" s="1"/>
      <c r="N256" s="1"/>
      <c r="O256" s="1"/>
      <c r="P256" s="1"/>
      <c r="Q256" s="23"/>
      <c r="R256" s="23"/>
      <c r="S256" s="23"/>
      <c r="T256" s="1"/>
      <c r="U256" s="2"/>
      <c r="V256" s="2"/>
      <c r="W256" s="2"/>
      <c r="X256" s="2"/>
      <c r="Y256" s="2"/>
      <c r="Z256" s="2"/>
    </row>
    <row r="257" spans="1:26" ht="15.75" customHeight="1">
      <c r="A257" s="1"/>
      <c r="B257" s="1"/>
      <c r="C257" s="1"/>
      <c r="D257" s="1"/>
      <c r="E257" s="1"/>
      <c r="F257" s="1"/>
      <c r="G257" s="1"/>
      <c r="H257" s="1"/>
      <c r="I257" s="1"/>
      <c r="J257" s="1"/>
      <c r="K257" s="1"/>
      <c r="L257" s="1"/>
      <c r="M257" s="1"/>
      <c r="N257" s="1"/>
      <c r="O257" s="1"/>
      <c r="P257" s="1"/>
      <c r="Q257" s="23"/>
      <c r="R257" s="23"/>
      <c r="S257" s="23"/>
      <c r="T257" s="1"/>
      <c r="U257" s="2"/>
      <c r="V257" s="2"/>
      <c r="W257" s="2"/>
      <c r="X257" s="2"/>
      <c r="Y257" s="2"/>
      <c r="Z257" s="2"/>
    </row>
    <row r="258" spans="1:26" ht="15.75" customHeight="1">
      <c r="A258" s="1"/>
      <c r="B258" s="1"/>
      <c r="C258" s="1"/>
      <c r="D258" s="1"/>
      <c r="E258" s="1"/>
      <c r="F258" s="1"/>
      <c r="G258" s="1"/>
      <c r="H258" s="1"/>
      <c r="I258" s="1"/>
      <c r="J258" s="1"/>
      <c r="K258" s="1"/>
      <c r="L258" s="1"/>
      <c r="M258" s="1"/>
      <c r="N258" s="1"/>
      <c r="O258" s="1"/>
      <c r="P258" s="1"/>
      <c r="Q258" s="23"/>
      <c r="R258" s="23"/>
      <c r="S258" s="23"/>
      <c r="T258" s="1"/>
      <c r="U258" s="2"/>
      <c r="V258" s="2"/>
      <c r="W258" s="2"/>
      <c r="X258" s="2"/>
      <c r="Y258" s="2"/>
      <c r="Z258" s="2"/>
    </row>
    <row r="259" spans="1:26" ht="15.75" customHeight="1">
      <c r="A259" s="1"/>
      <c r="B259" s="1"/>
      <c r="C259" s="1"/>
      <c r="D259" s="1"/>
      <c r="E259" s="1"/>
      <c r="F259" s="1"/>
      <c r="G259" s="1"/>
      <c r="H259" s="1"/>
      <c r="I259" s="1"/>
      <c r="J259" s="1"/>
      <c r="K259" s="1"/>
      <c r="L259" s="1"/>
      <c r="M259" s="1"/>
      <c r="N259" s="1"/>
      <c r="O259" s="1"/>
      <c r="P259" s="1"/>
      <c r="Q259" s="23"/>
      <c r="R259" s="23"/>
      <c r="S259" s="23"/>
      <c r="T259" s="1"/>
      <c r="U259" s="2"/>
      <c r="V259" s="2"/>
      <c r="W259" s="2"/>
      <c r="X259" s="2"/>
      <c r="Y259" s="2"/>
      <c r="Z259" s="2"/>
    </row>
    <row r="260" spans="1:26" ht="15.75" customHeight="1">
      <c r="A260" s="1"/>
      <c r="B260" s="1"/>
      <c r="C260" s="1"/>
      <c r="D260" s="1"/>
      <c r="E260" s="1"/>
      <c r="F260" s="1"/>
      <c r="G260" s="1"/>
      <c r="H260" s="1"/>
      <c r="I260" s="1"/>
      <c r="J260" s="1"/>
      <c r="K260" s="1"/>
      <c r="L260" s="1"/>
      <c r="M260" s="1"/>
      <c r="N260" s="1"/>
      <c r="O260" s="1"/>
      <c r="P260" s="1"/>
      <c r="Q260" s="23"/>
      <c r="R260" s="23"/>
      <c r="S260" s="23"/>
      <c r="T260" s="1"/>
      <c r="U260" s="2"/>
      <c r="V260" s="2"/>
      <c r="W260" s="2"/>
      <c r="X260" s="2"/>
      <c r="Y260" s="2"/>
      <c r="Z260" s="2"/>
    </row>
    <row r="261" spans="1:26" ht="15.75" customHeight="1">
      <c r="A261" s="1"/>
      <c r="B261" s="1"/>
      <c r="C261" s="1"/>
      <c r="D261" s="1"/>
      <c r="E261" s="1"/>
      <c r="F261" s="1"/>
      <c r="G261" s="1"/>
      <c r="H261" s="1"/>
      <c r="I261" s="1"/>
      <c r="J261" s="1"/>
      <c r="K261" s="1"/>
      <c r="L261" s="1"/>
      <c r="M261" s="1"/>
      <c r="N261" s="1"/>
      <c r="O261" s="1"/>
      <c r="P261" s="1"/>
      <c r="Q261" s="23"/>
      <c r="R261" s="23"/>
      <c r="S261" s="23"/>
      <c r="T261" s="1"/>
      <c r="U261" s="2"/>
      <c r="V261" s="2"/>
      <c r="W261" s="2"/>
      <c r="X261" s="2"/>
      <c r="Y261" s="2"/>
      <c r="Z261" s="2"/>
    </row>
    <row r="262" spans="1:26" ht="15.75" customHeight="1">
      <c r="A262" s="1"/>
      <c r="B262" s="1"/>
      <c r="C262" s="1"/>
      <c r="D262" s="1"/>
      <c r="E262" s="1"/>
      <c r="F262" s="1"/>
      <c r="G262" s="1"/>
      <c r="H262" s="1"/>
      <c r="I262" s="1"/>
      <c r="J262" s="1"/>
      <c r="K262" s="1"/>
      <c r="L262" s="1"/>
      <c r="M262" s="1"/>
      <c r="N262" s="1"/>
      <c r="O262" s="1"/>
      <c r="P262" s="1"/>
      <c r="Q262" s="23"/>
      <c r="R262" s="23"/>
      <c r="S262" s="23"/>
      <c r="T262" s="1"/>
      <c r="U262" s="2"/>
      <c r="V262" s="2"/>
      <c r="W262" s="2"/>
      <c r="X262" s="2"/>
      <c r="Y262" s="2"/>
      <c r="Z262" s="2"/>
    </row>
    <row r="263" spans="1:26" ht="15.75" customHeight="1">
      <c r="A263" s="1"/>
      <c r="B263" s="1"/>
      <c r="C263" s="1"/>
      <c r="D263" s="1"/>
      <c r="E263" s="1"/>
      <c r="F263" s="1"/>
      <c r="G263" s="1"/>
      <c r="H263" s="1"/>
      <c r="I263" s="1"/>
      <c r="J263" s="1"/>
      <c r="K263" s="1"/>
      <c r="L263" s="1"/>
      <c r="M263" s="1"/>
      <c r="N263" s="1"/>
      <c r="O263" s="1"/>
      <c r="P263" s="1"/>
      <c r="Q263" s="23"/>
      <c r="R263" s="23"/>
      <c r="S263" s="23"/>
      <c r="T263" s="1"/>
      <c r="U263" s="2"/>
      <c r="V263" s="2"/>
      <c r="W263" s="2"/>
      <c r="X263" s="2"/>
      <c r="Y263" s="2"/>
      <c r="Z263" s="2"/>
    </row>
    <row r="264" spans="1:26" ht="15.75" customHeight="1">
      <c r="A264" s="1"/>
      <c r="B264" s="1"/>
      <c r="C264" s="1"/>
      <c r="D264" s="1"/>
      <c r="E264" s="1"/>
      <c r="F264" s="1"/>
      <c r="G264" s="1"/>
      <c r="H264" s="1"/>
      <c r="I264" s="1"/>
      <c r="J264" s="1"/>
      <c r="K264" s="1"/>
      <c r="L264" s="1"/>
      <c r="M264" s="1"/>
      <c r="N264" s="1"/>
      <c r="O264" s="1"/>
      <c r="P264" s="1"/>
      <c r="Q264" s="23"/>
      <c r="R264" s="23"/>
      <c r="S264" s="23"/>
      <c r="T264" s="1"/>
      <c r="U264" s="2"/>
      <c r="V264" s="2"/>
      <c r="W264" s="2"/>
      <c r="X264" s="2"/>
      <c r="Y264" s="2"/>
      <c r="Z264" s="2"/>
    </row>
    <row r="265" spans="1:26" ht="15.75" customHeight="1">
      <c r="A265" s="1"/>
      <c r="B265" s="1"/>
      <c r="C265" s="1"/>
      <c r="D265" s="1"/>
      <c r="E265" s="1"/>
      <c r="F265" s="1"/>
      <c r="G265" s="1"/>
      <c r="H265" s="1"/>
      <c r="I265" s="1"/>
      <c r="J265" s="1"/>
      <c r="K265" s="1"/>
      <c r="L265" s="1"/>
      <c r="M265" s="1"/>
      <c r="N265" s="1"/>
      <c r="O265" s="1"/>
      <c r="P265" s="1"/>
      <c r="Q265" s="23"/>
      <c r="R265" s="23"/>
      <c r="S265" s="23"/>
      <c r="T265" s="1"/>
      <c r="U265" s="2"/>
      <c r="V265" s="2"/>
      <c r="W265" s="2"/>
      <c r="X265" s="2"/>
      <c r="Y265" s="2"/>
      <c r="Z265" s="2"/>
    </row>
    <row r="266" spans="1:26" ht="15.75" customHeight="1">
      <c r="A266" s="1"/>
      <c r="B266" s="1"/>
      <c r="C266" s="1"/>
      <c r="D266" s="1"/>
      <c r="E266" s="1"/>
      <c r="F266" s="1"/>
      <c r="G266" s="1"/>
      <c r="H266" s="1"/>
      <c r="I266" s="1"/>
      <c r="J266" s="1"/>
      <c r="K266" s="1"/>
      <c r="L266" s="1"/>
      <c r="M266" s="1"/>
      <c r="N266" s="1"/>
      <c r="O266" s="1"/>
      <c r="P266" s="1"/>
      <c r="Q266" s="23"/>
      <c r="R266" s="23"/>
      <c r="S266" s="23"/>
      <c r="T266" s="1"/>
      <c r="U266" s="2"/>
      <c r="V266" s="2"/>
      <c r="W266" s="2"/>
      <c r="X266" s="2"/>
      <c r="Y266" s="2"/>
      <c r="Z266" s="2"/>
    </row>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A3:Z67"/>
  <customSheetViews>
    <customSheetView guid="{907BB068-7498-44FD-99B0-394297989290}" filter="1" showAutoFilter="1">
      <pageMargins left="0.7" right="0.7" top="0.75" bottom="0.75" header="0.3" footer="0.3"/>
      <autoFilter ref="C3:P67"/>
      <extLst>
        <ext uri="GoogleSheetsCustomDataVersion1">
          <go:sheetsCustomData xmlns:go="http://customooxmlschemas.google.com/" filterViewId="8467264"/>
        </ext>
      </extLst>
    </customSheetView>
    <customSheetView guid="{02DE0F8C-DC00-4E5D-AAD8-F954F765B94A}" filter="1" showAutoFilter="1">
      <pageMargins left="0.7" right="0.7" top="0.75" bottom="0.75" header="0.3" footer="0.3"/>
      <autoFilter ref="C3:P67"/>
      <extLst>
        <ext uri="GoogleSheetsCustomDataVersion1">
          <go:sheetsCustomData xmlns:go="http://customooxmlschemas.google.com/" filterViewId="1397211389"/>
        </ext>
      </extLst>
    </customSheetView>
  </customSheetViews>
  <mergeCells count="27">
    <mergeCell ref="C65:C67"/>
    <mergeCell ref="D65:D67"/>
    <mergeCell ref="D50:D59"/>
    <mergeCell ref="C50:C59"/>
    <mergeCell ref="D60:D64"/>
    <mergeCell ref="C60:C64"/>
    <mergeCell ref="C21:C36"/>
    <mergeCell ref="D37:D42"/>
    <mergeCell ref="C37:C42"/>
    <mergeCell ref="D43:D49"/>
    <mergeCell ref="C43:C49"/>
    <mergeCell ref="A2:D2"/>
    <mergeCell ref="E2:J2"/>
    <mergeCell ref="K2:S2"/>
    <mergeCell ref="A60:A67"/>
    <mergeCell ref="B60:B67"/>
    <mergeCell ref="A21:A59"/>
    <mergeCell ref="B21:B59"/>
    <mergeCell ref="A4:A20"/>
    <mergeCell ref="B4:B20"/>
    <mergeCell ref="D4:D8"/>
    <mergeCell ref="C4:C8"/>
    <mergeCell ref="D9:D15"/>
    <mergeCell ref="C9:C15"/>
    <mergeCell ref="D16:D20"/>
    <mergeCell ref="C16:C20"/>
    <mergeCell ref="D21:D36"/>
  </mergeCells>
  <conditionalFormatting sqref="Q4:Q12 S27 Q35 Q37:Q61 Q63:Q67 S31 S65:S66 S45:S46 S35 S23 S14 S10 S8 R28:S30 R32:S34 R15:S22 R67:S67 R47:S64 R37:S44 R24:S25 R11:S12 R4:S7 R9:S9 Q14:Q25">
    <cfRule type="containsBlanks" dxfId="1" priority="5">
      <formula>LEN(TRIM(Q4))=0</formula>
    </cfRule>
  </conditionalFormatting>
  <conditionalFormatting sqref="Q62">
    <cfRule type="containsBlanks" dxfId="0" priority="3">
      <formula>LEN(TRIM(Q62))=0</formula>
    </cfRule>
  </conditionalFormatting>
  <hyperlinks>
    <hyperlink ref="M24" r:id="rId1"/>
    <hyperlink ref="P55" r:id="rId2"/>
  </hyperlinks>
  <printOptions horizontalCentered="1" verticalCentered="1" gridLines="1"/>
  <pageMargins left="0.31496062992125984" right="0.31496062992125984" top="0.6692913385826772" bottom="0.39370078740157483" header="0" footer="0"/>
  <pageSetup paperSize="5" pageOrder="overThenDown" orientation="landscape" cellComments="atEnd" r:id="rId3"/>
  <headerFooter>
    <oddFooter>&amp;RDPE-FT-011. V3. Página &amp;P de</oddFooter>
  </headerFooter>
  <colBreaks count="1" manualBreakCount="1">
    <brk id="1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Mapeo resultados (indicadores)</vt:lpstr>
      <vt:lpstr>Plan de acción (actividades)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 Rodríguez M</dc:creator>
  <cp:lastModifiedBy>cristian leonardo mendez ruiz</cp:lastModifiedBy>
  <dcterms:created xsi:type="dcterms:W3CDTF">2020-06-26T14:42:20Z</dcterms:created>
  <dcterms:modified xsi:type="dcterms:W3CDTF">2021-01-29T21:54:31Z</dcterms:modified>
</cp:coreProperties>
</file>