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yfonsecag.UBPD\Downloads\seguimientos plana de acción\2020\"/>
    </mc:Choice>
  </mc:AlternateContent>
  <xr:revisionPtr revIDLastSave="0" documentId="13_ncr:1_{A7B0A969-317D-46FB-985F-2EFE0C75B731}" xr6:coauthVersionLast="47" xr6:coauthVersionMax="47" xr10:uidLastSave="{00000000-0000-0000-0000-000000000000}"/>
  <bookViews>
    <workbookView xWindow="20370" yWindow="-120" windowWidth="29040" windowHeight="15840" activeTab="1" xr2:uid="{00000000-000D-0000-FFFF-FFFF00000000}"/>
  </bookViews>
  <sheets>
    <sheet name="Plan de acción (actividades)" sheetId="1" r:id="rId1"/>
    <sheet name="Mapeo resultados (indicadores)" sheetId="2" r:id="rId2"/>
  </sheets>
  <definedNames>
    <definedName name="_xlnm._FilterDatabase" localSheetId="1" hidden="1">'Mapeo resultados (indicadores)'!$A$2:$AO$46</definedName>
    <definedName name="_xlnm._FilterDatabase" localSheetId="0" hidden="1">'Plan de acción (actividades)'!$A$3:$J$67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i7CU8YR8qZhoDdv6w4EuulzbQEhg=="/>
    </ext>
  </extLst>
</workbook>
</file>

<file path=xl/calcChain.xml><?xml version="1.0" encoding="utf-8"?>
<calcChain xmlns="http://schemas.openxmlformats.org/spreadsheetml/2006/main">
  <c r="U46" i="2" l="1"/>
  <c r="T46" i="2"/>
  <c r="M46" i="2"/>
  <c r="L46" i="2"/>
  <c r="M45" i="2"/>
  <c r="L45" i="2"/>
  <c r="M44" i="2"/>
  <c r="L44" i="2"/>
  <c r="U43" i="2"/>
  <c r="T43" i="2"/>
  <c r="M43" i="2"/>
  <c r="L43" i="2"/>
  <c r="M42" i="2"/>
  <c r="L42" i="2"/>
  <c r="N41" i="2"/>
  <c r="L41" i="2"/>
  <c r="U40" i="2"/>
  <c r="T40" i="2"/>
  <c r="M40" i="2"/>
  <c r="L40" i="2"/>
  <c r="M39" i="2"/>
  <c r="L39" i="2"/>
  <c r="U38" i="2"/>
  <c r="T38" i="2"/>
  <c r="M38" i="2"/>
  <c r="L38" i="2"/>
  <c r="U37" i="2"/>
  <c r="T37" i="2"/>
  <c r="M37" i="2"/>
  <c r="L37" i="2"/>
  <c r="N36" i="2"/>
  <c r="L36" i="2"/>
  <c r="M32" i="2"/>
  <c r="L32" i="2"/>
  <c r="M31" i="2"/>
  <c r="L31" i="2"/>
  <c r="M30" i="2"/>
  <c r="L30" i="2"/>
  <c r="U29" i="2"/>
  <c r="T29" i="2"/>
  <c r="M29" i="2"/>
  <c r="L29" i="2"/>
  <c r="U26" i="2"/>
  <c r="T26" i="2"/>
  <c r="M26" i="2"/>
  <c r="L26" i="2"/>
  <c r="U24" i="2"/>
  <c r="T24" i="2"/>
  <c r="M24" i="2"/>
  <c r="L24" i="2"/>
  <c r="M23" i="2"/>
  <c r="L23" i="2"/>
  <c r="M22" i="2"/>
  <c r="L22" i="2"/>
  <c r="M21" i="2"/>
  <c r="L21" i="2"/>
  <c r="M20" i="2"/>
  <c r="L20" i="2"/>
  <c r="T19" i="2"/>
  <c r="L19" i="2"/>
  <c r="M16" i="2"/>
  <c r="L16" i="2"/>
  <c r="M15" i="2"/>
  <c r="L15" i="2"/>
  <c r="N14" i="2"/>
  <c r="M13" i="2"/>
  <c r="L13" i="2"/>
  <c r="M12" i="2"/>
  <c r="L12" i="2"/>
  <c r="M11" i="2"/>
  <c r="L11" i="2"/>
  <c r="H11" i="2"/>
  <c r="M9" i="2"/>
  <c r="L9" i="2"/>
  <c r="H9" i="2"/>
  <c r="M8" i="2"/>
  <c r="L8" i="2"/>
  <c r="M7" i="2"/>
  <c r="L7" i="2"/>
  <c r="M4" i="2"/>
  <c r="L4" i="2"/>
  <c r="M3" i="2"/>
  <c r="L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7" authorId="0" shapeId="0" xr:uid="{00000000-0006-0000-0100-000006000000}">
      <text>
        <r>
          <rPr>
            <sz val="10"/>
            <color rgb="FF000000"/>
            <rFont val="Arial"/>
          </rPr>
          <t>======
ID#AAAAKCMSPP4
Tatiana    (2020-07-30 23:55:12)
Tatiana:</t>
        </r>
      </text>
    </comment>
    <comment ref="H8" authorId="0" shapeId="0" xr:uid="{00000000-0006-0000-0100-000009000000}">
      <text>
        <r>
          <rPr>
            <sz val="10"/>
            <color rgb="FF000000"/>
            <rFont val="Arial"/>
          </rPr>
          <t>======
ID#AAAAKCMSPPs
Tatiana    (2020-07-30 23:55:12)
La meta de este indicador fue modificada por el Comité de gestión.</t>
        </r>
      </text>
    </comment>
    <comment ref="I8" authorId="0" shapeId="0" xr:uid="{00000000-0006-0000-0100-000002000000}">
      <text>
        <r>
          <rPr>
            <sz val="10"/>
            <color rgb="FF000000"/>
            <rFont val="Arial"/>
          </rPr>
          <t>======
ID#AAAAKCMSPQI
Tatiana    (2020-07-30 23:55:12)
La meta de este indicador fue modificada por el Comité de gestión.</t>
        </r>
      </text>
    </comment>
    <comment ref="Q8" authorId="0" shapeId="0" xr:uid="{00000000-0006-0000-0100-000001000000}">
      <text>
        <r>
          <rPr>
            <sz val="10"/>
            <color rgb="FF000000"/>
            <rFont val="Arial"/>
          </rPr>
          <t>======
ID#AAAAKCMSPQM
Tatiana    (2020-07-30 23:55:12)
La meta de este indicador se incrementó, con autorización del Comité de gestión.</t>
        </r>
      </text>
    </comment>
    <comment ref="Q9" authorId="0" shapeId="0" xr:uid="{00000000-0006-0000-0100-000007000000}">
      <text>
        <r>
          <rPr>
            <sz val="10"/>
            <color rgb="FF000000"/>
            <rFont val="Arial"/>
          </rPr>
          <t>======
ID#AAAAKCMSPP0
Tatiana    (2020-07-30 23:55:12)
La meta de este indicador se incrementó, con autorización del Comité de gestión.</t>
        </r>
      </text>
    </comment>
    <comment ref="E18" authorId="0" shapeId="0" xr:uid="{00000000-0006-0000-0100-00000B000000}">
      <text>
        <r>
          <rPr>
            <sz val="10"/>
            <color rgb="FF000000"/>
            <rFont val="Arial"/>
          </rPr>
          <t>======
ID#AAAAKCMSPPk
Tatiana    (2020-07-30 23:55:12)
El nombre de este indicador fue modificado por el Comité estratégico.</t>
        </r>
      </text>
    </comment>
    <comment ref="H23" authorId="0" shapeId="0" xr:uid="{00000000-0006-0000-0100-000005000000}">
      <text>
        <r>
          <rPr>
            <sz val="10"/>
            <color rgb="FF000000"/>
            <rFont val="Arial"/>
          </rPr>
          <t>======
ID#AAAAKCMSPP8
Tatiana    (2020-07-30 23:55:12)
La meta fue ajustada para el segundo trimestre, por el Comité de gestión.</t>
        </r>
      </text>
    </comment>
    <comment ref="H30" authorId="0" shapeId="0" xr:uid="{00000000-0006-0000-0100-000004000000}">
      <text>
        <r>
          <rPr>
            <sz val="10"/>
            <color rgb="FF000000"/>
            <rFont val="Arial"/>
          </rPr>
          <t>======
ID#AAAAKCMSPQA
Tatiana    (2020-07-30 23:55:12)
La meta de este indicador se incrementó a partir del segundo trimestre, tras aprobación del Comité de gestión.</t>
        </r>
      </text>
    </comment>
    <comment ref="I30" authorId="0" shapeId="0" xr:uid="{00000000-0006-0000-0100-000008000000}">
      <text>
        <r>
          <rPr>
            <sz val="10"/>
            <color rgb="FF000000"/>
            <rFont val="Arial"/>
          </rPr>
          <t>======
ID#AAAAKCMSPPw
Tatiana    (2020-07-30 23:55:12)
Aunque la meta se incrementó, la lectura del primer período se deja tal como se reportó, puesto que el ajuste fue posterior.</t>
        </r>
      </text>
    </comment>
    <comment ref="Q30" authorId="0" shapeId="0" xr:uid="{00000000-0006-0000-0100-000003000000}">
      <text>
        <r>
          <rPr>
            <sz val="10"/>
            <color rgb="FF000000"/>
            <rFont val="Arial"/>
          </rPr>
          <t>======
ID#AAAAKCMSPQE
Tatiana    (2020-07-30 23:55:12)
La meta de este indicador se incrementó a partir del segundo trimestre, tras aprobación del Comité de gestión.</t>
        </r>
      </text>
    </comment>
    <comment ref="Q32" authorId="0" shapeId="0" xr:uid="{00000000-0006-0000-0100-00000A000000}">
      <text>
        <r>
          <rPr>
            <sz val="10"/>
            <color rgb="FF000000"/>
            <rFont val="Arial"/>
          </rPr>
          <t>======
ID#AAAAKCMSPPo
Tatiana    (2020-07-30 23:55:12)
Como los indicadores están interrelacionados, el valor absoluto de este indicador se incrementó.</t>
        </r>
      </text>
    </comment>
  </commentList>
  <extLst>
    <ext xmlns:r="http://schemas.openxmlformats.org/officeDocument/2006/relationships" uri="GoogleSheetsCustomDataVersion1">
      <go:sheetsCustomData xmlns:go="http://customooxmlschemas.google.com/" r:id="rId1" roundtripDataSignature="AMtx7mgqdSbWmRoh84EMQKMqZ+hqdsKr8w=="/>
    </ext>
  </extLst>
</comments>
</file>

<file path=xl/sharedStrings.xml><?xml version="1.0" encoding="utf-8"?>
<sst xmlns="http://schemas.openxmlformats.org/spreadsheetml/2006/main" count="1583" uniqueCount="990">
  <si>
    <t>Seguimiento al Plan estratégico y Plan de acción 2020 de la Unidad de Búsqueda de Personas dadas por Desaparecidas - UBPD</t>
  </si>
  <si>
    <t>Plan estratégico 2020 - 2023</t>
  </si>
  <si>
    <t>Plan de acción 2020</t>
  </si>
  <si>
    <t>Seguimientos trimestrales 2020</t>
  </si>
  <si>
    <t>Teoría de cambio</t>
  </si>
  <si>
    <t>Transformaciones</t>
  </si>
  <si>
    <t>No. de acción</t>
  </si>
  <si>
    <t>Acciones estratégicas</t>
  </si>
  <si>
    <t>No. de actividad</t>
  </si>
  <si>
    <t>Actividad</t>
  </si>
  <si>
    <t>Fecha de inicio</t>
  </si>
  <si>
    <t>Fecha de terminación</t>
  </si>
  <si>
    <t>Responsable de la actividad</t>
  </si>
  <si>
    <t xml:space="preserve">Otras dependencias que intervienen en la actividad </t>
  </si>
  <si>
    <t>Avance cualitativo
1er. trimestre de 2020</t>
  </si>
  <si>
    <t>Retroalimentación de la OAP 
1er. trimestre de 2020</t>
  </si>
  <si>
    <t>Avance cualitativo
 2do. trimestre de 2020</t>
  </si>
  <si>
    <t>Retroalimentación OAP 
2do. trimestre de 2020</t>
  </si>
  <si>
    <t>Avance cualitativo 3er trimestre 2020</t>
  </si>
  <si>
    <t>Retroalimentación OAP 
3er trimestre 2020</t>
  </si>
  <si>
    <t>Avance cualitativo 4to trimestre 2020</t>
  </si>
  <si>
    <t>Retroalimentación OAP 
4to trimestre 2020</t>
  </si>
  <si>
    <t>Logros y dificultades 2020</t>
  </si>
  <si>
    <t>Si mantenemos diálogos fluidos y permanentes, reconociendo enfoques diferenciales, de género (mujeres y LGBTI) y territoriales entonces.....</t>
  </si>
  <si>
    <t>1. La UBPD construye relaciones de confianza con los actores interesados en su labor.</t>
  </si>
  <si>
    <t xml:space="preserve">Construir una cultura institucional basada en el dialogo fluido y permanente, con enfoque diferencial, de género (mujeres y LGBTI) y territorial. </t>
  </si>
  <si>
    <t>1.1.1</t>
  </si>
  <si>
    <t>Diseñar e implementar el Plan Estratégico de Gestión Humana, que incluye el Plan de bienestar, Plan estratégico de cuidado, Plan de capacitación, Plan de vinculación, Plan de incentivos institucionales y el Plan de trabajo anual en seguridad y salud en el trabajo, teniendo en cuenta aspectos territoriales y enfoques diferenciales y de género (mujeres y LGTBI).</t>
  </si>
  <si>
    <t>Subdirección de Gestión Humana</t>
  </si>
  <si>
    <t>Dirección General
Oficina de Gestión del Conocimiento</t>
  </si>
  <si>
    <t>1. El Plan estratégico de la Subdirección de Gestión Humana fue aprobado el 19 de diciembre en el Comite de Gestión y se encuentra publicado en el Sistema de Gestión con la codificación GTH - PL 005 (Se adjunta Plan estratégico, acta y correo de aprobación)
 2. El Plan de trabajo Anual de Seguridad y Salud en el trabajo fue aprobado en sesión ordinaria del COPASST el 26 de marzo, el cual se encuentra en proceso de validación con la Dirección General.
 3. Plan de Bienestar se encuentra en proceso de aprobación por parte de la Subdirección de Gestión Humana
 4. Plan Estratégico de Cuidado se encuentra en proceso de aprobación y esta pendiente su presentación ante el comité de gestión.
 5. El Plan de Vinculación Fue publicado por el Sistema de gestión el 09 de agosto de 2019 y se encuentra codificado con GTH-PL-001 V3
 6. Plan incentivos institucionales se encuentra en proceso de formulación</t>
  </si>
  <si>
    <t>Se observa avance en las actividades descritas, excepto para el Plan de capacitación.
La Actividad menciona tambien el componente de Implementación, por lo que es importante reportar las actividades entorno a la operacionalización de dichos planes en futuros informes de seguimiento.
 * Los soportes relacionados son evidencia de la actividad; de la información del drive se adjunta imagen con las pantallas (Información reservada)</t>
  </si>
  <si>
    <t xml:space="preserve">Durante el segundo trimestre del año 2020 se realizaron las siguientes acciones para la implementación de el Plan estratégico de Talento Humano de la SGH.
1. Se aprobó el Plan de capacitación el 13 de mayo de 2020, el cual se encuentra codificado en el Sistema de Gestión de Calidad como GTH-PL_ V2 Plan de capacitaciones 2020_ 13 -05-2020. Por otra parte se realizó capacitación de DTPRI e inducción a nuevos(as) servidores(as) y ya se encuentra en proceso la contratación del plan.
2. Respecto a la Política de cuidado, entre abril y junio se han realizado conversaciones que cuidan de forma virtual con los equipos misionales y 15 equipos del nivel territorial. Se realizó el protocolo de atención individual y el aplicativo de cuidad emocional. También se diseñó el protocolo y formato de entrevista con el fin de fortalecer y mejorar continuamente la política de cuidado.
3. En cuanto al Plan de bienestar se han difundido las actividades realizadas de forma virtual por parte de la ARL y de la caja de compensación; si bien estas son actividades que se realizan de forma libre por parte de los servidores y servidoras, se motiva a que participen en ellas y aprovechen de los nuevos espacios ofertados.
Durante el primer trimestre se elaboró el plan de bienestar para presentar el 8 de julio de 2020 en Comité de Gestión, para poder dar inicio a la contratación del plan.
4. El Plan de trabajo Anual en Seguridad y Salud en el Trabajo fue aprobado en el mes de mayo por parte de la Dirección General. En cuanto a su implementación se ha realizado el estudio técnico y económico para el proceso de suministros de elementos EPP y EPP- No COVID, Profesiograma y exámenes médicos; se realizó la divulgación de los formatos, procesos, planes y guías del proceso SG-SST. También se llevo acabo la aplicación de los estándares mínimos de SG-SST y se realizó la capacitación de uso de EPP, el 26 de junio.
5. En la implementación de Plan de Vinculación se efectuaron 57 vinculaciones durante el segundo trimestre, lo que significa que la relación porcentual frente a la meta de vinculación establecida en el Decreto 1395 de 2018 del 76% de cumplimiento, quedando pendientes por cubrir 125 vacantes que equivalen al 23%. Adicionalmente, en el segundo trimestre del año 2020 únicamente se presentaron dos retiros. 
6. Plan incentivos institucionales se encuentra en proceso de formulación.
7. También se diseño el manual de Gestión del Desempeño, el cual fue presentado a la Secretaría General y Oficina Asesora Jurídica y a la Dirección General, el cual se encuentra en ajustes.
8. De igual modo el plan estratégico de Talento Humano se ha venido implementando con las actividades de nomina, SG-SST, el proceso de cuidado, historias laborales y vinculación de servidoras y servidores a la UBPD.
Anexo 1.1.1 </t>
  </si>
  <si>
    <t>Con respecto a la retroalimentación del primer periodo se avanzó en el Plan de capacitación que no tenía reporte previo, el cual ya se aprobó e inició actividades de implementación.
Es importante lograr la aprobación de todos los planes y programas para su inmediata implementación.
La información reportada da cuenta del avance esperado en la actividad, además los soportes son evidencia adecuada.
* Con respecto a las evidencias que se envían como anexos, es importante tener en cuenta que, en el caso de las actividades del Plan de acción, a diferencia de los indicadores, estos no reposan en el archivo de la OAP, sino que deben ser resguardados por las áreas responsables, en caso de que lleguen a ser solicitados en el marco de una auditoría interna o externa.</t>
  </si>
  <si>
    <t>1.1.2</t>
  </si>
  <si>
    <t xml:space="preserve">Diseñar lineamientos, construir y divulgar la memoria institucional. </t>
  </si>
  <si>
    <t>Oficina de Gestión del Conocimiento</t>
  </si>
  <si>
    <t>Todas</t>
  </si>
  <si>
    <t>Se definió la metodología para desarrollar la memoria institucional de 2019. Se realizaron 10 entrevistas a servidores y servidoras de la UBPD y se recolectaron documentos clave para su desarrollo. Esto permitió una primera documentación de los principales debates y posiciones frente al proceso de construcción institucional. Se adjunta como soporte la metodología y listado de la información recopilada. Debido a la cantidad de documentos, al peso de las entrevistas y a la reserva, esta información no se comparte pero se encuentra en la carpeta del drive de consulta de la OGC: https://drive.google.com/drive/u/1/folders/0AEPBGbjq2sJuUk9PVA.</t>
  </si>
  <si>
    <t>Se observa avance en las actividades descritas, 
 * Los soportes relacionados son evidencia de la actividad; adicionalmente en el caso de la información reservada se adjunta imagen de pantallazo de la información</t>
  </si>
  <si>
    <t>Para el desarrollo de la memoria institucional 2019 se avanzó en las siguientes acciones:
 i) Recolección de información: se realizaron 10 entrevistas a servidores y servidoras de la UBPD y se solicitaron y revisaron documentos institucionales.
 ii) Se discutieron y acordaron los elementos y mensajes a destacar. Como resultado de esta reflexión se obtuvieron los ejes temáticos a abordar en la memoria institucional 2019. 
 De manera paralela, se avanzó en la redacción de un documento que contiene los lineamientos generales para la elaboración de la memoria institucional de la UBPD. 
 El COVID-19 presentó retos a la hora de realizar entrevistas y coordinarnos en el trabajo, debido a una tendencia a realizar más reuniones por el confinamiento la consecución de entrevistas e información fue un poco más lenta de la esperada.
 Se adjunta documento con los lineamientos para la elaboración de la memoria institucional y el documento con los ejes temáticos de la memoria 2019.</t>
  </si>
  <si>
    <t>Se observa avance en la actividad meta, "Diseñar lineamientos, construir y divulgar la memoria Institucional".
Sin embargo, recordamos que la fecha límite para la completitud de la actividad es el 31 de julio, por lo que se deben acelerar las actividades para el cumplimiento de  los tiempos establecidos, más teniendo en cuenta que contiene la divulgación, lo cual es un proceso que puede tomar tiempo.
Los soportes adjuntadoss dan cuenta del avance presentado.</t>
  </si>
  <si>
    <t>1.1.3</t>
  </si>
  <si>
    <t>Construir e implementar criterios de relacionamiento y comunicación entre los equipos territoriales y las direcciones misionales.</t>
  </si>
  <si>
    <t>Subdirección General, Técnica y Territorial</t>
  </si>
  <si>
    <t xml:space="preserve">Con el objetivo de construir e implementar criterios de relacionamiento y comunicación entre los equipos territoriales y las direcciones misionales, desde la SGTT se ha construido una estrategia de Agrupación Territorial para el establecimiento de escenarios de diálogo para la articulación y coordinación de acciones encaminadas a la búsqueda humanitaria y extrajudicial de personas dadas por desaparecidas desde un enfoque territorial. Para ello se estudiaron y evaluaron 4 criterios:
- Relacionamiento con organizaciones de víctimas y de la sociedad civil, así como con el SIVJRNR y entidades del Estado
- El panorama de la búsqueda. Solicitudes y primeros contactos recibidos por la UBPD
- Planes regionales de búsqueda (cobertura regional y cobertura nacional)
- Territorialización para la investigación humanitaria y extrajudicial de personas dadas por desaparecidas que identifica las dinámicas del conflicto armado, (organización del territorio en ocho (8) macro regiones, a partir de la superposición entre las jurisdicciones de los antiguos Bloques de FARC, las divisiones del Ejército y los Bloques de las AUC).
A partir de lo antes expuesto, se definieron ocho agrupaciones que funcionarian a través de dos instancias, la primera corresponde a la conformación de ocho (8) mesas técnicas que orientan el diálogo y las acciones de articulación o coordinación requeridas en el territorio y la segunda a la puesta en marcha de una instancia de alto nivel de direccionamiento que responde a un espacio colegiado que asumirá la toma de decisiones estratégicas relacionadas con situaciones que comprometan, arriesguen o menoscaben el carácter humanitario, extrajudicial y confidencial de la UBPD, además brindará orientaciones sobre situaciones que dada su complejidad generen impactos políticos tanto en el nivel nacional como territorial.
</t>
  </si>
  <si>
    <t>Es necesario que las acciones emprendidas para dar cumplimiento a las actividades, de una u otra forma, busquen la materialización de la acción estratégica, en este caso, relacionada con la cultura institucional, por otra parte, se sugiere formular un cronograma (diagrama de gantt) que permita desarrollar, monitorear y hacer seguimiento a la estrategia de agrupación territorial creada para tal fin,</t>
  </si>
  <si>
    <t>Durante el segundo trimestre se dio continuidad a la implementación de la estrategia de Agrupación territorial, entendida como una propuesta para articular y fortalecer la comunicación entre los equipos territoriales y los equipos de las direcciones técnicas, que redunde en la manera de realizar la búsqueda en los territorios.
 En consecuencia, se realizaron encuentros en cada una de las 8 agrupaciones entre el 27 de abril y el 8 de mayo; estos contaron con la participación de los equipos territoriales, los referentes de las direcciones técnicas y la SGTT. Previo a la realización se consultó con los equipos territoriales un cronograma temático para determinar las jornadas a desarrollar y la información se consignó en una matriz de Excel diseñada para tal fin. 
 Durante las jornadas se abordaron dos temas: 1) las orientaciones para el trabajo con familiares y personas interesadas en la búsqueda, en el contexto actual de emergencia sanitaria a través de herramientas virtuales; 2) lineamientos para efectuar la revisión de los informes del Ministerio del Interior sobre cementerios y proceder al registro de la información en una matriz diseñada para tal fin por la Subdirección de Análisis 
 Surtidas las dos primeras rondas de encuentro entre los equipos territoriales, las direcciones técnicas y la SGTT, se realizaron ejercicios de revisión interna entre el equipo de la SGTT y los coordinadores territoriales para determinar los ajustes necesarios para la implementación de la propuesta. Producto de este ejercicio el 12 de junio a través de un correo electrónico se socializaron con las direcciones técnicas y los equipos territoriales las conclusiones y orientaciones sobre cómo dar continuidad a la estrategia. 
 En tal sentido, las agrupaciones y las acciónes de coordinación entre las Direcciones Técnicas y los Equipos Territoriales, se desarrollaran en al menos tres niveles de interlocución: El primero, escenarios de trabajo colectivo donde se abordan temas y se brindan orientaciones de interés general para el conjunto de agrupaciones; El segundo, la articulación de temáticas que son de interés general y que serán articuladas al plan de capacitaciones de la UBPD; el tercero, la continuidad de espacios de encuentro para la articulación entre los equipos territoriales y sus referentes de nivel central y la identificación derivada del trabajo colectivo de aquellas necesidades de interlocución con Directores Técnicos, Subdirectora GTT o líderes de alguan áera de interes de la UBPD. 
 Finalmente, la estrategia seguirá siendo evaluada de acuerdo a criterios establecidos por la SGTT.</t>
  </si>
  <si>
    <t>Se sugiere evaluar las pautas suministradas con la Subdirectora GTT (E), lo anterior, considerando que se presentan compromisos en las sesiones efectuadas durante el 2do trimestre. así mismo, se sugiere evaluar mensualmente estas nuevas orientaciones y determinar si han permitido o no continuar con la implementación de acciones humanitarias en virtud del mandato de la UBPD, esto permitirá genener acciones de mejora periodicamente.</t>
  </si>
  <si>
    <t>1.1.4</t>
  </si>
  <si>
    <t>Coordinar de forma conjunta entre las Direcciones Técnicas y los Equipos Territoriales las actividades a desarrollarse en el territorio.</t>
  </si>
  <si>
    <t>De conformidad con la estrategia de Agrupación Territorial, y en aras de coordinar de forma conjunta entre las Direcciones Técnicas y los Equipos Territoriales las actividades a desarrollarse en el territorio, la SGTT estableció un cronograma de trabajo para la realización de las diferentes mesas técnicas de acuerdo a las dinámicas de cada región, previo a estos encuentros, la SGTT consolidará la propuesta temática que orientará el diálogo y las acciones de articulación o coordinación requeridas, además de realizar seguimiento a los acuerdos y tareas derivadas de estos espacios.</t>
  </si>
  <si>
    <t>Se sugiere realizar monitoreo y control al cronograma establecido para el desarrollo de las actividades en el territorio. Así mismo, establacer las pautas de relacionamiento interna y externamente con las demás entidades y personas que buscan en virtud de la pandemia decretada por el gobierno nacional.</t>
  </si>
  <si>
    <t>En la perspectiva de coordinar de forma conjunta entre las Direcciones Técnicas y los Equipos Territoriales las actividades a desarrollarse en el territorio se llevaron a cabo los siguientes ejercicios:
 1. Realización entre el 27 de abril y el 8 de mayo de la segunda ronda de encuentros entre los equipos territoriales, los referentes de las direcciones técnicas y la SGTT, en el marco de la estrategia de agrupación territorial. 
 2. Realización el 15 de mayo de una reunión entre la SGTT, los coordinadores de los equipos territoriales y la Subdirección de Análisis en la cual se brindaron algunas precisiones para la comprensión de la formulación y el diseño de los Planes Regionales de Búsqueda. 
 3. Socialización por parte de la SGTT a través de correo electrónico enviado a los equipos territoriales el 4 de mayo del documento “Orientaciones para la realización de diálogos iniciales virtuales de la” Dirección técnica de Participación, Contacto con las Víctimas y enfoques diferenciales”. 
 Del mismo modo, desde la SGTT, se llevaron a cabo espacios para abordar lo relacionado con i) coordinación y seguimiento a situaciones administrativas ii) Inducción a procesos de gestión documental y de correspondencia iii) Orientaciones prevención y protección con el equipo de seguridad iv) Lineamientos para solicitud y seguimiento a comisiones con los territorios v) Procedimiento y operación de eventos virtuales a través de Operador Logístico. iv) Otros.</t>
  </si>
  <si>
    <t>Dentro de los soportes remitidos, no se encuentra el documento denominado "ORIENTACIONES PARA LA REALIZACIÓN DE DIÁLOGOS INICIALES VIRTUALES VF.docx" Por otra parte, se sugiere determinar si estas orientaciones deben remitirse en una comunicación oficial o si con el correo electrónico es suficiente. así mismo, se sugiere unificar los compromisos efectuados durante todas las sesiones para llevar un control de cuales se han implementado y cuales no. Finalmente, se sugiere determinar si las directrices que sean emanadas deben o no ser comunicadas en la página web o en los diferentes canales de comunicación.</t>
  </si>
  <si>
    <t>1.1.5</t>
  </si>
  <si>
    <t>Construir e implementar criterios de relacionamiento y comunicación entre los equipos de apoyo y las direcciones misionales.</t>
  </si>
  <si>
    <t>Secretaría General, Subdirección administrativa y financiera, Subdirección de Gestión Humana, Subdirección General, Técnica y Territorial, Direcciones Técnicas Misionales y Equipos Territoriales.</t>
  </si>
  <si>
    <t>Se avanzó en las siguientes acciones: 
 * Diálogos Circulares: se construyó una propuesta metodológica de trabajo para continuar apoyando el relacionamiento de la Directora General con los equipos de trabajo de la UBPD. Una vez aprobada por la Directora se realizaron los primeros diálogos circulares con los equipos de las Oficinas asesoras de Comunicación y Pedagogía, Planeación, Jurídica y Tecnología de la Información y las Comunicaciones, el día 27 de marzo. Se adjunta el documento con la propuesta metodológica; debido a los temas que se discuten en estos dialogos y para preservar la confianza de los equipos el contenido de estas reuniones no se comparte.
 * Fortalecimiento de la relación de la Secretaría General con otras áreas de la entidad: se elaboró una propuesta de trabajo para fortalecer el relacionamiento de las áreas de la UBPD. Se hizo una reunión de socialización de la propuesta con la Secretaría General y los subdirectores de Gestión Humana y Administrativo y Financiero. La propuesta se presentó a un grupo ampliado de la Secretaría General en desarrollo de la actividad de presentación de la estrategia de gestión de conocimiento (ver actividad 2.3.3). Se adjunta documento con la propuesta. 
 * Fortalecimiento del trabajo colaborativo para caracterizar el funcionamiento de las Direcciones Técnicas Misionales (DTM) y los Equipos Territoriales (ET): se elaboró una propuesta con énfasis en comunicación y relacionamiento. La misma fue aprobada por la Subdirectora General Técnica y Territorial. Se adjunta la propuesta de caracterización (versión diagramada y documento).</t>
  </si>
  <si>
    <t>Se observa avance en las actividades descritas.
Se sugiere consolidar cronogramas de actividades, tanto para faciltar la gestión como ante evidencia para posibles auditorías internas o externas, adicionalmente, la evidencia de todas las reuniones, mesas de trabajo y actividades, para esto pueden usar listados de asistencia, correos, actas de trabajo.
 * Los soportes relacionados son evidencia de la actividad; adicionalmente en el caso de la información reservada se adjunta imagen de pantallazo de la información</t>
  </si>
  <si>
    <t>Diálogos Circulares
 Se realizaron Diálogos Circulares con las Oficinas de Control Interno, Gestión de Conocimiento y la DPCVED. Elementos de cada Diálogo y de la evaluación realizada por los equipos fueron insumos para construir las memorias, que posteriormente se usaron en ejercicios de retroalimentación individual puntualizando necesidades de capacitación y elementos de mejora metodológica. Por registrar asuntos sensibles para cada equipo y sobre su relación con la Directora General, las memorias tienen un carácter reservado por lo que no se adjuntan en este reporte. En general, los equipos participantes concluyeron que: i) Se fortaleció su relación humana con la Directora. Asimismo, su comunicación y cohesión; ii) Cuentan con mayor claridad y orientación para trabajar; iii) Identificaron ajustes internos para mejorar su desempeño. 
 Se adjunta el pantallazo de la ruta de la información.
 Reunión institucional con la Directora General
 La OGC lideró en coordinación con otras oficinas la realización de una reunión entre la Directora General y los servidores y servidoras de la UBPD a propósito de los impactos de la coyuntura de salud pública en los equipos de trabajo. Se realizó y analizó una encuesta para la identificación de los temas de interés y se dispuso el espacio que contó con la asistencia de más de 250 personas. Un ejercicio de retroalimentación aleatoria liderado por la OGC recogió en un documento escrito, circulado entre el equipo directivo participante y adjunto a este informe, entre otras valoraciones, que: i) La iniciativa fue muy pertinente; ii) Quedó demostrado que las tecnologías de la información contribuyen a cohesionar equipos de trabajo; iii) La actitud de escucha por parte de la Directora fue muy bien recibida; iv) Hubo inquietudes consideradas sin respuesta. Por esto, y la sostenibilidad de este tipo de encuentros, se consideró realizar una segunda reunión. Dos retos son: utilizar informaciones evaluativas capturadas al final en espacios de retroalimentación con participación de quienes protagonizaron su planeación y puesta en marcha, en la idea de afianzar prácticas institucionales de comunicación interna con todo el personal las cuales son necesarias y saludables. Esta actividad no estaba prevista en el Plan de Acción del área. 
 Se anexa el documento de retroalimentación de la reunión general.
 Fortalecimiento de la relación de la Secretaría General con otras áreas de la entidad
 Se realizaron 13 entrevistas con la participación de 27 personas de la SG. Se avanzó en la sistematización de esta información. Dado que se abordan aspectos sensibles del relacionamiento interno de las áreas, como entre ellas, se adjuntan a este reporte solamente una muestra de las guías de entrevista. Preliminarmente se ha identificado qué dificultades a trabajar son: i). Necesidad de precisar y socializar el alcance y contenidos de los roles desempeñados por los grupos de trabajo; ii). Afianzamiento del conocimiento que grupos de la SG tienen de lo que hacen las DTM; iii). Afianzamiento de la comprensión que se tiene de las características humanitaria y extrajudicial de la entidad, incluyendo al nivel directivo; iv). Afianzamiento del liderazgo con elementos de tutoría y coaching ampliando la perspectiva para la gestión de los equipos; v). Revisión y mejoramiento de las prácticas de delegación y toma de decisiones; vi). Mejoramiento del flujo de información; vii). Fortalecimiento de las relaciones de confianza entre el personal de la entidad. 
 Un obstáculo ha sido el tiempo en que las personas pueden dedicar a las entrevistas lo cual se ha superado negociando los tiempos. De acuerdo a la reformulación en la planeación presentada en marzo, la actividad continúa en la fase de actualización de información. Respecto a la segunda fase, se ha avanzado en convocar a la SG a participar en las capacitaciones internas. 
 Se anexa la guía de entrevista a Grupo de Operador Logístico.
 Fortalecimiento del trabajo colaborativo para caracterizar el funcionamiento de las Direcciones Técnicas Misionales (DTM) y los Equipos Territoriales (ET)
 Se realizaron 8 entrevistas con participación de 14 personas de la SGTT, personal antes vinculado a ella y asesores/as de la DG. Dado que se abordan aspectos sensibles del relacionamiento interno de esta área y con otras de la entidad, se adjuntan solamente tres guías de las entrevistas realizadas.
 Se realizó un informe de resultados preliminares que contiene una caracterización de los momentos en la gestión de la SGTT identificando como fortalezas, entre otras: i). La cohesión profesional de su equipo operativo; ii). El esfuerzo por mejorar el relacionamiento centro-territorio, con énfasis en el proceso de búsqueda, construyendo propuestas de trabajo que articulan las DTM y los ET; iii). Las contribuciones de los ET a la búsqueda realizando acciones pedagógicas para la sensibilización social, construyendo el universo de personas desaparecidas y relaciones con actores claves como organizaciones de la SC y entidades estatales. 
 Como aspectos para reflexionar e identificar medidas de mejora, entre otros, se tiene: i). El ejercicio de los roles de trabajo especialmente aquellos que articulan la SGTT con áreas como la SG; ii). La participación de la SGTT en la cadena de toma de decisiones y en relación con la DG; iii). La comprensión del proceso de prevención y protección; iv). La articulación de las DTM y su capacidad de respuesta y retroalimentación a los ET respecto a inquietudes y propuestas realizadas en el marco de solicitudes de búsqueda. 
 A la fecha de corte de este reporte una dificultad ha sido coordinar los tiempos con algunas direcciones para el desarrollo de este ejercicio. 
 Se anexan las siguientes guías de entrevista: entrevista a la subdirectora, al equipo administrativo y a Helka Quevedo.
 Relacionamiento humanitario
 Como una contribución de la OGC a la preparación de la propuesta de trabajo de Comunicación para la Paz para 2020-2021, elaborada por las consultoras que facilitaron el proceso en 2019, se presentaron los resultados de la contratación que esta Oficina hizo en 2019 para identificar elementos relativos a la gestión de conocimiento y la cultura organizacional. Se adjunta presentación. De otro lado se concertó y comentó la propuesta realizada por las consultoras a ser desarrollada en este año y parte del próximo. Se adjunta correo remisorio con comentarios generales. El documento no se adjunta por tratarse, al momento de recibir la petición de retroalimentación, de una versión considerada borrador. 
 Se anexan el documento con los comentarios a la propuesta de comunicación para la paz 2020 y la caracterización del insumo de gestión del conocimiento.</t>
  </si>
  <si>
    <t>Se observa avance en actividades descritas y que apoyan la construcción de lineamientos de relacionamiento y en el relacionamiento mismo de la UBPD.
Reiteramos la utilidad de una estructura de actividades, así sea general y con la ayuda de cronogramas que facilite tanto la gestión como el seguimiento de las actividades, para así poder tener mayor claridad en el alcance y término esperado,
Los soportes djuntos dan cuenta del reporte presentado.</t>
  </si>
  <si>
    <t>Mantener un relacionamiento fluido con actores interesados en la labor de la UBPD, a través de diferentes mecanismos de diálogo y trabajo conjunto.</t>
  </si>
  <si>
    <t>1.2.1</t>
  </si>
  <si>
    <t>Identificar las expectativas, necesidades y particularidades de los grupos de interés teniendo en cuenta sus diferencias.</t>
  </si>
  <si>
    <t>Oficina Asesora de Comunicaciones y Pedagogía, Dirección General, Dirección Técnica de Participación, Contacto con las Víctimas y Enfoques Diferenciales, Equipo de Servicio al Ciudadano de la Subdirección administrativa y financiera, Oficina Asesora de Planeación y Apoyo de Dirección General en temas de incidencia.</t>
  </si>
  <si>
    <r>
      <t xml:space="preserve">Dado que esta actividad está asociada a un indicador, el reporte de avance y los respectivos soportes se reportan en la ficha correspondiente al </t>
    </r>
    <r>
      <rPr>
        <b/>
        <sz val="10"/>
        <rFont val="Arial Narrow"/>
        <family val="2"/>
      </rPr>
      <t>indicador 04.</t>
    </r>
    <r>
      <rPr>
        <sz val="10"/>
        <color rgb="FF000000"/>
        <rFont val="Arial Narrow"/>
        <family val="2"/>
      </rPr>
      <t xml:space="preserve">
</t>
    </r>
    <r>
      <rPr>
        <b/>
        <sz val="10"/>
        <rFont val="Arial Narrow"/>
        <family val="2"/>
      </rPr>
      <t xml:space="preserve">Se toma del reporte de indicadores:
</t>
    </r>
    <r>
      <rPr>
        <sz val="10"/>
        <color rgb="FF000000"/>
        <rFont val="Arial Narrow"/>
        <family val="2"/>
      </rPr>
      <t>Para este trimestre no se contempló un avance de este indicador. Pero teniendo en cuenta que la OGC no cuenta con los recursos humanos y físicos para realizar la totalidad de esta actividad e indicador, se requiere financiación externa para llevarla a cabo. Por esto, durante el primer trimestre se avanzó en la elaboración de una ficha técnica para la contratación de una consultoría que apoyará a la OGC en la identificación de las expectativas, necesidades y particularidades de los diferentes grupos de interés de la UBPD. El desafío que presenta este indicador es la financiación para su desarrollo.</t>
    </r>
  </si>
  <si>
    <t>* El indicador no tiene avance cuantitativo proyectado para este período, pero sí cualitativo. 
De acuerdo al reporte, se está avanzando en la puesta en marcha del proyecto de manera adecuada, sin embargo, al ser necesaria una contratación externa se recomienda acelerar las acciones necesarias, pues estos procesos suelen tomar bastante tiempo.
* El soporte corresponde al avance cualitativo reportado.</t>
  </si>
  <si>
    <t xml:space="preserve">     Se realizó un documento que contiene la conceptualización de la categoría “grupos de interés” creando una definición acorde con las características de la entidad. De manera paralela, se continuó con el diligenciamiento de la matriz que contiene los grupos de interés con los que interactúa la Unidad de Búsqueda y los actores que los conforman. Esta matriz se ha elaborado a partir del levantamiento de información en cada una de las áreas de la UBPD
     La falta de asignación de recursos representó un gran reto a lo largo del trimestre, dificultando la firma del contrato de consultoría, sin embargo, la OGC se encuentra tramitando la solicitud de adición de la necesidad presupuestal al PAA y ha adelantado los términos de referencia que incluyen el objeto del contrato, las necesidades y  las especificaciones técnicas de la caracterización. 
     Paralelamente la oficina se encuentra trabajando con las SGTT, la OACP, la DTPCVED y el grupo de servicio al Ciudadano en una metodología para la caracterización del grupo de interés “Familiares y allegados” cuyo objeto propuesto es: identificar las expectativas, necesidades y particularidades de las familias y allegados que interactúan con la UBPD con el propósito de adecuar las respuestas de la entidad y garantizar el efectivo ejercicio de los derechos de los ciudadanos en su interacción con el Estado.
     En síntesis, este indicador se realizará en dos vías. En la primera y en conjunto con la SGTT, la OACP, la DTPCVED y el grupo de servicio al Ciudadano se avanzará en la caracterización del principal grupo de interés de la UBPD: los familiares y allegados de las personas dadas por desaparecidas que han intereactuado con la UBPD, esta caracterización incluirá familiares y allegados en el exterior. La otra vía es la que se realizará con el apoyo de un consultor en la cual se avanzará en la caracterización de al menos un grupo de más, el cual será definido con el consultor y la UBPD una vez se tenga el contrato.
     Uno de los retos ha sido la construcción de las especificaciones técnicas del proceso contractual de la caracterización cuyo operativo de campo no podrá realizarse debido a las limitaciones de viajes y encuentros presenciales ocasionadas por la coyuntura sanitaria.
     Otro de los retos que presenta este indicador es la articulación con otras áreas y direcciones de la UBPD para su desarrollo, lo que implica una constante coordinación para definir objetivos, metodologías y alcances con respecto a otros indicadores y actividades relacionados.</t>
  </si>
  <si>
    <t>* El indicador se encuentra en nivel de cumplimiento "Óptimo", pues se presenta el avance esperado, que es  el "Informe de identificación de las necesidades básicas de la caracterización.", el cual tiene un peso del 20% en el cumplimiento final del indicador. 
* Los soportes dan cuenta del avance presentado.</t>
  </si>
  <si>
    <t>1.2.2</t>
  </si>
  <si>
    <t xml:space="preserve">Promover la participación en los procesos de búsqueda de la UBPD, a través la construcción de los planes de trabajo, mecanismos de relacionamiento y redes de apoyo. </t>
  </si>
  <si>
    <t>Dirección Técnica de Participación, Contacto con las Víctimas y Enfoques Diferenciales</t>
  </si>
  <si>
    <t>Dirección Técnica de Información, Planeación y Localización para la Búsqueda</t>
  </si>
  <si>
    <t>La DTPCVED ha avanzado en el cumplimiento de la actividad 1.2.2, relativa a la promoción de la participación, a través de: • Relacionamiento con diez (10) organizaciones, colectivos, movimientos y plataformas de la sociedad civil, acompañantes y de familiares (OCMP), a partir del desarrollo de nueve (9) actividades a las que asistieron 10 personas; consistentes en cuatro reuniones, tres diálogos iniciales colectivos y dos acciones de fortalecimiento colectivo. Con cuatro (4) OCMP se inició relacionamiento (Corporación Yira Castro, Consejos Comunitarios de Tumaco, Organización Jurídica Pueblos y Asociación de Juntas de Acción Comunal de los Ríos Mira, Nulpe y Mataje - ASOMINUMA -), mientras que con seis (6) se dio continuidad (Luz de Esperanza, Los que Faltan, Colectivo Orlando Fals Borda - COFB, Fondo de Solidaridad con los Jueces Colombianos -FASOL -, Colectivo de Abogados José Alvear Restrepo – CCAJAR - y Equipo Colombiano Interdisciplinario de Trabajo Forense y Asistencia Psicosocial – EQUITAS -). Este escenario permitió promover la participación tanto de las OCMP como de las personas que buscan, a la vez, acordar compromisos referentes a otorgamiento de garantías para la participación de familiares en el proceso de recolección de información, realización de pedagogía en territorios o comunidades, desarrollo de evento de reconocimiento a la experiencia de búsqueda de los familiares, por mencionar algunos compromisos. • Planes Regionales de Búsqueda: San Juanito, San Carlos de Guaroa, Tumaco y Alto Atrato / San Juan. En el marco de estos PRB se desarrollaron actividades dirigidas a promover y garantizar la participación de quienes buscan en las diferentes etapas de la implementación de las fases humanitarias de la búsqueda. Igualmente y en el marco de las anteriores acciones se establecieron articulaciones con tres entidades (Defensoría del Pueblo, Gobernación de Nariño y CEV), tres instituciones internacionales (CICR, MAPP OEA y ONU) y nueve organizaciones, colectivos, movimientos y plataformas: Asociación de Familiares de Desaparecidos en el Pacífico - AFADEPAC -, Luz de Esperanza, Colectivo Orlando Fals Borda, ASOVICAM, Diócesis de Nariño, Corporación Yira Castro, Consejos Comunitarios de Tumaco, Fundación Hasta Encontrarlos y Asociación de Juntas de Acción Comunal de los Ríos Mira, Nulpe y Mataje – ASOMINUMA. • Avances en procesos de participación a partir de solicitudes de búsqueda presentadas por personas que residen en el exterior. Lo anterior se ha materializado en tres actividades concretas: i) conformación de Equipo Interdirecciones UBPD para la atención de SB y la promoción de la participación, considerando los enfoques diferenciales y de género (mujer / LGBTI); ii) comunicación con familiares para la preparación de los encuentros que se realizarían en Suecia y España (en donde se llevarán a cabo diálogos iniciales, diálogos de ampliación de información y diálogos de devolución); iii) preparación de estrategia para garantizar a este grupo poblacional la presentación de sus solicitudes de búsqueda y su participación en los procesos de búsqueda (que, entre otros aspectos, implicó la elaboración de dos documentos técnicos que están en revisión y dan línea sobre cómo se hará un trabajo diferencial con este grupo poblacional que tiene características, necesidades, expectativas, conocimientos, experiencias, condiciones y singularidades específicas). -Dando continuidad a la estrategia de la UBPD de Red de Apoyo, se ajustó el proyecto para avanzar en la implementación de la fase II que contempla una ampliación en su cobertura territorial, así como en el alcance de sus actividades.
 -Solicitudes sin cobertura. Se ha avanzado en la construcción de una estrategia inter-direcciones que busca atender las solicitudes sin cobertura territorial. En este sentido, con el fin de continuar implementando las acciones humanitarias de búsqueda y en esa medida, garantizar la participación de las personas y las familias que buscan, se ha contemplado: Iniciar los diálogos colectivos en simultánea en tres territorios, Iniciar los diálogos colectivos en el territorio que tiene la mayoría de las SB (Eje Cafetero); e iniciar los diálogos colectivos por orden de llegada de las SB, es decir, por las más antiguas a las más nuevas, 2019 – 2020. No obstante, dada la situación actual para hacer frente a la pandemia del Covid-19, y con las medidas del Aislamiento Preventivo Obligatorio, se continuarán recibiendo las solicitudes de búsqueda a través de los diferentes canales existentes a la fecha, exceptuando el canal presencial, por seguridad de las personas, las familias y de los servidores públicos de la Unidad. Esta coyuntura también plantea a nivel interno de la UBPD, fortalecer el trabajo entre la DTPCVED y la DTIPL para abordar la estrategia e identificar dónde están y cuántas son las SB sin cobertura para organizar equipos de trabajo y construir la metodología para la realización de los diálogos, a partir de la experiencia de diálogos colectivos y diálogos de ampliación de información previos. Para la DTPCVED, de manera general, y a manera de conclusión, la promoción de la participación de los diferentes grupos de interés y de las personas que buscan es fundamental para el cumplimiento del mandato de la UBPD, asimismo, reconoce que de continuar la actual pandemia por Covid 19 se afectará el normal desarrollo de las actividades proyectadas para el segundo trimestre del presente año y que permitirían dar cumplimiento a la Actividad 1.2.2; razón por la cual asume el reto de continuar fortaleciendo sus estrategias internas de trabajo en sintonía con las determinadas por la Dirección General de la UBPD.</t>
  </si>
  <si>
    <t>Se observa avance en las actividades descritas. Se sugiere poder consolidar toda la información de actividades en una herramienta para organizar y llevar un control inmediato.
* Los soportes relacionados son evidencia de la actividad; adicionalmente en el caso de la información reservada se adjunta imagen de pantallazo de la información</t>
  </si>
  <si>
    <t>La DTPCVED reporta avances en el cumplimiento de esta actividad, relativa a la promoción de la participación, a través de:
 1.Planes Regionales de Busqueda
 PRB San Carlos de Guaroa: Se construyó el informe de avances de la visita de localización llevada a cabo, este informe tiene por objetivo dar cuenta de las labores de recolección de información asociada a la participación de familiares y la verificación de hipótesis de localización en el marco del proceso de búsqueda de las personas dadas por desaparecidas en la unidad de análisis 1 de este plan. 
 PRB Sur-Comerciantes del Huila: Actualmente, se ha formulado de manera conjunta entre la dirección de Información y de Participación el plan de localización presenta los hallazgos sobre lo acaecido y sobre el posible paradero de los “Comerciantes del Huila”, así como las acciones necesarias para la localización y prospección. En el transcurso de abril a junio del presente año, este plan de Localización se presentó a los familiares contemplando las formas posibles de participación, y fue validado por ellos y ellas de manera telefónica. A partir de este Plan de Localización, se formuló un cronograma de acciones en territorio, que esté pendiente implementar debido al contexto de cuarentena que impide la movilidad de los funcionarios, sin embargo, ya fue revisado y validado por la Dir. De Información.
 PRB Alto Atrato: El proceso de participación para el PRB Alto Atrato se ha construido a partir de la asesoría, orientación y fortalecimiento con las personas y familias que se encuentran en la búsqueda de las personas dadas por desaparecidas en este territorio; de los nuevos contactos y el relacionamiento con las comunidades y pueblos étnicos, organizaciones sociales y la participación de antiguos militantes del M-19. Durante la Misión Humanitaria de prospección realizada en Piedra Honda Bagadó, se garantizó la participación de dos integrantes de la familia que busca. Durante los meses de abril a junio del presente año, los resultados de esta misión humanitaria han sido revisados y socializados de manera interna con las direcciones de participación y de Información, de lo cual resultó un informe conjunto desarrollado durante diferentes reuniones interdirecciones, y que fue presentado a la dirección general. En este momento, y a partir de la retroalimentación de los familiares, se están planteando las acciones siguientes por parte de la UBPD en el marco del PRB, así como las siguientes reuniones con los familiares para dar continuidad al proceso de participación. 
 PRB Curumaní: En el trimestre, en el marco del PRB Curumaní se realizó un espacio de presentación de los avances del plan regional y la consolidación del documento final del mismo, recogiendo los aportes y reflexiones de las discusiones interdirecciones. En este sentido, fue posible visibilizar la importancia y los elementos particulares que cada una de las direcciones aporta al desarrollo y consolidación del plan, así como las acciones propuestas para dar continuidad en la implementación del mismo. 
 PRB Militantes y Expresos Políticos: Como parte del desarrollo de acciones en el marco del Plan Regional de Búsqueda se avanzó en las siguientes líneas de trabajo:
 i) Solicitud de búsqueda que dio lugar a la formulación del Plan Regional de Búsqueda: en este ítem se desarrollaron acciones de asesoría, orientación y fortalecimiento con familiares y personas que buscan y se desarrolló un comité editorial para el desarrollo de un libro de artista en el que será recopilada toda la información en torno a la búsqueda.
 ii) Relacionamiento con el Movimiento Nacional de Víctimas de Crímenes de Estado- MOVICE Capítulo Regional: como parte del proceso fueron realizados diálogos de ampliación de la información con familiares y personas que buscan en tres SB, y se desarrolló una mesa técnica con el colectivo para presentar el PRB en el mes de junio. 
 iii) Diseño de estrategia de relacionamiento con organizaciones y colectivos en el marco del PRB: teniendo en cuenta que se tiene el propósito de iniciar un proceso de relacionamiento con la Corporación Reiniciar y el Partido Comunista se ha avanzado en el diseño de esta estrategia que iniciará una vez se logré la aprobación del PRB.
 vi) Estado del proceso de búsqueda y estrategia de contacto a familiares y personas que buscan- articulación con el Equipo Territorial Bogotá. 
 PRB Chámeza – Casanare: en dicho plan se han adelantado acciones recolección de información en terreno, con la participación de familiares y EQUITAS.
 - Se cuenta con un primer documento denominado Plan de Búsqueda de personas dadas por desaparecidas, atribuibles a las ACC, en el Cerro San José (vereda Chuyagüá) en Chámeza – Casanare, durante el año 2003.
  -Se han adelantado acciones orientadas a dar respuesta a las necesidades de los familiares y las Organizaciones acompañantes. 
 - Primer espacio de trabajo con fiscalía para el empalme del proceso de búsqueda. 
 - Actualmente el equipo de trabajo adelanta la elaboración del Plan Regional de Búsqueda. 
 - Se acordó mesa técnica trimestral con las Organizaciones Acompañantes, y el desarrollo de acciones relacionadas con el proceso de participación de los familiares, a partir de diálogos de ampliación de información e identificación de expectativas y necesidades. 
 2. La DTPCVED en total se relacionó y propició la participación de doce (12) organizaciones, colectivos, movimientos y plataformas de víctimas y de la sociedad civil (OCMP); y con una de estas inició relacionamiento (Organización Unidad Indígena del Pueblo AWA – UNIPA). A continuación, se presentan los detalles: Con cuatro (4) OCMP ubicadas en el exterior y que acompañan procesos de búsquedas presentadas por personas que residen en países como Chile, Argentina, España, Canadá, Estados Unidos y Suiza. Este relacionamiento comprendió la realización de 2 diálogos colectivos con la participación de 18 personas. Las 4 organizaciones son: Grupo Europa de Familiares de Personas Desaparecidas en Colombia, Migrantes y Exiliados Colombianos por la Paz (MECOPA), Organización de Colombianos Refugiados en Chile (OCORCH) y el Colectivo Orlando Fals Borda, ubicado en Colombia. Con las mismas, la UBPD ya había iniciado relacionamiento. Con cuatro (4) OCMP se relacionó en el marco de Planes Regionales de Búsqueda (EQUITAS, Organización Jurídica Pueblos, MOVICE - Capítulo Valle y Bogotá, Organización Unidad Indígena del Pueblo AWA – UNIPA, con esta última organización se dio inicio al relacionamiento). Durante el relacionamiento se llevaron a cabo 3 reuniones y 1 diálogo con familiares y organizaciones, a partir de los siguientes Planes Regionales de Búsqueda: i) “Tumaco”; ii) “PDD atribuibles a las ACC en el Cerro San José en Chámeza – Casanare”; iii) “Sevilla Valle del Cauca, San Antonio”; iv) “Militantes y Expresos Políticos Desaparecidos en Bogotá entre 1983 y 2008”. Finalmente, también propició la participación de cuatro (4) OCMP que abordan los enfoques diferenciales y de género (Comisión de Derechos Humanos de Pueblos Indígenas, Instancia Especial de Género para el Acuerdo de Paz, Caribe Afirmativo y Colombia Diversa). Con las mismas ya se había relacionado la UBPD, por lo tanto, se trata de una continuidad en el relacionamiento a partir del desarrollo de 3 actividades (2 reuniones y 1 plenaria). Sobre este punto, de manera general se identifica la existencia de un reto común: fortalecimiento de la participación y el reconocimiento de las organizaciones y familiares como sujetos políticos que aportan a la búsqueda, teniendo en cuenta sus diferencias y dinámicas en la participación y la búsqueda.
 3.Familiares en el exterior: La DTPCVED realizó 11 actividades, con la participación de al menos 26 personas que buscan y residen en el exterior, asimismo, de 4 organizaciones, colectivos, movimientos y plataformas de víctimas y de la sociedad civil, 2 mecanismos del SIVJRNR, 2 entidades y 81 Consulados y Oficinas Consulares. En el marco de la participación durante el proceso de búsqueda, de abril a junio, se desarrollaron 4 diálogos iniciales y 1 acción de fortalecimiento con personas que residen en el exterior y presentaron a la UBPD solicitudes de búsqueda. Los diálogos se llevaron a cabo 2 en abril y 2 en junio, con la participación de 5 personas, mientras que la acción de fortalecimiento se realizó en junio, con 3 personas. A partir de este contexto de relacionamiento y participación se han identificado varios retos: 
 i) Consolidación de la confianza en la UBPD por parte de las familias y las organizaciones que buscan y acompañan procesos de búsqueda; 
 ii) Materialización en el corto, mediano y largo plazo de los planes de trabajo construidos conjuntamente; 
 iii) Realización de pedagogía sobre la UBPD en el exterior; 
 iv) Perfeccionamiento de los mecanismos tecnológicos y de comunicación directa con quienes han presentado solicitudes de búsqueda o están interesados en presentarlas; 
 v) Otorgamiento de respuesta integral como entidad a partir de las solicitudes de búsqueda presentadas de manera individual o colectiva, de acuerdo a sus expectativas y necesidades en torno a los procesos de búsqueda y su participación en estos.
 4. Solicitudes sin cobertura de equipos territoriales: En el segundo trimestre del año, cinco grupos de trabajo conformados por profesionales de las direcciones de Participación e Información, han avanzado en la atención de solicitudes sin cobertura de los Equipos Territoriales (ET) y que, por tanto, son atendidas desde el equipo del Nivel Central. Se trabajó en el diseño de una estrategia conjunta que permitiera garantizar la atención de todas las solicitudes sin cobertura que sean presentadas a la UBPD. En este trimestre, los cinco grupos fueron ampliados con la asignación por parte de la DTPCVED, de una o más personas, para desarrollar las acciones que permitieran garantizar la participación de los familiares, quedando establecidos así: tres profesionales de la DTPCVED integrados a la Agrupación Territorial Magdalena Medio; cuatro profesionales vinculados a la Agrupación Territorial Centro – Eje Cafetero; dos profesionales en la Agrupación Centro – Boyacá; una profesional para Amazonas; y uno más para Vichada. Mediante trabajo virtual, en este trimestre se avanzó en la revisión de los listados de familiares y personas dadas por desaparecidas correspondientes a cada territorio, se hicieron contactos vía celular con los familiares, se exploraron plataformas e información pública asociada a la desaparición y se avanzó en la elaboración de algunos informes a partir del Establecimiento del Estado del Proceso de Búsqueda (EEPB). 
 5. Red de apoyo: para este segundo trimestre, en el marco de la estrategia de la Red de Apoyo Fase II, la Dirección de Participación avanzó en la elaboración del proyecto red de apoyo, en la ficha técnica para cotizar bienes y/o servicios, en la propuesta técnica/estructura, así como en la elaboración del presupuesto proyectado para el mismo. Así las cosas, desde la UBPD se tienen definidos los objetivos, actividades, productos, la cobertura y el alcance que va tener esta estrategia en su fase II. Frente a esto último, se busca que se inicie el proceso de fortalecimiento para la participación a un total de sesenta (60) personas por cada sede territorial donde va a ser implementada esta fase (Sincelejo, Medellín, Villavicencio, San José del Guaviare, Apartado, Cúcuta, Barrancabermeja y Bogotá). Se espera que para el siguiente trimestre se surta el proceso contractual.</t>
  </si>
  <si>
    <t>Se observa avance en las actividades reportadas entorno a promover la participación en los procesos de búsqueda
La actividad como otras del presente plan no es un entregable puntual, sino un proceso de construcción y acompañamiento que facilita la participación de las personas que buscan en todos los momentos del proceso de búsqueda
Se reitera la ´posibilidad de sintetizar toda la información en una herramienta de organización y consulta que facilite tanto la gestión como el seguimiento tanro interno como externo que se pueda presentar.</t>
  </si>
  <si>
    <t>1.2.3</t>
  </si>
  <si>
    <t>Promover los enfoques diferenciales, de género (mujeres y LGBTI) y territoriales, en el relacionamiento con organizaciones, colectivos, movimientos sociales y plataformas.</t>
  </si>
  <si>
    <t>En materia de los Enfoques Diferenciales y de Género, los avances en el primer trimestre se concentran en dos componentes: (1) ajustes y revisión de los Lineamientos de los Enfoques Diferenciales para el proceso de búsqueda de Personas dadas por Desaparecidas, y (2) avances en el proceso de relacionamiento con organizaciones y mecanismos de cooperación internacional que defienden los DDHH de los sujetos de especial protección constitucional. Al respecto, estos fueron los desarrollos en cada Enfoque:
 Enfoque de Niños, niñas, adolescentes y jóvenes: Con organizaciones y mecanismos de cooperación internacional -COALICO, BENPOSTA y UNICEF se dio continuidad al relacionamiento iniciado en el año 2019 con el propósito de socializar avances en el enfoque e identificar acciones conducentes al fortalecimiento de la participación de los NNAJ. En el caso de COALICO, se profundizó en el debate sobre los retos de la búsqueda extrajudicial y humanitaria de los Niños y las Niñas. Por último, se articuló con la CEV para establecer un escenario de intercambio de información sobre la experiencia de los jóvenes víctimas de la Operación Berlín. 
 Enfoque de Género- Mujeres: Se avanzó en la implementación del proyecto de cooperación con ONU Mujeres en dos aspectos: (1) se participó en el Comité de Gestión para consolidar el Plan de Trabajo con la UBPD y en general, el SIVJRNR, y (2) los(as) servidores de la UBPD participaron en el segundo espacio de formación en Enfoque de Género en Villavicencio. No obstante, dada la coyuntura de aislamiento preventivo, se está revisando la posibilidad de ampliar los tiempos del proyecto para poder cumplir con el desarrollo de las actividades en territorio (estudios de caso con Equipos Territoriales de la UBPD o escenarios de encuentro con mujeres en proceso de reincorporación).
 Enfoque de Persona Mayor: Con el objetivo de formular de manera participativa los Lineamientos del Enfoque de Persona Mayor en la Búsqueda de Personas dadas por Desaparecidas se realizaron dos encuentros regionales con personas mayores en Cali y en Barranquilla y un grupo focal en Bogotá. 
 Enfoque de Género-Personas LGBTI: En la misma perspectiva, se avanzó en el relacionamiento con las organizaciones de la Alianza Voces: Colombia Diversa y Caribe Afirmativo, quienes tienen un proyecto de cooperación con la Embajada de Holanda para fortalecer su capacidad de incidencia política ante las entidades del SIVJRNR. De esta manera se estableció que el producto para la UBPD que van a construir se enfocaría a: (1) Insumos de análisis de la relación violencia por prejuicio y desapariciones ocurridas con ocasión del conflicto armado, y (2) una estrategia desde las organizaciones de mitigación del subregistro de las desapariciones de Personas LGBTI. 
 Enfoque Étnico- Pueblos Indígenas: En el marco del Protocolo de Relacionamiento entre la UBPD y los Pueblos Indígenas, se desarrolló la primera sesión del 2020 con el Órgano de Interlocución y la ONIC y establecer productos y perfiles para la contratación del año. De igual forma, se avanzó en el relacionamiento con el Pueblo Kuankuamo (construcción de un plan de trabajo en segunda sesión) y Bahía Portete (identificación de lugares y solicitudes de búsqueda).
 Enfoque Étnico- Afrocolombiano: Se abrió un escenario de relacionamiento con la organización de mujeres La Comadre de AFRODES, quienes presentarán una solicitud colectiva de búsqueda y presentarán una propuesta desde la cosmovisión afro de participación en la búsqueda. 
 Respecto al ajuste de los documentos de lineamientos sobre EDyG, estos se encuentran en revisión por parte de la Directora de Participación. Por tanto, se espera para el próximo trimestre, contar con la aprobación final de dichos documentos por parte de la SGTT y la Dirección General de la Unidad, con el propósito de comenzar a implementar la estrategia de socialización de los lineamientos al interior de todas las dependencias de la UBPD. 
 Finalmente, el relacionamiento se dió con catorce (14) organizaciones, colectivos, movimientos y plataformas de la sociedad civil, acompañantes y de familiares (OCMP), a partir del desarrollo de 11 actividades que contaron con la asistencia de 91 personas. Con 6 OCMP se inició un relacionamiento (Comunidad Indígena Bahía Portete, Colectivo de Mujeres la Comadre de AFRODES, ADIV, AVIDES, ASVIPAD y AMVIDENAR); mientras que con 8 se dio continuidad (Coalición Contra la Vinculación de Niños, Niñas y Jóvenes al Conflicto Armado - COALICO -, BENPOSTA Nación de Muchachos, Colombia Diversa, Caribe Afirmativo, Familiares Colombia, MOVICE Capítulo Bogotá - Meta, Pueblo Kuankuamo y Órgano de Interlocución entre los Pueblos Indígenas y la UBPD - Organización Indígena de Colombia - ONIC - y Comisión de Derechos Humanos de los Pueblos Indígenas – CDDHHPI -). Además, se relacionó con 3 instituciones internacionales (ICTJ Embajada de Holanda, UNICEF y ONU Mujeres), con la asistencia de 102 personas. 
 Bajo este contexto, la DTPCVED reconoce que existe el reto de lograr que las actividades proyectadas con determinados grupos de interés y dirigidas a la incorporación o aplicación de los lineamientos de enfoques diferenciales y de género se vean lo menos afectadas posible por el Covid 19; para lo cual se hará necesario realizar diálogos francos con los involucrados y acordar ajustes en metodologías o reprogramación de determinadas actividades, previo acuerdo entre las partes.</t>
  </si>
  <si>
    <t>Se observa avance en las actividades descritas.
* Los soportes relacionados son evidencia de la actividad; adicionalmente en el caso de la información reservada se adjunta imagen de pantallazo de la información</t>
  </si>
  <si>
    <t>Con el fin de promover los enfoques diferenciales, de género (mujeres y LGBTI) y territoriales, en el relacionamiento con organizaciones, colectivos, movimientos sociales y plataformas se avanzó de manera particular en cada uno de los enfoques así:
 Enfoque de Persona Mayor:
 Se elaboraron los Lineamientos del Enfoque Diferencial de Persona Mayor para el proceso de Búsqueda de Persona Mayor para el proceso de búsqueda de personas dadas por desaparecidas. 
 Enfoque de Género- Mujeres:
 Como parte del proceso de relacionamiento con la Instancia Especial de Género para el Acuerdo de Paz, desde la UBPD se participó en dos sesiones plenarias de este mecanismo de seguimiento y verificación de la implementación del Acuerdo, en esta línea se acordó la posibilidad de instalar de manera formal un escenario técnico de relacionamiento. Así mismo, en el marco del Proyecto de Cooperación de ONU Mujeres con el SIVJRNR, la organización SISMA Mujer entregó 4 informes al SIVJRNR, de los cuáles el Informe “Huellas imborrables. Caminos de memoria y dignidad”, contiene 2 casos de 75 mujeres que buscan a personas dadas por desaparecidas.
 Enfoque de Género-Personas LGBTI:
 En la misma línea, se avanzó en el relacionamiento con las organizaciones de la Alianza Voces: Colombia Diversa y Caribe Afirmativo, quienes tienen un proyecto de cooperación con la Embajada de Holanda para fortalecer su capacidad de incidencia politica ante las entidades del SIVJRNR. Es así como se sostuvó una sesión de trabajo para presentar y analizar de manera conjunta los desafíos para abordar el subregistro y la relación conceptual entre discriminación, violencia por prejuicio y desapariciones con ocasión del conflicto armado. De igual forma, se sostuvo un diálogo con la Plataforma LGBTI por la Paz alrededor de la pedagogía y las acciones en territorio adelantadas por la UBPD. 
 Enfoque Étnico- Pueblos Indígenas:
 Se avanzó en las acciones enmarcadas en el Protocolo de Relacionamiento entre la UBPD y los Pueblos Indígenas; se desarrollaron sesiones de seguimiento a los convenios, contratación y actividades del equipo indígena para el desarrollo de los productos derivados del proceso de relacionamiento en 2020. A su vez, se llevaron a cabo las siguientes sesiones: i) Espacios con el Pueblo Kuankuamo para iniciar el Plan de trabajo para el relacionamiento con la UBPD pero que debió ser suspendido por coyuntura COVID 19, ii) Diálogos con mujeres de Bahía Portete para evaluar conjuntamente las visitas de la UBPD a ese territorio, y iii) Encuentros con la Comunidad de Cañamomo Lomaprieta y con el Pueblo Awa del departamento de Nariño.
 Enfoque de Niños, niñas, adolescentes y jóvenes:
 En general, en materia del Enfoque de NNAJ se dio continuidad al relacionamiento con plataformas como COALICO para revisar posibles líneas de trabajo conjunto para fortalecer la incorporación del Enfoque de NNAJ en los procesos de búsqueda con apoyo de esta plataforma, y con BENPOSTA para socializar informacion de los avances de la búsqueda en el marco de la Operación Berlín. En esa línea se realizó un trabajo interno con la Dirección de Información para establecer acciones en el marco del proceso de participación y aporte de información del Grupo Consultor en relación a NNAJ dados por desaparecidos en el marco de la Operación Berlín y con la Oficina Jurídica para avanzar en reflexiones e incorporación del enfoque en los documentos internos relacionados, específicamente, sobre el concepto jurídico frente a la participación de NNA en acciones humanitarias de prospección y recuperación de cuerpos.
 En esa línea se realizó un trabajo interno con la Dirección de Información, para hacer seguimiento a los avances y compromisos de cada una de las direcciones.
 Enfoque Étnico- Afrocolombiano:
 En pro de avanzar en el relacionamiento con el Colectivo de mujeres La Comadre de AFRODES, quienes presentarán una solicitud colectiva de búsqueda y presentarán una propuesta desde la cosmovisión afro de participación en la búsqueda se realizó una reunión para abordar la situación particular y construir una ruta de trabajo con una aportante de información víctima de violencia sexual,</t>
  </si>
  <si>
    <t>Se observa avance en las actividades descritas.
Es importante la socialización de los documentos con lineamientos definidos, en los casos que se pueda a toda la Unidad y ciudadanía en general; en los casos que la seguridad y confidencialidad de la información no lo permita comunicar que se realizaron y se están implementando, pues en un momento de exigencia de resultados como el actual esto demuestra gestión y facilita el trabajo de equipos centrales y territoriales.
* Los soportes relacionados son evidencia de la actividad; adicionalmente en el caso de la información reservada se adjunta imagen de pantallazo de la información</t>
  </si>
  <si>
    <t>1.2.4</t>
  </si>
  <si>
    <t>Construir y actualizar canales de doble vía para recibir retroalimentación por parte de los distintos actores interesados en la labor de la UBPD.</t>
  </si>
  <si>
    <t>Oficina Asesora de Comunicaciones y Pedagogía</t>
  </si>
  <si>
    <t>Oficina Gestión del Conocimiento</t>
  </si>
  <si>
    <t xml:space="preserve">Si bien la UBPD ya cuenta con canales de doble vía a través de los cuales se recibe retroalimentación como las redes sociales y la página web, en el 2020 se construyeron dos canales adicionales como la estrategia de pedagogía para el acceso al mecanismo, cuyo reporte están en el Indicador No, 11, y la estrategia de rendición de cuentas que se evidencia en la actividad 2.3.2. </t>
  </si>
  <si>
    <t xml:space="preserve">Se sugiere construir una matriz para registrar todas las comunicaciones elaboradas y divulgadas por la OACP, de tal forma, que se determine cuales de estas comunicaciones no están siendo retroalimentadas en doble vía. Así mismo, que los canales hayan sido efectivos llegando a todas las partes interesadas.
</t>
  </si>
  <si>
    <t>Se actualizaron de manera permanente las redes sociales de la UBPD. Los reportes digitales se encuentran en el reporte del Indicador No. 11. 
 Se avanzó en el proceso de contratación de los servicios de actualización y mantenimiento de la página web, en el cual se identificaron y plasmaron las necesidades para el mejoramiento de la página web de la UBPD y en este sentido la eficiencia en la comunicación con los diferentes grupos de interés a través de este canal. 
 En el marco de la estrategia de rendición de cuentas se realizaron 4 diálogos virtuales. Para ello se realizó inicialmente una consulta pública frente a los temas de interés de la ciudadanía. Igualmente, en cada diálogo se recogieron las diferentes preguntas hechas por la ciudadanía y las respuestas fueron publicadas posteriormente en la página web de la UBPD. 
 Se avanzó en la implementación de los espacios de pedagogía para el acceso al mecanismo de manera virtual con familiares, entidades y comunidad académica.</t>
  </si>
  <si>
    <t>Frente al avance reportado, se sugiere revisar y analizar el artículo 55. "Audiencias Públicas Participativas" de la Ley 1757 de 2015, lo anterior, considerando que se obliga a todos los directores a realizarlas y al parecer difieren de los espacios determinados en el artículo 53 de la misma norma. Por otra parte, se sugiere ligar la comunicación y pedagogía a la gestión que se encuentra desarrollando el grupo de atención al ciudadano de la SAF en terminos de la adquisición de buzones de servicio para las sedes de la UBPD, esto permitirá contar con un canal de comunicación adicional para las partes interesadas.</t>
  </si>
  <si>
    <t>1.2.5</t>
  </si>
  <si>
    <t>Construir un modelo de atención y servicio al ciudadano que contribuya a los procesos de relacionamiento con los actores interesados en la labor de la UBPD.</t>
  </si>
  <si>
    <t>Subdirección Administrativa y Financiera</t>
  </si>
  <si>
    <t>Oficina de Gestión del Conocimiento, Oficina Asesora de Comunicaciones y Pedagogía; Subdirección General, Técnica y Territorial</t>
  </si>
  <si>
    <t>Las actividades para la construcción del modelo de atención y servicio al ciudadano, orientado a “Mantener un relacionamiento fluido con actores interesados en la labor de la UBPD, a través de diferentes mecanismos de diálogo y trabajo conjunto”, correspondientes al primer trimestre de la vigencia, son las siguientes: i) Se realizó la aplicación de un autodiagnóstico de Servicio al ciudadano para identificar el estado de maduración del proceso y las acciones orientadas a la definición del modelo, ii) Se generó un plan interno de trabajo, iii) Se realizaron 5 mesas de trabajo (los días 4, 6, 12, 18 y 26 de marzo) con el propósito de identificar criterios de direccionamiento y niveles de relacionamiento con los diferentes grupos de interés, iv) se ha participado, junto con la Oficina de Gestión del Conocimiento, en las reuniones para realizar la caracterización de los grupos de interés.
En el marco de estas actividades y derivado del insumo de cada mesa de trabajo, se ha elaborará el modelo de servicio en sus diversos niveles de relacionamiento de la entidad con los diferentes grupos de interés y a través de los diversos canales de atención, entre los cuales se encuentra la reciente línea de atención implementada, correspondiente a la línea gratuita nacional 018000117175.</t>
  </si>
  <si>
    <t>La información es completa y se relaciona dircetamente con la actividad, dando cuenta de avances importantes para la construcción del modelo de atención y servicio al ciudadano.
Es importante que la dependencia resguarde los soportes de las acciones realizadas, en caso de que la OCI las solicite en el marco de las auditorías que tiene programadas.</t>
  </si>
  <si>
    <r>
      <t xml:space="preserve">En lo correspondiente al segundo trimestre de la vigencia, el proceso de Servicio al Ciudadano adelantó las siguientes actividades en relación con el modelo:
i) Continuó con las mesas de trabajo previstas desde el mes de marzo, conformadas por la Subdirección General Técnica y Territorial, la Dirección de Información, Dirección de Participación, Oficina Asesora Jurídica y Servicio al Ciudadano en las siguientes fechas: 14,17,22 de abril y 3, 6 de julio (estas dos últimas se encuentran en revisión por los asistentes). Se cuenta con las actas validadas como evidencia.
ii) Se elaboró matriz de clasificación de los PQRSD validada por las diferentes dependencias.
iii) Se elaboraron las consideraciones sobre el tratamiento del derecho de petición frente a las solicitudes de búsqueda y las particularidades de la UBPD como entidad de carácter humanitario.
iv) Se cuenta con un documento preliminar denominado Protocolo para las solicitudes de búsqueda
v) Se ha participada en mesas de trabajo con la Oficina de Gestión del Conocimiento en aras de abordar los siguientes ejes temáticos: a) Caracterización de los Grupos de Interés, b) Niveles de relacionamiento interno y externo
En este orden de ideas, derivado del insumo de cada mesa de trabajo, producto de las actividades adelantadas, se adjunta versión preliminar del documento “Modelo de atención y servicio al ciudadano”.
</t>
    </r>
    <r>
      <rPr>
        <b/>
        <sz val="10"/>
        <color rgb="FF000000"/>
        <rFont val="Arial Narrow"/>
        <family val="2"/>
      </rPr>
      <t>Anexo 1.2.5</t>
    </r>
  </si>
  <si>
    <t>* Lo reportado da cuenta de avances en la dirección esperada, en relación con la acción estratégica.
* Es importante informar también qué se ha realizado con las otras dependencias que intervienen en la actividad.
* En cuanto al numeral iv es importante revisar la articulación con la DTIPLB, puesto que la definición de lo que la entidad asume como solicitudes de búsqueda está fuertemente relacionada con los Planes regionales de búsqueda que lidera esa dependencia. Esa definición no incluye únicamente las peticiones que llegan a la entidad por parte de personas que buscan, sino que también se consideran como solicitudes los datos que se van asociando a partir de las labores de investigación.
* Con respecto a las evidencias que se envían como anexos, es importante tener en cuenta que, en el caso de las actividades del Plan de acción, a diferencia de los indicadores, estos no reposan en el archivo de la OAP, sino que deben ser resguardados por las áreas responsables, en caso de que lleguen a ser solicitados en el marco de una auditoría interna o externa.</t>
  </si>
  <si>
    <t>1.2.6</t>
  </si>
  <si>
    <t>Construir e implementar la estrategia de diálogo y relacionamiento con la comunidad internacional.</t>
  </si>
  <si>
    <t>Equipo de Cooperación y Alianzas - Dirección General</t>
  </si>
  <si>
    <t>Oficina Gestión del Conocimiento, Oficina Asesora de Comunicaciones y Pedagogía</t>
  </si>
  <si>
    <t>El 30/01/2020 se aplicó encuesta sobre relacionamiento establecido desde las 17 sedes territoriales de UBPD con organismos de cooperación internacional, como insumo para el desarrollo de las acciones estratégicas del Plan de Acción 2020, lideradas por el Equipo de Cooperación de la Dirección General (Actividad 1.2.6 y Actividad 3.2.2). 
 El análisis de resultados de la encuesta arrojó que los organismos de cooperación internacional han contactado a la UBPD en territorio y establecido un relacionamiento para desarrollar las siguientes actividades: 1. Facilitar el intercambio de información sobre contexto regional y situaciones de seguridad; 2. Ofrecer apoyo para el ingreso a territorios, especialmente de comunidades étnicas; 3. Aportar propuestas para el levantamiento de información sobre mapeo de fosas, cementerios y sepulturas ilegales; 4. Acompañar en territorio labores humanitarias de búsqueda; 5. Facilitar y fortalecer espacios de articulación con autoridades locales (personerías especialmente) y espacios de trabajo con organizaciones de familiares y de sociedad civil.
 De acuerdo con la encuesta, al menos un 70,6%, de los organismos de cooperación internacional manifiestan interés es desarrollar acciones conjuntas con UBPD para fortalecer la participación familiares de víctimas, pueblos étnicos, organizaciones de sociedad civil y excombatientes en el proceso de búsqueda. Un 58.8% manifiesta interés por desarrollar acciones para apoyar procesos de formación y de pedagogía en los territorios y un 47.1% para trabajar de manera coordinada y articulada para la búsqueda a través de espacios institucionales y con organizaciones de sociedad civil. Solo un 11.8% % manifestó interés por trabajar nuevas metodologías en materia forense y el desarrollo de actividades técnico científicas o de la fase de prospección y recuperación.
 Como conclusiones de la encuesta se recomendó el desarrollo de lineamientos desde el nivel central para el establecimiento de alianzas en el territorio, el establecimiento de canales o mecanismos de comunicación con los organismos internacionales a nivel central y territorial, para facilitar la identificación de posibles proyectos e iniciativas y la formalización de los posibles acuerdos o convenios de cooperación. 
 En este trimestre se han realizado 12 espacios de diálogo con representantes de la Comunidad Internacional para informar sobre los avances, retos y desafíos de la entidad. De estas reuniones se identifica un mayor conocimiento y nivel de respaldo de la Comunidad Internacional, manifestado en declaraciones en redes sociales y nuevos acuerdos de apoyo político, técnico y financiero para los próximos años alineados al Plan Operativo 2020 y el Plan Estratégico 2020-2023. En las reuniones desarrolladas los representantes de la comunidad internacional se muestran interesados en comprender mejor las implicaciones del trabajo que desarrolla UBPD y clarificar el rol que pueden desarrollar en la articulación con las organizaciones de la sociedad civil como con las demás autoridades del orden nacional y local con la que cooperan.
 Asimismo, el 13/04/2020 se realizó el primer encuentro de diálogo y socialización con la comunidad internacional para la presentación del balance en el segundo año de implementación de la UBPD, resultados y los actuales retos que enfrenta, en la que participaron 45 representantes del cuerpo diplomático, agencias de cooperación y organizaciones internacionales no gubernamentales, representantes de academia internacional. Posterior al evento al desayuno se aplicó una encuesta a los 45 participantes sobre los principales temas que llamaron su atención de la jornada. Del resultado de la encuesta a corte 31 de marzo, los 5 temas de los que quieren recibir más información son: 1) La implementación de los Planes Regionales de Búsqueda y la participación de las víctimas en ellos; 2) la coordinación de la UBPD con el SNARIV; 3) El funcionamiento del Consejo Asesor de la Unidad y la relación con organizaciones de víctimas; 4) Los niveles de articulación institucional y protocolos establecidos para la identificación y las entregas dignas y; 5) Procesamiento de información que hace UBPD y su relación con los registros del SIRDEC.</t>
  </si>
  <si>
    <t>* La actividad está asociada al indicador 43, que se encuentra en nivel de cumplimiento "Óptimo", pues se presenta un informe de actividades desarrolladas durante el trimestre con organizaciones de comunidad internacional, incluso recolectando información desde el trabajo directo con equipos territoriales, además de algunos resultados y análisis. - Lo anterior responde a la meta esperada de avance para el primer trimestre.
 * Los soportes dan cuenta de la información de avance en cuanto a los resultados de actividades desarrolladas e instrumentos aplicados, sin embargo, se recomienda adjuntar los listados de asistencia o evidencias de las reuniones, encuentros y demás espacios que se realizan.</t>
  </si>
  <si>
    <t>Con el fin de contar con la apreciación y valoración de la Comunidad Internacional sobre los aspectos que consideran relevantes conocer del trabajo que realiza la UBPD y así fortalecer este diálogo y avanzar en la construcción de un objetivo común por la búsqueda de las personas desaparecidas en el conflicto en Colombia. Fue enviada mediante correo electrónico encuesta a 51 actores de la Comunidad Internacional, de los cuales se obtuvieron 18 respuestas, que representa el 35% sobre el total de los participantes. Como anexo se entrega el análisis de los resultados de la encuesta, de la cual se pueden resaltar los siguientes resultados: Los avances alcanzados por la UBPD más llamativos son el Despliegue territorial y Planes regionales de búsqueda, los Mecanismo de participación de las víctimas, sociedad civil y comunidades étnicas y la Estrategia de comunicaciones y pedagogía.
 Gran parte de la Comunidad internacional puede aportar a la Unidad en asistencia técnica especializada y el pronunciamiento y respaldo al trabajo de la UBPD a través de campañas y otras iniciativas de visibilidad. La Implementación del Plan Nacional de Búsqueda, Planes de Búsqueda Regionales, los Enfoques diferenciales, de género y territorial y articulaciones con organizaciones de víctimas y sociedad civil, son los temas que la comunidad internacional desea que la UBPD enfatice en los próximos ejercicios de dialogo.
 En el marco del relacionamiento y acciones dirigidas a vincular a la Comunidad Internacional en la construcción de un objetivo común por la búsqueda de los desaparecidos, se realizaron sesiones de trabajo virtual en mayo con el Jefe de la Misión de la MAPP-OEA. Producto de éstas reuniones se acordaron entre la MAPP OEA y la UBPD el desarrollo de acciones para fortalecer el trabajo en territorio de la Unidad, para el trabajo con organizaciones de familiares y víctimas, organización es de mujeres y para el acceso a la información sobre información de contexto, seguridad en territorio y casos de personas reportadas por desaparecidas en poder de estas instancias y sus equipos.
 Finalmente, en el mes de mayo y junio en articulación con los dos mecanismos del Sistema Integral se sostuvieron importantes reuniones de alto nivel con representantes de las Embajadas de Suecia, Suiza, Reino Unido, Francia, Alemania, Noruega, Países Bajos, la Unión Europea, Bélgica, Irlanda y México, el Nuncio Apostólico, la OACNUDH y la Coordinadora Residente para Colombia del Programa de Naciones Unidas para el Desarrollo, donde la Unidad presentó su balance para el trabajo en los próximos meses, retos y desafíos derivados de la pandemia para el desarrollo de las acciones de búsqueda y alertó sobre la situación de seguridad para líderes y lideresas sociales y excombatientes que pueden inhibirse de participar y entregar información sobre personas dadas por desaparecidas, debido a la falta de garantías y medidas de seguridad a implementarse por el Gobierno Nacional.</t>
  </si>
  <si>
    <t>Aunque se presenta avance en varios campos y actividades de relacionamiento con la comunidad internacional y la búsqueda de apoyo hacia un objetivo común, la actividad principal se define en la construcción de una "estrategia de diálogo y relacionamiento con la comunidad internacional, además de su implementación", por lo cual se espera tener dicho documento y la estrategia de implementación de cómo se llevará a cabo.
Los soportes presentados demuestran el avance de las actividades reportados</t>
  </si>
  <si>
    <t>1.2.7</t>
  </si>
  <si>
    <t>Desarrollar estrategias de relacionamiento con quienes aportan información y pueden contribuir a la realización de los procesos de búsqueda.</t>
  </si>
  <si>
    <t>Dirección Técnica de Información Planeación y Localización para la Búsqueda</t>
  </si>
  <si>
    <t>A partir de la campaña de facilitación de acceso al mecanismo liderada por la OAC, se han transmitido mensajes institucionales en diferentes medios de comunicación masivos de orden nacional que han permitido a la UBPD acercarse a la población interesada en aportar información y contribuir en la realización de los procesos de búsqueda. En consecuencia, para lo corrido de la vigencia de conformidad con lo consignado en el registro de aportantes 64 personas se han puesto en contacto con la entidad con el interés de proporcionar información que consideran relevante para la búsqueda.</t>
  </si>
  <si>
    <t>La información es pertinente y corresponde con la actividad. En futuros reportes, sería valioso incluir detalles sobre los mecanismos a través de los cuales la DTIPLB avanza en construir rutas de trabajo con los posibles aportantes de información. Así mismo, sería ipmortante contar el origen de esos aportantes a medida que llegan nuevas personas.</t>
  </si>
  <si>
    <t>Dentro de las estrategias de relacionamiento desarrolladas por la Dirección Técnica de Información, se ha venido trabajando con la comisión de FARC llevando a cabo las siguientes actividades:
- El 7 de mayo se tuvo reunión para tratar temas relacionados con el proyecto Organización Internacional para las Migraciones, los instrumentos de recolección de información para complementar los formularios del comunicado 062 y documentar nuevos casos, estrategias para trabajar los casos del 01, el requerimiento de lineamientos de las UBPD sobre trabajo, obras o actividades con contenido reparador-restaurador (TOAR) y la certificación de las contribuciones.
- El 22 de mayo se tuvo la reunión con el comité de inicio del proyecto OIM para valorar condiciones de inicio y definir acuerdos de trabajo.
- El 28 de mayo se hizo revisión y validación de la propuesta de plan de trabajo enviada por FARC para la ejecución del proyecto OIM.
- El 29 de mayo se tuvo reunión sobre el caso 01 en el que se discutió la priorización de casos y balance de la información, acuerdos de trabajo para la contribución y aporte de información.
- El 3 de junio se tuvo reunión con el equipo de género de FARC que participa de la mesa de reunificación familiar para hacer seguimiento a las solicitudes de búsqueda de hijos desaparecidos de excombatientes y estrategias de contribución a la búsqueda.
No se han realizado avances en los aportes de información teniendo en cuenta  que, con las personas de la Comisión de FARC que contribuyen con  información no es posible hacer ningún avance por vías virtuales o por teléfono; ellos  han manifestado que los aportes se deben hacer de forma personal, debido a la desconfianza que existe en los medios virtuales, las pocas o nulas condiciones de conectividad que hay en los territorios y los riesgos que manifiestan por no estar en condiciones de privacidad.
Por otro aldo, es importante señalar que se ha dado continuidad al trabajo iniciado con las personas que manifestaron su interés de poner en conocimiento a la UBPD de información relevante para establecer el paradero o lo acaecido a personas dadas por desaparecidas en el contexto y en razón del conflicto armado, a través de los diferentes medios de comunicación (vía telefónica, correo electrónico y redes sociales) y en virtud de lo anterior, para el segundo trimestre de año se reportan 56 aportantes de información, los cuales corresponden a:
- FARC:  9
- Fuerza pública: 6
- Otros actores armados: 0
- Civiles:28
- Paramilitares:3
- Terceros o financiadores: 1
- Sin información: 9
- Agentes del Estado distintos a Fuerza pública 0</t>
  </si>
  <si>
    <t>* La información es relevante y está directamente relacionada con la actividad que se reporta.
* Es importante que, tal como se hizo en el primer trimestre del año, se habló de lo ocurrido o realizado con diversos aportantes de información que se han puesto en contacto con la entidad a partir de una mayor difusión del mandato de la UBPD, no restringidos a uno solo tipo o categoría de personas dispuestas a aportar en la búsqueda. Esto muestra que se tuvo en cuenta la retroalimentación del primer trimestre del año.</t>
  </si>
  <si>
    <t>Construir y fortalecer la imagen de la UBPD como una entidad de carácter humanitario y extrajudicial.</t>
  </si>
  <si>
    <t>1.3.1</t>
  </si>
  <si>
    <t>Construir los criterios de acción de la entidad, que reflejen su carácter humanitario y extrajudicial en el proceso de búsqueda.</t>
  </si>
  <si>
    <t>Dirección General, Oficina Asesora Jurídica, Oficina de Gestión de Conocimiento. Direcciones Técnicas Misionales y Equipos Territoriales, Secretaría General.</t>
  </si>
  <si>
    <t>Para el presente período de reporte no se relacionan avances frente a esta actividad</t>
  </si>
  <si>
    <t>Es necesario que se registre un avance cualitativo o por lo menos se indiquen las razones de no reportar avances en el corte, de tal forma, que se tomen acciones para los siguientes cortes. Por otra parte, se sugiere adelantar la construcción de la introducción, proposito, justificación y el contenido de los criterios de acción. Así mismo, que se construya un cronograma que pemita establece cuando se entregará finalmente estos criterios de acción, toda vez, que las fechas del plan de acción no permiten observar el desarrollo detalado de las mismas.
Se sugiere lo indicado en azul en reemplazo de lo rojo, pues la vigencia se refiere a toda la anualidad.</t>
  </si>
  <si>
    <t>Conforme a las tareas sugeridas desde el equipo de la SGTT para dar cumplimiento a las actividades 1.3.1 y 1.3.2, se contempló avanzar en la recolección de información respecto a las nociones del carácter humanitario y extrajudicial teniendo en cuenta los insumos de la OACP y distintos documentos elaborados por dependencias de la UBPD. Esto permitirá contar con claridad respecto a la naturaleza de la Unidad y marco de acción.
 Por otro lado se evaluó la posibilidad de establecer unas jornadas de diálogo con asesores de la Dirección General y la jefe de la Oficina Asesora Jurídica, en razón de: i) Durante la vigencia 2019 se llevaron a cabo espacios con el CICR y magistrados de la Corte Constitucional para abordar lo relacionado con la sentencia que analiza el SIVJRNR, el cambio de paradigma, los principios humanitarios y el marco de acción para que la UBPD actúe como entidad humanitaria en el país. ii) La información recogida al rededor de los principios rectores para la búsqueda de personas desaparecidas de Naciones Unidas en sesiones con la OGC iii) Los avances de la UBPD en cuanto a los tres (3) verbos rectores “Dirigir, Coordinar y Contribuir” en el marco del procedimiento de Entregas Dignas. 
 Así las cosas, se adelantó lo necesario para llevar a cabo una mesa de trabajo el 18 de junio con el delegado de la Dirección General en la que, bajo un esquema de entrevista semiestructurada, se abordaron aspectos que permitieron avanzar en la construcción de los criterios de acción de la UBPD. Del mismo modo, a través de este espacio, se puso en conocimiento por parte de la Dirección General, el equipo asesor y la Oficina de Gestión del Conocimiento el trabajo adelantado al rededor de las aproximaciones al carácter humanitario y extrajudicial y de su materialización en la UBPD. 
 Propuesta del reporte:
 Conforme a las tareas sugeridas por el equipo de la SGTT para dar cumplimiento a las actividades 1.3.1 y 1.3.2, se contempló avanzar en la recolección de información respecto a las nociones del carácter humanitario y extrajudicial teniendo en cuenta los insumos de la OACP y distintos documentos elaborados por dependencias de la UBPD. Esto permitirá contar con claridad respecto a la naturaleza de la Unidad y marco de acción.
 Por otro lado se evaluó la posibilidad de establecer unas jornadas de diálogo con el asesor Federico Andreu y la jefe de la Oficina Asesora Jurídica, Nancy Cruz, en razón a que durante la vigencia 2019 se efectuaron espacios encuentro con el CICR, magistrados de la Corte Constitucional respecto a la sentencia que analiza el SIVJRNR, el cambio de paradigma, los principios humanitarios y el marco de acción para que la UBPD actúe como entidad humanitaria en el país.
 Así mismo, se tuvo en cuenta la sesión sobre “Principios Rectores” realizada por la OGC, los principios rectores para la búsqueda de personas desaparecidas de Naciones Unidas y los avances de la UBPD en cuanto a los tres (3) verbos rectores “Dirigir, Coordinar y Contribuir” en el marco del procedimiento de Entregas Dignas.
 En razón a lo anterior, se realizó una jornada con el asesor Federico Andreu el 18 de junio, en la que se le efectuaron unas preguntas bajo un esquema de entrevista semiestructurada y que contemplan aspectos que permiten avanzar en la construcción de los criterios de acción de la UBPD - se adjunta el acta de la sesión. Posterior a la sesión con el asesor Federico Andreu, se evidenció que la Dirección General, el equipo asesor y la Oficina de Gestión del Conocimiento vienen desarrollando mesas de trabajo acerca del carácter humanitario y extrajudicial y de su materialización en una entidad como la UBPD. Por esta razón se considera necesaria una articulación con la Dirección General con el fin de no duplicar tareas y así contar con información que permita a la SGTT construir los criterios de acción de la Unidad.</t>
  </si>
  <si>
    <t>En el avance cualitativo se indica que se la estrevista semiestructurada se permitió "avanzar en la construcción de los criterios de acción de la UBPD", así mismo, através de este espacio, se puso en conocimiento el trabajo adelantado al rededor de las aproximaciones al carácter humanitario y extrajudicial y de su materialización en la UBPD, no obstante, la actividad se encontraba proyectada para que fuera culminada el 30 de junio de 2020, en tal sentido, bajo este entendido, no se culminó con la construcción de los criterios de acción de la entidad, para reflejar el carácter humanitario y extrajudicial en el proceso de búsqueda.</t>
  </si>
  <si>
    <t>1.3.2</t>
  </si>
  <si>
    <t>Desarrollar una estrategia para el seguimiento a la implementación de los criterios de acción.</t>
  </si>
  <si>
    <t>Direcciones Técnicas Misionales y Equipos Territoriales.</t>
  </si>
  <si>
    <t>Es necesario que se registre un avance cualitativo o por lo menos se indiquen las razones de no reportar avances en el corte, de tal forma, que se tomen acciones para los siguientes cortes. Por otra parte, dentro del cronograma sugerido en la anterior actividad, se debe incluir el desarrollo de la misma para efectos de monitorear su respectiva implementación.
Se sugiere lo indicado en azul en reemplazo de lo rojo, pues la vigencia se refiere a toda la anualidad.</t>
  </si>
  <si>
    <t>Se avanza en la construcción de los criterios de acción de la entidad, que reflejen su carácter humanitario y extrajudicial en el proceso de búsqueda tal y como se describe en la actividad anterior, una vez culminado este ejercicio, se adelantará lo necesario para desarrollar una estrategia para el seguimiento a la implementación de los criterios de acción.
 Propuesta del reporte:
 Respecto a la actividad 1.3.2. y conforme al análisis efectuado para el cumplimiento de la actividad 1.3.1., se consideró que la estrategia para el seguimiento a la implementación de los criterios de acción, dependía del desarrollo y culminación de la construcción de “los criterios de acción de la entidad, que reflejen su carácter humanitario y extrajudicial en el proceso de búsqueda”. Razón por la cual, los avances para el cumplimiento de esta actividad empezarán a reportarse durante el segundo semestre del 2020.</t>
  </si>
  <si>
    <t>Debido a que la actividad 1,3,1 no fue culminada en el segundo trimestre, se sugiere dar prioridad en el tercer corte a la construcción de los criterios de acción de la entidad, para reflejar el carácter humanitario y extrajudicial en el proceso de búsqueda y en forma simultanea programar su respectivo desarrollo para lo que resta de la vigencia.</t>
  </si>
  <si>
    <t>1.3.3</t>
  </si>
  <si>
    <t>Definir la política institucional de comunicación interna y externa.</t>
  </si>
  <si>
    <t>Subdirección General, Técnica y Territorial, Oficina de Gestión de Conocimiento.</t>
  </si>
  <si>
    <t xml:space="preserve">Se realizó un jornada de trabajo del equipo para definir las bases de la política de comunicaciones y se acordó el envío de insumos por parte de cada persona para elaborar el documento. </t>
  </si>
  <si>
    <t>Se sugiere continuar con la puesta en marcha de la intranet; herramienta que permite a las dependencias interactuar y dar a conocer otros temas de interés. De esta forma, dentro de la política institucional quedará registro de su uso y manejo.</t>
  </si>
  <si>
    <t>Se elaboró un documento borrador de la política de comunicaciones.</t>
  </si>
  <si>
    <t>Se sugiere realizar gestiones adicionales para que la misma pueda ser aprobada en los términos propuestos en la actividad (julio 2020), así mismo, dejar la trazabilidad de la gestión adelantada. Finalmente, se sugiere que una vez se encuentre aprobada sea publicada en la página web en el link de planeación en manuales, politicas y lineamientos en virtud del Indice de Transparencia</t>
  </si>
  <si>
    <t>1.3.4</t>
  </si>
  <si>
    <t>Diseñar e implementar estrategias de comunicación y pedagogía que promuevan la UBPD como una entidad de carácter humanitario, extrajudicial y confidencial.</t>
  </si>
  <si>
    <t>"Se diseño la estrategia de Comunicación y Pedagogía para el 2020 cuyo avance corresponde al Indicador No. 11. 
Link estrategia: https://drive.google.com/open?id=1mAxjMIubgpgSA7agyJvqMbsNS5xpIxyk</t>
  </si>
  <si>
    <t>Se sugiere incluir en la estrategia un cronograma de trabajo (gantt) para detallar las tareas allí contempladas y determinar responsables al respecto, de esta forma se garantiza que se realice seguimiento y control al desarrollo e implementación de la estrategia</t>
  </si>
  <si>
    <t>Se diseñó la estrategia de Comunicación y Pedagogía para el 2020 cuyo avance corresponde al Indicador No. 11. 
 Link estrategia: https://drive.google.com/open?id=1mAxjMIubgpgSA7agyJvqMbsNS5xpIxyk
 Reporte indicador 11 - 2do Trimestre: https://drive.google.com/drive/folders/1ghjRO5abqSoDZicJm0-E9g1YvGhWLCpj?usp=sharing</t>
  </si>
  <si>
    <t>Se sugiere incluir en el avance cualitativo de la actividad que acciones se han realizado para su respectiva socialización e implementación. Así mismo, si esta estrategia contempla un plan de trabajo o que permite evidenciar que la estrategia se esté cumpliendo.</t>
  </si>
  <si>
    <t>1.3.5</t>
  </si>
  <si>
    <t>Construir la comprensión y socializar con otras entidades, las implicaciones del relacionamiento de la UBPD como entidad humanitaria y extrajudicial.</t>
  </si>
  <si>
    <t>Oficina Asesora Jurídica</t>
  </si>
  <si>
    <t>Oficina de Gestión de Conocimiento, Direcciones Misionales, Equipos Territoriales.</t>
  </si>
  <si>
    <t>1. El 12 de febrero se realizó reunión de planificación de la actividad con la Oficina de Gestión de Conocimiento. Se definió realizar dos eventos en los meses de abril y octubre. Se definen necesidades logísticas de los eventos y la ejecución presupuestal de ambos. 
2. El 19 de marzo de 2020 se realizó reunión con la Directora Luz Marina Monzón y se socializó la planeación llevada hasta la fecha con la Oficina de Gestión de Conocimiento. Sin embargo, dada la situación mundial a causa del SARS-CoV-2 se replantean las metas y se redefine realizar un único evento en el mes de agosto (susceptible a cambios por las restricciones vigentes).</t>
  </si>
  <si>
    <t>La información cualitativa reportada es coherente con la formulación de la actividad y da cuenta de avances en la dirección concertada.
Se sugiere que se piense en posibilidades de trabajo digitales, como opciones frente a las dificultades de realizar eventos presenciales durante 2020.</t>
  </si>
  <si>
    <t>1. En desarrollo de esta actividad, la UBPD remitió oficio al Presidente del Consejo Superior de la Judicatura - Max Alejandro Flórez Rodríguez, en el que se resaltaba la importancia de que los despachos judiciales del país tuvieran pleno conocimiento de la existencia de la Unidad, las funciones a su cargo y el alcance del mandato conferido para lo cual se le solicitó su colaboración en la difusión de la información enviada por la Unidad. (Soporte: Radicado No. 160-1-202000053 con asunto: Presentación y alcance UBPD).
2. En respuesta a esta comunicación, la Magistrada Auxiliar, Maria ClaudiaVivas, informó que mediante el memorando OAIM20-2, se dio a conocer a través de los Consejos Seccionales la información enviada por la UBPD a los operadores judiciales. (Soporte: Radicado No. 160-2-202000278 con asunto: Respuesta Presentación y alcance)
3. Adicionalmente, con el objeto de fortalecer la relación con el CJS, el 1de abril de 2020, se solicitó a la doctora Vivas apoyo para la difusión de unvideo institucional de presentación de la UBPD a través de en la página web de la Escuela Judicial Rodrigo Lara Bonilla, a la cual tienen acceso todos los despachos judiciales. Actualmente, el CSJ se encuentra evaluado la solicitud. (Soporte: Correo electrónico enviado a Maria Claudia Vivas el 1 de abril).</t>
  </si>
  <si>
    <t>Las acciones dan cuenta de avances adecuados en el sentido en el que fue construida la actividad, pues se trata de labores que, efectivamente, aportan a que otras entidades, comprendan mejor la labor de la UBPD y aspecto particulares del carácter humanitario y extrajudicial del mandato.
Es importante que la dependencia responsable informe también de qué manera o en qué aspectos ha coordinado acciones con las otras dependencias que intervienen, en este cso la Oficina de Gestión del Conocimiento, las Direcciones misionales y los Equipos territoriales.</t>
  </si>
  <si>
    <t>Si comprendemos lo que significa e implica el proceso de búsqueda de las personas dadas por desaparecidas y conocemos las expectativas, necesidades y criterios de validez de los grupos de interés, entonces…</t>
  </si>
  <si>
    <t>2. La UBPD brinda respuestas sobre el proceso de búsqueda, que dan cuenta de los avances y múltiples resultados del proceso.</t>
  </si>
  <si>
    <t>Conceptualizar y comprender técnica, jurídica y administrativamente lo que implica el proceso de buscar a una persona dada por desaparecida.</t>
  </si>
  <si>
    <t>2.1.1</t>
  </si>
  <si>
    <t>Diseñar, implementar, mantener y mejorar el sistema integrado de gestión de la UBPD. (Procesos, procedimientos, guías, manuales, etc.) y desarrollar el Plan anticorrupción y de atención al ciudadano.</t>
  </si>
  <si>
    <t>Oficina Asesora de Planeación</t>
  </si>
  <si>
    <t>Durante el primer trimestre se diseñó la propuesta del proceso misional de participación, se actualizaron los documentos del sistema de gestión a solicitud, se gestionaron 5 sesiones del Comité de Gestión donde se aprobó la política de tratamiento de datos personales, el plan estratégico, plan de acción, el mapa de riesgos de corrupción.y el mapa anticorrupción y de atención al ciudadano de la UBPD. Igualmente, se realizaron capacitaciones de gestión documentaly visitas de seguimiento a los archivos de gestión de le entidad, por otra parte, se presentó y aprobó el PINAR en el comité de gestión del día 26/02/2020 y se aprobaron y publicaron en la página web de la UBPD, los activos e índice de información clasificada y reservada.</t>
  </si>
  <si>
    <t>Una vez consolidada la información de los sistemas de gestión considerados inicialmente para la integración, se sugiere que se realicen sesiones de trabajo para definir la filosofia, el rol de cada sistema y la integración de sus actividades, esperando en todo caso, la integración estandarizada, toda vez que se denotan desarticuladas entre sí.</t>
  </si>
  <si>
    <t>SISTEMA DE GESTIÓN DE CALIDAD: 
1. Avance en el diseño del instrumento para la consolidación de los mapa de riesgos institucional                                                                                                                                                                                                                                                                
2. Se realizó la consolidación de la matriz de riesgos institucionales que contempla los mapas de riesgos de corrupción y el mapa de riesgos de gestión de la UBPD.  Se tuvo como insumo el mapa de riesgos de corrupción publicado el 31 de enero de 2020 y  los riesgos de gestión 
3. Se realizaron ajustes al documento correspondiente teniendo en cuenta los avances del primer semestre en la UBPD  correspondientes al diseño de algunos elementos relevantes en la construcción del Sistema de Gestión, entre los que se encuentran el diseño del Sistema de Seguridad de la Información, el avance en diseño de los procesos y procedimientos misionales, el establecimiento del Plan de Acción del Sistema de Control Interno, el diseño de los principios de la UBPD, entre otros.
4. Entrega de los procedimientos y procesos asociados al procesos de  planificación e implementación para la revisión de la Directora General de la UBPD, una vez finalizadas las mesas de articulación
5. Dsarrollo de mesas de trabajo con la directora general , la SGTT y la Direcciones Técnicas para la validación de la ruta del proceso de búsqueda y el diseño de los procesos y procedimientos, como producto se actualizaron los documentos
6. Revisión y ajuste de los procedimientos misionales contemplando  las observaciones de la Dirección General  con los Directores y subdirectores técnicos, teniendo en cuenta las observaciones de la Dirección General en la mesa de trabajo del 02 de junio de 2020 
- Desarrollo de mesas de trabajo  para la revisión de los procesos misionales con  los equipos territoriales y la Subdirección General Técnica y Territorial en las cuales se dieron respuesta a cada una de las observaciones.
7. Se desarrolló una revisión técnica de 83 riesgos y 217 controles del mapa de rieshos de gestión de tal forma de dar cumplimiento a la metodología de administración de riesgos establecedia en la política de riesgos de la Entidad.
8. Se realizó la primera socialización de los prinicipales aspectos del Sistema Integrado de Gestión de la UBPD con el fin de identificar las políticas, sistemas de gestión y demás componentes
9. Apoyo en la actualización, versionamiento, codificación y publicación de los siguientes documentos, a solicitud del líder del proceso, de los siguientes documentos:
- Política de tratamiento de riesgos
- GJU-FT-005 V1_Comunicaciones Notificaciones Judiales 01-04-2020
GJU-FT-006 V1_Entradas y salidas 01-04-2020.
- GCO-GU-001 V1  Guía de imposición de multas y sanciones
- GTH-FT-038 Inscripción horario Flexible
- GTH-FT-047 Permiso y uso de bicicleta nivel territorial
-Iinstructivo de cargue de documentos SECOP II.
- GCO-IN-002 V1.Instructivo de Modificaciones Contractuales
10. Apoyo en la actualización, versionamiento, codificación y publicación de los siguientes documentos, a solicitud del líder del proceso, de los siguientes documentos:
- Plan Institucional de Archivos.
- Política de Administración de riesgos
- Formato de certificación de supervisores para pago
- AH-PR-001 Recepción, Registro, Protección y Almacenamiento de la información
PAH-PR-002  Contribución de personas aportantes de información para la búsqueda y localización de personas dadas por desaparecidas 
- Estudio de confiabilidad entrevistador – UBPD  
- Procedimiento de "Construcción de sistemas de Información
11. Apoyo en la actualización, versionamiento, codificación y publicación de los siguientes documentos, a solicitud del líder del proceso, de los siguientes documentos:
 - Formato entrevista de Retiro.
- Formato consentimiento informado y acuerdo de confidencialidad para el cuidadano
- Instructivo GCO-IN-003 Cargue de documentos en la plataforma del SECOP II
- Manual de Operación Logística
- Procedimientos construcción Sistemas de Información etapa, construcción Sistemas de Información etapa 2 y Lineamientos para requisitos no funcionales.
-  Formato certificación contractual
SISTEMA DE GESTIÓN DE SEGURIDAD Y SALUD EN EL TRABAJO
1. Se realiza la aprobación del plan anual de trabajo y firma por la Dirección
2. Se remite proyecto de resolución a la Oficina asesora Juridica para revisión, sin embargo se hace la evaluacion de la Politica que esta vigente y se determina que esta no debe ser actualizada puesto que cumple con la normatividad y las necesidades de la UBPD
3. Se realiza la divulgacion por medio de campaña remitida el 17 de junio a todos los servidores de las obligaciones y responsabilidades frente al SG-SST
4. Se realizó Capacitación al COPASST el dia 28 de mayo tema: Inspeciones planeadas. 
5. Se realiza sesión ordinaria del COPASST el dia 28 de mayo 
6. Se realiza sesión ordinaria del COPASST el dia 25  de junio
7. Se realiza la verificación de los integrantes del Comité de Convivencia y se establece la falta de un suplente de los miembros principales, motivo por el cual se realiza la convocatoria para elecciones extraordinarias 
8. Se realiza capacitacion en resolucion de conflictos al Comité de convivecia el 8 de mayo
9. Se realiza la verificacion de la ejecución trimestral del presupuesto, se evidencia un avance de los recursos del contrato de examenes medicos del 60%, los demas recursos se encuentran en proceso de contratacion, evaluacion o entrega 
10. En el mes de abril se llevaron a cabo: Pausas activa virtuales, conversaciones que cuidan en las sede territoriales y a nivel central, se realizaron campañas para el manejo de la incertidumbre, ideas en cuarentena, ideas aplicables al autocuidado, trabajo en casa, consejos para mantener la productividad en casa de forma saludable,  desmitificacion del cuidado, practicas para el fortalecimeinto emocional frente al covid
11. En el mes de mayo se llevaron a cabo 3 sesiones de pausas activas virtuales,   capacitacion de control de incendio de 5 sedes territoriales,  capacitacion al comité de convivencia en resolucion de conflictos, se capacito al COPASST en inspecciones planeadas y se enviaron campañas dirigidas al cuidado 
12. En el mes de junio se llevaron a cabo las siguientes capacitaciones: Campaña prevencion riesgo biomecanico, Pausas activas virtuales, en riesgo cardiovascular, habito de cuidado auditivo y de la voz, habitos que se pueden adoptar en nuestra casa para la prevencion de covid-19, control de incedio, capacitacion uso, manejo y cuidad de los EPP 
13. Se realiza la verificacion de la foliacion de las carpeta del SG-SST
14. El 1 de Junio se socializa los documentos que soportan el SG-SST 
15. Se realizó la actualizacion de la matriz sociodemografica 
16. En el mes de abril se realizo 1 examen de egreso 
17. Se realizó la actualizacion de la matriz sociodemografica 
18. En el mes de mayo se realizaron 30 examenes medicos 
19. En el mes de junio se realizarón 23 examenes medicos ocupacionales 
20. Se realiza la verificacion del informe de condiciones de salud entregado por el contratistas Salud Vital IPS 
21. Se realizó la elaboracion del protocolo y este fue remitido a la Secretaria General para radicacion ante la Direccion General 
22. Se llevaron a cabo las actividades de  riesgo cardiovascular, habito de cuidado auditivo y de la voz, habitos que se pueden adoptar en nuestra casa para la prevencion de covid-19, control de incedio
23. Se llevan los registros estadisticos del trimestre
24. Se llevaron a cabo las capacitaciones a la brigada de mergencias- Tema: control de incendios en las sedes: Apartado, Puerto Asis (mocoa), Cali, Barrancabermeja, San Jose del Guaviare 
25. Se llevaron a cabo las capacitaciones a la brigada de mergencias- Tema: control de incendios en las sedes:  Ibague,  cucuta y arauca 
26. Se realiza la medicion trimestral de los indicadores que soportan al SG-SST 
27. Se realizó el seguimiento al plan de mejoramiento en el mes de JUNIO 
SISTEMA DE GESTIÓN DOCUMENTAL
1. Se presentó el Programa de Gestión Documental el día 24/06/2020 ante el comité de gestión; sin embargo se deben realizar ajustes
2. Se elaboró el proyecto de resolución del PGD y PINAR; sin embargo esta sujeta a revisión una vez se aprueben los instrumentos archivísticos
3. Se presenta avance de la elaboración de las TRD
4. Se está realizando el levantamiento de información por medio de la actualización de activos de información
5. En abril se radicó en Secretaría General la ficha técnica del SGDEA para iniciar proceso
6. En junio se están realizando ajustes a los estudios previos del SGDEA
7. En abril se realizaron capacitaciones en Gestión Documental a dependencias de la Entidad y se presentó avance de matriz de activos de información
8. En mayo se realizaron capacitaciones en Gestión Documental a dependencias de la Entidad y se presentó avance de matriz de activos de información
9. En junio se realizaron capacitaciones en Gestión Documental a dependencias de la Entidad y adicional se presentó avance de matriz de activos de información
GESTION AMBIENTAL: 
1. Inicia labores a partir de la formulación e inclusión del plan de trabajo en junio, lo anterior, considerando que no se contaba con el(la) profesional para manejar estos temas</t>
  </si>
  <si>
    <t>Se sugiere enfocar esfuerzos en los siguientes temas pendientes de acuerdo con lo programado: Aprobación de los procedimientos misionales y el monitoreo de los riesgos de gestión de la UBPD. Con relación al Sistema de Gestión Documental, se encuentra pendiente la aprobación de la resolución del Programa de Gestión Documental y del Plan Institucional de Archivos, la cual se encuentra sujeta a la aprobación de los instrumentos archivísticos, por otra parte, no se culminó la estructuración de las Tablas de Retención Documental y del Cuadro de Clasificación Documental, así como la estructuración de la memoria descriptiva. Finalmente, a la fecha de este informe no se radicó el estudio de mercado relacionado con el sistema de información de gestión de documentos electrónicos de archivo, por lo tanto, el proceso contractual continua pendiente. Finalmente, para gestión ambiental, se sugiere priorizar la documentación de los programas, procedimientos y demas lineamientos asociados al proceso, así mismo, enfocar esfuerzos en la tematicas medio ambientales que apliquen en las funciones misionales para salidas a terreno, entre otros aspectos como el manejo de residuos biológicos en la UBPD.</t>
  </si>
  <si>
    <t>2.1.2</t>
  </si>
  <si>
    <t>Describir lo que implica cada una de las fases del proceso de búsqueda de personas dadas por desaparecidas, en función de una ruta articulada para el abordaje humanitario de las solicitudes de búsqueda.</t>
  </si>
  <si>
    <t>Direcciones Técnicas Misionales, Equipos Territoriales, Oficina Asesora Jurídica, Secretaría General</t>
  </si>
  <si>
    <t>"Para este corte, entre la Subdirección General Técnica y Territorial, la Dirección Técnica de Participación, Contacto con las Víctimas y Enfoques Diferenciales, la Dirección Técnica de Información Planeación y Localización para la Búsqueda, Subdirección Administrativa y Financiera – Servicio al Ciudadano y la Oficina Asesora Jurídica se realizó una aproximación a la conceptualización y caracterización de las solicitudes de búsqueda en su fase de recepción, así las cosas, se identificó la necesidad de conformar un equipo de trabajo que adelante la elaboración de un protocolo para la reglamentación del trámite de las solicitudes de búsqueda que incluya la identificación de criterios de direccionamiento, asignación y atención de las peticiones y/o solicitudes de la ciudadanía y demás grupos de interés.
Para lo antes expuesto se vienen adelantando mesas de trabajo entre las areas."</t>
  </si>
  <si>
    <t>Se sugiere incluir a la Oficina Asesora de Planeación, especificamente para los temas relacionados con el Sistema Integrado de Gestión, toda vez que la construcción de procesos y procedimientos permite orientar la estandarización y normalización de la ruta y de las fases del proceso de búsqueda allí contempladas. así mismo, es necesario que dentro de las sesiones de trabajo realicen la descripción de las fases conforme del flujograma de las fases del proceso de búsqueda construido durante el año 2019, de tal forma, que a su vez, se puedan realizar acciones de mejora en terminos de robustecer el precitado flujograma.</t>
  </si>
  <si>
    <t>En aras de avanzar articuladamente en el desarrollo de las actividad 2.1.2 - 2.4.6.- 2.4.10 - 2.1.10 - 2.3.5 así como en los indicadores 12 y 39. se consideró importante direccionar dicho ejercicio a través de la recolección de informacion vertida en documentos producidos por la Unidad, cuyo contenido contribuyeran a la comprensión de: a) el carácter humanitario y extrajudicial; b) las fases del proceso de búsqueda; c) las nociones de resultados y respuestas; d) el alcance de las acciones de dirigir, coordinar y contribuir; e) las herramientas de seguimiento de las fases del proceso de búsqueda. Para ello, se formuló una “Ficha de identificación” de los documentos acopiados, la misma tiene como fin seleccionar y sistematizar la información referente a las definiciones anteriormente relacionadas.</t>
  </si>
  <si>
    <t>Luego de revisar el avance cualitativo se evidencia que a pesar de identificar los documentos que podrían dar cumplimiento a la actividad, esta no se llevó a cabo de acuerdo con las fechas previstas (30 junio), a lo anterior, se suma que el soporte remitido "FICHA DE RESUMEN ANALÍTICO DE DOCUMENTOS" se encuentra sin diligenciar. Por lo anterior, se sugiere priorizar la culminación de esta actividad, en este sentido, deben inicialmente determinar ¿Cuál es la ruta articuladora? y cual es la relación con la descripción del proceso de búsqueda, en este sentido, se debe específicar como será utilizado y en que contribuirá la ficha elaborada para garantizar la ejecución de la actividad. Finalmente, se sugiere ademas de los documentos internos, evaluar que otros externos permiten evaluar la ruta articuladora con otras entidades del Estado</t>
  </si>
  <si>
    <t>2.1.3</t>
  </si>
  <si>
    <t>Identificar, documentar y difundir los aprendizajes del proceso de búsqueda de personas dadas por desaparecidas.</t>
  </si>
  <si>
    <t>Se diseñó la propuesta metodológica para el desarrollo de la actividad, la cual se plantea en tres fases: Fase I: identificación y documentación de los aprendizajes del proceso de búsqueda en la etapa de alistamiento, conceptualización y definiciones generales. Fase II: identificación y documentación de los aprendizajes del proceso de búsqueda en la etapa de implementación. Fase III: divulgación. También se avanzó en la recolección de información y en el acompañamiento a algunas entrevistas realizadas para la actividad 1.1.2: memoria institucional y que sirven como insumo para esta actividad. Debido a la cantidad de documentos, al peso de las entrevistas y a la reserva, esta información no se comparte pero se encuentran en la carpeta del drive de consulta de la OGC: https://drive.google.com/drive/u/1/folders/0AEPBGbjq2sJuUk9PVA. Como soporte de avance se adjunta la propuesta metodológica.</t>
  </si>
  <si>
    <t>Se observa avance en las actividades descritas.
Se sugiere revisar la conveniencia de plantear la divulgación en el mes de diciembre, como plantea el cronograma, ya que suele ser un periodo con bastantes actividades de cierre, de reporte y adicional por las fechas navideñas un buen número de servidores puede no estar disponible.
 * Los soportes relacionados son evidencia de la activida (el documento con la metodología)d; adicionalmente en el caso de la información reservada se adjunta imagen de pantallazo de la información</t>
  </si>
  <si>
    <t>Se elaboró un documento preliminar que contiene el primer avance de la identificación y documentación de los aprendizajes del proceso de búsqueda. El documento intenta sintetizar los resultados encontrados en la primera fase de la investigación: identificación de aprendizajes en la fase de alistamiento que se identificaron en las entrevistas realizadas en el marco de la construcción de la memoria 2018 -2019 de la UBPD y en la revisión del archivo documental y además presenta un abordaje teórico sobre los aprendizajes y la Gestión del Conocimiento. 
 Soporte: documento preliminar.</t>
  </si>
  <si>
    <t>Las actividades y el documento preliminar recogen y sintetizan la información recolectada, lo cual culminaría la fase de alistamiento, sin embargo generamos una alerta en cuanto al tiempo restante para el cumplimiento de la actividad, pues aunque la fecha final es diciembre, para la fase de implementación y para la divulgación puede ser corto el tiempo.
Los soportes adjuntados dan cuenta de la actividad reportada.</t>
  </si>
  <si>
    <t>2.1.4</t>
  </si>
  <si>
    <t>Identificar e implementar TIC's como herramientas para apoyar el desarrollo de la misión de la UBPD (incluye el Plan estratégico de tecnologías de la información y las comunicaciones, PETI).</t>
  </si>
  <si>
    <t>Oficina de Tecnologías de la Información y las Comunicaciones</t>
  </si>
  <si>
    <t xml:space="preserve">"Con el propósito de desarrollar la actividad de Identificar e implementar TIC's como herramientas para apoyar el desarrollo de la misión de la UBPD, la Oficina TIC ha establecido una serie de proyectos por medio de los cuales realizará la identificación e implementación de las herramientas más adecuadas para suplir las necesidades tecnológicas necesarias para el desarrollo de las actividades misionales. 
Es a través de los proyectos que se gestionan desde la OTIC que se aprovisionarán una serie de herramientas tecnológicas que permitirán:
- habilitar y estabilizar los servicios TIC, a través del aumento de la capacidad de cómputo, la habilitación de los servicios de tecnología, la seguridad de infraestructura tecnológica, la conectividad y el apoyo de la gestión a través de la mesa de servicios para la UBPD y sus sedes
- Gestionar, centralizar y articular la adquisición de los bienes y servicios de TI en la línea de licenciamiento de software (GSuite, Office, Plan View, y Adobe) y en la línea de infraestructura (impresoras de código de barras y multifuncionales, tabletas y escáneres) 
- Contar con una herramienta tecnológica que permita la compresión de los documentos digitales de la UBPD con el propósito de reducir el volumen y peso de los datos generados y recibidos en la UBPD 
- Contar con un sistema de Información Geográfica o GIS (ArcGIS) que integre tecnológicamente elementos de hardware, software, personas e información geográfica, cuya principal función es capturar, analizar, almacenar, editar y representar datos georreferenciados respecto a la misionalidad de la UBPD
- Disponer de un sistema de vídeo conferencia que incluya herramientas de hardware y software que permitan la interoperabilidad y comunicación simultánea bidireccional de audio y vídeo entre todas las sedes a nivel nacional lo cual apoyará los procesos de búsqueda de personas dadas por desaparecidas
- Impulsar el uso y apropiación de tecnologías de la información y comunicaciones al interior de la UBPD
- Actualizar el plan estratégico de tecnología de información de la OTIC PETI 2021-2024 como estrategia para definir el plan para la transformación tecnológica de la Entidad, a través de la definición de metas a mediano plazo materializadas en el portafolio de proyectos de la OTIC.
La información detallada de la ejecución de estos proyectos con sus correspondientes evidencias se encuentran en al archivo anexo denominado “Avances Plan de Acción 2020 OTIC”"
</t>
  </si>
  <si>
    <t>Se sugiere contemplar en los proyectos la integración de todas las herramientas de software proyectadas, en términos de la interfaz de módulos y el cruce de información para la interoperabilidad con otros sistemas externos como el SIRDEC, SIFMELCO, AFIS, entre otros misionales y de gestión administrativa contemplados en la consecución de cada proyecto. Esto permitirá la integralidad, estandarización, unificación y estandarización de la información. Finalmente se sugiere elaborar un cronograma que permita a partir de una linea base realizar el seguimiento y control a cada proyecto en desarrollo.</t>
  </si>
  <si>
    <r>
      <rPr>
        <sz val="10"/>
        <color rgb="FF000000"/>
        <rFont val="Arial"/>
        <family val="2"/>
      </rPr>
      <t xml:space="preserve">2.2.4 Establecer el modelo de seguridad digital. Proyecto 10: Fortalecimiento de la seguridad digital de la UBPD
 La entidad se encuentra ejecutando el contrato 186-19 el cual diseñará el Modelo de Seguridad de la Información para la UBPD, con base en este modelo de seguridad de la información la OTIC establecerá el Modelo de Seguridad Digital el cual se encuentra contemplado en el proyecto de gestión de la OTIC denominado “Fortalecimiento de seguridad digital”. 
 1. En el trimestre Abril-junio se han realizado las siguientes actividades en conjunto con la UT:
 - Diagnóstico de seguridad de la información (Información Confidencial)
 - Identificación, clasificación y valoración de activos de información y riesgos (Información Confidencial)
 Dentro del marco del contrato se han realizado aportes y retroalimentación sobre los siguientes documentos que se están construyendo en conjunto con la consultoría:
 - Metodología de Riesgos (Riesgos)
 - Procedimiento para gestión de activos (Activos)
 - Modelo de gobierno de datos(Modelo de Gdatos - Confidencial)
 - Estrategia de defensa en profundidad (estrategia de defensa en profundidad - Confidencial)
 - Informe detallado BIA (BIA - Confidencial)
 - Plan de Gestión de vulnerabilidades (Plan de vulnerabilidades - Confidencial)
 - Guía para realizar análisis de vulnerabilidades (Guía análisis de vulnerabilidades - Confidencial)
 - Estrategia y metodología de Ethical Hacking (no es posible compartir por su contenido altamente sensible) 
 - Campañas de sensibilización (Borrador_Campañas - Confidencia)
 - Metodologías de desarrollo de software (metodologías de desarrollo de Software)
 compartir por su contenido altamente sensible)
 2. En el marco del proyecto de fortalecimiento de seguridad digital se han llevado a cabo las siguientes actividades :
 - Para el proceso de custodia de medios se envió a SAF para validar forma de pago e indicadores financieros a la fecha aún no han devuelto el EP firmado.(EP- custodia de medios)
 - Para el proceso de herramientas de ciberseguridad, se encuentra pendiente de estudio de mercado, a la fecha de corte no se ha recibido (Radicación FT herramientas).
 - Se inicia la ejecución del contrato 092 que permitirá adquirir dispositivos de almacenamiento de seguridad externos. (Contrato 092)
 - Se encuentra en construcción una estrategia para afianzar la seguridad digital en las diferentes dependencias de la UBPD (Borrador - Estrategia) (Confidencial).
 - Se recibió EM del proceso de Ethical Hacking, se encuentra en ajuste del EP (EM-Ethical Hacking).
 Evidencias: </t>
    </r>
    <r>
      <rPr>
        <sz val="10"/>
        <color rgb="FF1155CC"/>
        <rFont val="Arial"/>
        <family val="2"/>
      </rPr>
      <t>https://drive.google.com/drive/folders/1zCtb3jfOCCC_8tVbZ6RaL0f00kl66XMH</t>
    </r>
  </si>
  <si>
    <t>Se sugiere establecer la relación que existe entre el modelo de seguridad digital y el sistema de gestión de información que viene adelantando el asesor de la Dirección General que maneja estos temas, de esta forma, se garantiza la integralidad y se evalúa a su vez que todo esté cubierto en términos de un sistema de gestión. Finalmente, se sugiere analizar la vulnerabilidad que tiene en términos de seguridad digital el hecho de que los funcionarios de la UBPD estén utilizando los equipos de cómputo con la información contenida desde sus casas dado el estado de emergencia decretado</t>
  </si>
  <si>
    <t>2.1.5</t>
  </si>
  <si>
    <t>Realizar el seguimiento a la implementación de la política de prevención de daño antijurídico.</t>
  </si>
  <si>
    <t>Comité de Conciliación</t>
  </si>
  <si>
    <t>Oficina Asesora Jurídica, Secretaría General, Subdirección Administrativa y Financiera, SGTT Asesor de Dirección General en temas de seguridad y protección</t>
  </si>
  <si>
    <t>1. El 18 de diciembre de 2019, en el Comité de Conciliación No. 7, se determinó el plan de acción de la Política de Prevención de Daño Antijurídico para los años 2020-2021 y las acciones a implementar para evitar la configuración de los 5 riesgos priorizados. (La aprobación de la PPDA se debe realizar antes de que comience el año, por esto la actividad se realizó antes del comienzo de la vigencia).
2. En la sesión del 12 de febrero de 2020, el Comité de Conciliación determinó los responsables para adelantar las medidas para evitar la configuración de los riesgos que fueron priorizados en la formulación de la PPDA 2020-2021.
3. Entre el 13 y 14 de febrero de 2020 se envió la comunicación del Comité de Conciliación a las 3 dependencias asignadas de hacer seguimiento a la mitigación de los riesgos. Estas dependencias son: Dirección General, Secretaría General y la Subdireccón General Técnica y Territorial.</t>
  </si>
  <si>
    <t>Las acciones mencionadas dan cuenta de un avance coherente con la actividad planteada y la información es clara y concreta.</t>
  </si>
  <si>
    <r>
      <rPr>
        <b/>
        <sz val="10"/>
        <rFont val="Arial Narrow"/>
        <family val="2"/>
      </rPr>
      <t>1</t>
    </r>
    <r>
      <rPr>
        <sz val="10"/>
        <rFont val="Arial Narrow"/>
        <family val="2"/>
      </rPr>
      <t xml:space="preserve">. 8 de abril de 2020: (Soporte Acta No. 5 de 2020)
- La SGTT realizó ajustes en "Cronograma de actividades de Política de Prevención 2020 – 2021" teniendo en cuenta las recomendaciones dadas por el Comité de Conciliación. Estas incluyen, la realización periódica (cada 3 meses), de una encuesta tanto en nivel central como territorial, con el propósito de establecer cómo ha sido el manejo de la información, de tal forma que se pueda contar con elementos que permitan el ajuste, revisión y mejora constante de las medidas implementadas.
- La Dirección General -a través del Asesor de Seguridad- presentó el Plan de trabajo y cronograma para formulación protocolo de seguridad para las familias que buscan. En este mismo sentido, los integrantes del Comité de Conciliación decidieron que el Asesor de la Dirección General en temas de prevención y protección será el responsable de la formulación de los lineamientos o protocolos de protección para las familias que participan en el proceso de búsqueda.
- La DTPRI expuso el cronograma de actividades y las acciones proyectadas para evitar la configuración de riesgos de lugares donde se realizarán labores humanitarias de prospección y recuperación. A pesar de estar no considerado un riesgo priorizado, se le hace seguimiento para evitar la causación de un daño antijurídico.
</t>
    </r>
    <r>
      <rPr>
        <b/>
        <sz val="10"/>
        <rFont val="Arial Narrow"/>
        <family val="2"/>
      </rPr>
      <t>2</t>
    </r>
    <r>
      <rPr>
        <sz val="10"/>
        <rFont val="Arial Narrow"/>
        <family val="2"/>
      </rPr>
      <t xml:space="preserve">. 22 de abril de 2020: (Soporte Acta No. 6 de 2020)
- La SGTT presentó el cronograma de actividades para la integración de lineamientos relacionados con confidencialidad y protección de información. En la actividad No. 5, se vinculó a la OCP para la coordinación de las estrategias que permitan la sensibilización y difusión a las servidoras y los servidores de la UBPD del documento que integra los lineamientos relacionados con la seguridad y protección de la información.
</t>
    </r>
    <r>
      <rPr>
        <b/>
        <sz val="10"/>
        <rFont val="Arial Narrow"/>
        <family val="2"/>
      </rPr>
      <t>3</t>
    </r>
    <r>
      <rPr>
        <sz val="10"/>
        <rFont val="Arial Narrow"/>
        <family val="2"/>
      </rPr>
      <t xml:space="preserve">. 13 de mayo de 2020: (Soporte Acta No. 7 de 2020)
- La DTPRI presentó al Comité tres instrumentos: (i. Protocolo de Ingreso a Lugares, ii. Protocolo de Prevención y Mitigación de Daño y iii. Caracterización de Predios). En este sentido, el Comité sugirió que fueran construidos por las 3 dependencias misionales, por lo cual DTPRI debería convocar a la Dirección Técnica de Información, Planeación y Localización para la Búsqueda – DTIPLOC y a la Dirección Técnica de Participación, Contacto con las Víctimas y Enfoques Diferenciales - DPCVED para el desarrollo de esta tarea. 
</t>
    </r>
    <r>
      <rPr>
        <b/>
        <sz val="10"/>
        <rFont val="Arial Narrow"/>
        <family val="2"/>
      </rPr>
      <t>4</t>
    </r>
    <r>
      <rPr>
        <sz val="10"/>
        <rFont val="Arial Narrow"/>
        <family val="2"/>
      </rPr>
      <t>. 24 de junio de 2020: (Soporte Acta No. 9 de 2020)
- La SGTT presentó a los miembros del Comité de Conciliación el cronograma de actividades de protección y seguridad de la información. Este cronograma indica la implementación de los Acuerdos de Confidencialidad y la Creación del Sistema de Seguridad de la Información.</t>
    </r>
  </si>
  <si>
    <t>El reporte es claro y da cuenta de la actividad con el sentido con el que fue planteada. Así mismo, muestra cómo el cumplimiento se está dando de manera articulada entre los miembros del Comité, específicamente de las áreas incluidas como otras dependencias que intervienen.</t>
  </si>
  <si>
    <t>2.1.6</t>
  </si>
  <si>
    <t>Diseñar e implementar el sistema de gestión ambiental.</t>
  </si>
  <si>
    <t>Las actividades relacionadas con el diseño e implementación del sistema de gestión ambiental se iniciarán en el segundo trimestre de la vigencia, teniendo en cuenta que en primera instancia es necesario realizar la revisión del Plan Institucional de Gestión Ambiental - PIGA 2019-2020 de la UBPD, con el fin de ajustarlo a las condiciones actuales de la Entidad con ocasión del estado de emergencia sanitaria declarada por causa del nuevo Coronavirus COVID-19.</t>
  </si>
  <si>
    <t>La información brindada es importante. Sin embargo, dado que la emergencia sanitaria comenzó a finales del trimestre, no es claro porque durante dos meses y medio no se pudo avanzar en la creación del Sistema de gestión ambiental.</t>
  </si>
  <si>
    <t>Durante el segundo trimestre no se adelantó actividad en el tema ambiental toda vez que en la SAF no contaba con profesional ambiental que atendiera la gestión y seguimiento de las tareas y realizara el seguimiento respectivo a la ejecución del PIGA. 
En este orden, se informa que la profesional Laura Estefany López Cubides ingresó a la UBPD el día 05 de junio de 2020, y durante el periodo en curso se le ha suministrado toda la información antecedente, así como las acciones estratégicas a desarrollar en el marco de sus funciones. 
Se realizó ajuste al Plan de Acción del PIGA y el mismo se presentó a la Oficina de Control Interno.
Se adjunta correo de Gestión Humana y correo de envío del Plan de Mejoramiento PIGA. 
Anexo 2.1.6</t>
  </si>
  <si>
    <t>* Teniendo en cuenta los reportes del primer y segundo trimestre con respecto a esta actividad, no se evidencia avance en la actividad planteada. Es necesario indicar cuáles han sido los obstáculos específicos que se han enfrentado al respecto y qué medidas se han tomado para poder desarrollar el Sistema de gestión ambiental.
* Con respecto a las evidencias que se envían como anexos, es importante tener en cuenta que, en el caso de las actividades del Plan de acción, a diferencia de los indicadores, los soportes no reposan en el archivo de la OAP, sino que deben ser resguardados por las áreas responsables, en caso de que lleguen a ser solicitados en el marco de una auditoría interna o externa.</t>
  </si>
  <si>
    <t>2.1.7</t>
  </si>
  <si>
    <t>Desarrollar estrategias que fortalezcan el proceso de búsqueda a través de intercambio técnico con personas y organizaciones que buscan.</t>
  </si>
  <si>
    <t xml:space="preserve">Equipo de Cooperación y Alianzas, Subdirección General, Técnica y Territorial </t>
  </si>
  <si>
    <t>OGC:
 * FAFG: se construyó un informe que contiene aportes para evaluar el intercambio de saberes entre la FAFG y la UBPD durante 2019. El documento contiene las miradas evaluativas de participantes en cada actividad estratégica y una mirada global a cargo de la OGC. Se realizó una reunión para la definición de los temas a avanzar en 2020, a la que asistieron la Directora general, representantes de la FAFG, el equipo de cooperación y Alianzas y la Oficina de Gestión del Conocimiento. Se adjuntan como soporte el documento y presentación: Elementos para una mirada evaluativa del intercambio entre la UBPD y la Fundación de Antropología Forense de Guatemala (FAFG), y el anexo de elementos de reflexión.
* Fundación Carter y su asociada Elementa: la OGC realizó comentarios a las conclusiones del estudio El Camino de la Búsqueda realizado por Elementa y la Fundación Carter, durante el 2019. Se realizaron reuniones con representantes de ambas instituciones con miras a definir mecanismos y metodologías para la socialización del estudio en Colombia. Se adjunta el correo y los comentarios realizados.
* ICMP: En los dos componentes que coordina la OGC se han tenido los siguientes avances: 
 - Capacitación: se avanzó en el plan de capacitación frente a información y seguridad de la información. Entre los meses de febrero y marzo se desarrollaron talleres prácticos de conocimiento del sistema de información de ICMP, a estos talleres asistieron 34 personas de la UBPD. Se solicitó información técnica referente a este sistema. Se anexa listados de asistencia, la propuesta de las sesiones de capacitación y la carta en la que se solicita la información sobre la aplicación iMDS.
 - Lugares de disposición, cadena de custodia y preservación de cuerpos no identificados: se hicieron visitas a Ministerio del interior, INML, FGN, DIJIN para comentar el proyecto y solicitar la información de las entidades. Se recogieron insumos para el desarrollo de un documento sobre la normativa pertinente en el tema. Se anexan actas de reunión y cartas de solicitud de información técnica.
Cooperación: 
Se continua con el plan de trabajo con organismos internacionales para el intercambio técnico de experiencias y capacitación especializada con la Comisión Internacional de Búsqueda, y la Fundación de Antropología Forense de de Guatemala. Con el primero se encuentra en proceso de revisión jurídica un Memorando de Entendimiento y con el segundo se ha establecido un plan de trabajo para el 2020 de capacitaciones a iniciar en el segundo trimestre del año.</t>
  </si>
  <si>
    <t>* Se observa avance en las actividades descritas.
 * Los soportes relacionados son evidencia de las actividades planteadas, hay algunas evidencias de reuniones como listados de asistencia y actas pero ante una eventual auditoría sería adecuado recolectar todos estos listados de reuniones y mesas de trabajo descritas.</t>
  </si>
  <si>
    <t>* FAFG: En el periodo de reporte se realizaron las siguientes acciones: i). Como preparación para un encuentro entre el Director de la FAFG y la Directora de la UBPD, presentación de la OGC a personal de esa ong de los resultados de la contratación hecha en 2019, para identificar elementos relativos a la gestión de conocimiento y la cultura organizacional. ii). Jornada de trabajo entre las direcciones de la FAFG y la UBPD para discutir temas relativos a la articulación de los equipos de trabajo, en particular, las Direcciones Técnicas Misionales, en el marco de los procesos de búsqueda plasmados en los planes regionales. Los detalles y resultados de la jornada son de carácter reservado, razón por la cual no se adjunta ningún soporte; iii). Envío a las DTM un informe actualizado del intercambio 2019 pidiendo su circulación dentro de los equipos. Se adjunta el informe, su anexo, propuesta gráfica y copia de mensaje remisorio; iv). Actualización de la planeación de actividades con la FAFG incluyendo las fechas de evaluación del proyecto sur-sur que incluyen las mesas técnicas realizadas con la UBPD y las visitas a Guatemala, el congreso internacional sobre mecanismos de búsqueda, reuniones bilaterales entre la Dirección de la UBPD, el Director de la FAFG y Carla Quintana de la Comisión de Búsqueda de Personas de México, la mesa técnica sobre planes de búsqueda, y tres talleres con la sociedad civil colombiana sobre el papel de la ciencias forenses en la búsqueda de personas desaparecidas. Aunque es una información que resulta anticipada en cuanto al tiempo del reporte, es útil hacer saber que los talleres con la sociedad civil, considerando nuevos brotes del virus COVID 19, tanto en Colombia como en Guatemala, se postergaron para febrero-abril 2021. 
 Se adjunta i) presentación sobre la caracterización insumos gestión del conocimiento resumen FAFG, ii) el informe actualizado del intercambio FAFG-UBPD 2019, iii) el documento con elementos de reflexión en actividades estratégicas, iv) el informe gráfico intercambio FAFG-UBPD y v) la actualización planeación intercambio FAFG UBPD 2019 2020
* ICMP: Capacitaciones: en el marco del convenio con ICMP para este trimestre se avanzó en la programación de capacitaciones así: a) en el tema de información y seguridad de la información se hizo la presentación del programa de sistema de información en línea para la UBPD el día 12 de mayo. Se realizaron 2 mesas técnicas de revisión técnica del sistema y para realimentar el diseño del sistema de información de la UBPD; b) Se empezó el ciclo de capacitaciones para expertos sobre la búsqueda en medios complejos con la siguiente programación: capacitaciones los días 18 y 19 de junio en las que participó el Doctor Carlos Molina quien abordó las siguientes temáticas: introducción a las geociencias forenses; estrategias de búsqueda geoforense de fosas; métodos geofísicos usados en la búsqueda de fosas; casuística, estas capacitaciones tuvieron una duración de 6 horas en total. Así mismo, los días 23, 24 y 25 de junio llevaron a cabo capacitaciones, con la participación del Doctor Alastair Ruffel quien abordó los siguientes temas: Introducción a la búsqueda geoforense; Introducción virtual a los expertos en vigilancia y búsqueda, estrategia de búsqueda geoforense, orgánicos, geolocalización, geofísica; con una duración de 9 horas en total. Se adjuntan los videos de las capacitaciones realizadas.
 Se realizaron dos espacios de intercambio con el Dr. Samuel Ferreira los días 26 de mayo en el que se presentó una experiencia en Brasil: examinación, preservación, y almacenamiento digno de CNI en Brasil y el 23 de junio fecha en la que se hizo la presentación UBPD y el proyecto de impulso a la identificación de persona CNI.
 Proyecto de disposición, custodia y preservación de CNI y CINR: a) se recibió por parte de ICMP la segunda versión del documento sobre normativa nacional “Resumen de la reglamentación en cementerios sobre cadáveres no identificados y cadáveres identificados no reclamados”.
 De otra parte , respecto a la información solicitada a las instituciones se recibió la información de INMLCF, se enviaron 16 oficios solicitando información a los rectores y decanos de medicina de universidades de algunas universidades escogidas del país. De las cuales hasta el momento se ha obtenido respuesta de 5 universidades. Adicionalmente se elaboró un cuestionario con la información que se requería de las fichas de cementerios, la UBPD empezó el respectivo análisis. 
 Se anexan pantallazo de los 6 videos de capacitaciones; Agenda reunión UBPD-Dr. Samuel Ferreira; Presentación reunión UBPD-Dr. Samuel Ferreira.pptx
* CICR-Colombia:  En abril comenzó el diseño de un intercambio con el CICR-Colombia con información recibida de esta entidad, producto de la interacción con los ET de la UBPD en diferentes espacios. Con la SGTT se definió priorizar dos temas: i). Operación del CICR y conductas de seguridad en terreno adoptando la metodología de charlas informativas (); ii) Herramientas psicosociales para la contención emocional, herramientas para evitar el desgaste de los equipos -reconocimiento de la carga y el desbordamiento emocional-, incorporación del enfoque psicosocial para la escucha, la pregunta y la reflexión personal -desarrollo de espacios que permitan a los equipos estar en relación con las PQB. Se han sostenido reuniones con la DTPCVED y el equipo del CICR para coordinación de las temáticas y en consonancia con los diálogos con enfoque psicosocial se van a realizar talleres, inicialmente se contempla la participación de DTM y ET. Se adjunta información recibida y reorganizada por la OGC y la propuesta elaborada en coordinación con el asesor de seguridad y revisada por la SGTT.</t>
  </si>
  <si>
    <t>Las actividades reportadas, exponen el acompañamiento y a la generación de extrategias de relacionamiento para favorecer el intercambio de información y conocimiento con otras entidades; esta actividad aunque tiene fecha final diciembre, es un proceso permanente de construcción ante cada nuevo convenio o acercamiento institucional que realiza la UBPD.
Las evidencias adjuntas describen el acompañamiento realizado y presentado en las actividades.</t>
  </si>
  <si>
    <t>2.1.8</t>
  </si>
  <si>
    <t>Implementar el Plan de Acción del Modelo Estándar de Control Interno MECI.</t>
  </si>
  <si>
    <t>Coordinadores por componentes: 
1. Subdirección de Gestión Humana. 
2. Oficina Asesora de Planeación
3. Secretaría General y Subdirección General, Técnica y Territorial
4. Oficina de Control Interno</t>
  </si>
  <si>
    <r>
      <rPr>
        <b/>
        <sz val="10"/>
        <rFont val="Arial Narrow"/>
        <family val="2"/>
      </rPr>
      <t xml:space="preserve">1. SGH: </t>
    </r>
    <r>
      <rPr>
        <sz val="10"/>
        <color rgb="FF000000"/>
        <rFont val="Arial Narrow"/>
        <family val="2"/>
      </rPr>
      <t>Se socializó con los integrantes de la SGH las acciones a tomar para la implementación del MECI, en donde se designaron responsables para liderar las actividades de mejora, Se adjunta acta de reunión del 12 de marzo de 2020, presentación, programación de reunión.</t>
    </r>
    <r>
      <rPr>
        <b/>
        <sz val="10"/>
        <rFont val="Arial Narrow"/>
        <family val="2"/>
      </rPr>
      <t xml:space="preserve">
2. OAP</t>
    </r>
    <r>
      <rPr>
        <sz val="10"/>
        <color rgb="FF000000"/>
        <rFont val="Arial Narrow"/>
        <family val="2"/>
      </rPr>
      <t xml:space="preserve">: Se realizó la consolidación del plan de Acción del MECI de la UBPD para el 2020 por cada uno de los componentes, aprobado en el Comité Institucional de Coordinación de Control Interno.
</t>
    </r>
    <r>
      <rPr>
        <b/>
        <sz val="10"/>
        <rFont val="Arial Narrow"/>
        <family val="2"/>
      </rPr>
      <t>3. SG:</t>
    </r>
    <r>
      <rPr>
        <sz val="10"/>
        <color rgb="FF000000"/>
        <rFont val="Arial Narrow"/>
        <family val="2"/>
      </rPr>
      <t xml:space="preserve"> Teniendo en cuenta que el reporte de las actividades de los componentes del MECI se realiza de manera cuatrimestral (corte 30 de abril de 2020), el seguimiento de las actividades a cargo de la SG (actividades de los componentes de Información y Comunicaciones, y Monitoreo) serán reportadas en 2° trimestre de plan de acción 2020.
</t>
    </r>
    <r>
      <rPr>
        <b/>
        <sz val="10"/>
        <rFont val="Arial Narrow"/>
        <family val="2"/>
      </rPr>
      <t>4. OCI:</t>
    </r>
    <r>
      <rPr>
        <sz val="10"/>
        <color rgb="FF000000"/>
        <rFont val="Arial Narrow"/>
        <family val="2"/>
      </rPr>
      <t xml:space="preserve"> La Oficina de Control Interno realizó seguimiento y evaluación al estado del control interno de la entidad de la vigencia 2019, emitió Informe Ejecutivo Anual de Control Interno, el cual fue emitido en el mes de marzo de 2020 publicado en la pagina web de la Entidad. Así mismo, se envió mediante correo electrónico a la Directora General y a los miembros del Comité Institucional de Coordinación de Control Interno.
El día 15 de enero, se llevó acabo el Comité Institucional de Coordinación de Control Interno No.1, donde se aprobó el Plan Anual de Auditorias y Seguimientos de la Oficina de Control Interno-PAAS 2020.
Adicionalmente, la Oficina de Control Interno realizó Tips de Autocontrol (La transparencia, Software Legal, Autocontrol y transparencia), los cuales fueron socializados a todos los servidores, mediante correo electrónico de la Oficina de Comunicaciones.</t>
    </r>
  </si>
  <si>
    <t>La información reportada por las dependencias es completa y coherente con la formulación de la actividad.</t>
  </si>
  <si>
    <r>
      <rPr>
        <b/>
        <sz val="10"/>
        <color rgb="FF000000"/>
        <rFont val="Arial Narrow"/>
        <family val="2"/>
      </rPr>
      <t>1. Secretaria Genera</t>
    </r>
    <r>
      <rPr>
        <sz val="10"/>
        <color rgb="FF000000"/>
        <rFont val="Arial Narrow"/>
        <family val="2"/>
      </rPr>
      <t xml:space="preserve">l. Respecto de los componentes establecidos en el plan de acción del MECI, la Secretaria General y la Oficina Asesora de Comunicaciones y Pedagogía realizan el seguimiento a las alternativas de mejora del componente de "Información y Comunicación". 
En tal sentido, la Secretaria General realizó de manera integral la consolidación de los insumos de la Subdirección Administrativa y Financiera y las actividades propias a cargo de la Secretaria General y reportó lo correspondiente al 1er cuatrimestre del 2020. Información que remitida a la OCI el día 5 de mayo de 2020.
Anexo 2.1.8 SG y SAF
</t>
    </r>
    <r>
      <rPr>
        <b/>
        <sz val="10"/>
        <color rgb="FF000000"/>
        <rFont val="Arial Narrow"/>
        <family val="2"/>
      </rPr>
      <t>2. Subdirección de Gestión Humana.</t>
    </r>
    <r>
      <rPr>
        <sz val="10"/>
        <color rgb="FF000000"/>
        <rFont val="Arial Narrow"/>
        <family val="2"/>
      </rPr>
      <t xml:space="preserve"> En el mes de abril se realizó el primer reporte de avance de el reporte pormenorizado de MECI del componente ambiente de Control, en donde se indica que respecto a la gestión del desempeño se presento la ficha técnica a la OIM para el apoyo de contratación del consultor y se suscribió el contrato el 26 de marzo. Además para el cumplimiento de esta acción en los meses de abril a junio se realizó la presentación del modelo de seguimiento al desempeño ante la Secretaría General y la Oficina Asesora de Planeación el 01 de junio de 2020 . Posteriormente el 8 y 19 de junio de 2020 se le presentó a la Dirección General la propuesta de modelo quien efectuó recomendaciones y ajustes. En este momento se están realizando los ajustes pertinentes.  
Además, se indicó el seguimiento realizado a los indicadores de la SGH para el primer trimestre, y las políticas y planes de gestión de la SGH (Plan estratégico, plan de capacitaciones, plan anual del trabajo, plan de vacantes)
Anexo 2.1.8 SGH
</t>
    </r>
    <r>
      <rPr>
        <b/>
        <sz val="10"/>
        <color rgb="FF000000"/>
        <rFont val="Arial Narrow"/>
        <family val="2"/>
      </rPr>
      <t>3. Subdirección Administrativa y Financiera.</t>
    </r>
    <r>
      <rPr>
        <sz val="10"/>
        <color rgb="FF000000"/>
        <rFont val="Arial Narrow"/>
        <family val="2"/>
      </rPr>
      <t xml:space="preserve"> Respecto de los componentes establecidos en el plan de acción del MECI, la Secretaria General y la Oficina Asesora de Comunicaciones y Pedagogía realizan el seguimiento a las alternativas de mejora del componente de "Información y Comunicación". 
Adicional, la Secretaria General de manera integral realizó la consolidación de los insumos de la Subdirección Administrativa y Financiera y las actividades que la Secretaria General - Contratos debía reportar. El reporte que corresponde al 1er cuatrimestre del 2020 fue remitido a la OCI el día 5 de mayo de 2020.
Anexo 2.1.8 SG y SAF
</t>
    </r>
    <r>
      <rPr>
        <b/>
        <sz val="10"/>
        <color rgb="FF000000"/>
        <rFont val="Arial Narrow"/>
        <family val="2"/>
      </rPr>
      <t>4. Oficina de Control Interno:</t>
    </r>
    <r>
      <rPr>
        <sz val="10"/>
        <color rgb="FF000000"/>
        <rFont val="Arial Narrow"/>
        <family val="2"/>
      </rPr>
      <t xml:space="preserve"> realizó el Informe Pormenorizado del Sistema de Control Interno del período del 01 de diciembre de 2019 al 31 marzo de 2020, el cual tiene como objetivo evaluar el sistema de control interno de la UBPD, este informe fue radicado al Representante Legal y a los miembros del Comité Institucional de Coordinación de Control Interno mediante el memorando N.100-3-202002036 de fecha 30 de abril de 2020. Así mismo, fue publicado en la página web de la UBPD en el link de transparencia y acceso a la información pública en la pestaña de control en la siguiente ruta: https://www.ubpdbusquedadesaparecidos.co/wp-content/uploads/2020/05/Informe-Pormenorizado-del-Sistema-de-Control-Interno-1-de-diciembre-de-2019-al-31-de-marzo-de-2020.pdf
Adicionalmente, realizó tres Tips de Autocontrol para fomentar la cultura del autocontrol en los servidores públicos de la UBPD en el marco de las funciones de la OCI y contribuir al fortalecimiento del Sistema de Control Interno de la UBPD  (1. Pasos para implementar el autocontrol, 2. Actitudes que dificultan el autocontrol y 3. Cultura del autocontrol en tiempos de pandemia), los cuales fueron socializados mediante correo electrónico en los meses de abril, mayo y junio de 2020.</t>
    </r>
  </si>
  <si>
    <t xml:space="preserve">La información es detallada e importante y corresponde a la actividad proyectada.
A la fecha están pendientes los reportes de las demás dependencias que </t>
  </si>
  <si>
    <t>2.1.9</t>
  </si>
  <si>
    <t xml:space="preserve">Socializar los lineamientos del proceso de participación de las personas que buscan, en el marco de la búsqueda de personas dadas por desaparecidas. </t>
  </si>
  <si>
    <t>Oficina Asesora de Comunicación y Pedagogía, Direcciones Técnicas Misionales y Equipos Territoriales</t>
  </si>
  <si>
    <t>Se definió una plan operativo de trabajo para la socialización de los mismos, así como una estrategia de referentes territoriales que tienen asignadas diferentes agrupaciones territoriales al interior de la DTPCVED. Con la misma se definieron unos roles para ese trabajo que permitira resolver inquietudes y socializar orientaciones sobre el proceso de participación en la búsqueda en los diferentes equipos territoriales.</t>
  </si>
  <si>
    <t>* Se observa avance en las actividades descritas.
* Se sugiere revisar la conveniencia de plantear el cronograma de socialización en las fechas de noviembre y diciembre, son fechas complicadas para encontrar a las personas (vacaciones) y adicionalmente de un alto número de actividades de cierre y reporte, por lo que encontrar agendas de trabajo suele ser difícil, de ser posible sería importante programarlas con anterioridad. Adicionalmente ante cualquier contingencia no deja mayor tiempo de reacción o ajuste.
 * Los soportes relacionados son evidencia de las actividades descritas</t>
  </si>
  <si>
    <t>Con el fin de socializar los lineamientos del proceso de participación de las personas que buscan, entre otros, se definió al interior de la entidad la figura de "referente", colaboradores de la Direcciójn de Participación encardados de brindar asesoría y línea técnica a los equipos territoriales para la incorporación directrices relacionadas con: entrega digna, reencuentro y EDyG en las acciones humanitarias de búsqueda en los territorios, lo anterir se dió alrededor de dos espacios: 1. Espacios de diálogo y asesoría frente a solicitudes o situaciones puntuales que se presentan en los territorios y 2. Espacios sobre temas específicos de orientación y discusión en las compresiones del proceso de participación. Entre los temas recurrentes están: reencuentros, entrega digna, participación y planes de localización o intervenciones en algunos lugares, cómo articular el trabajo cuando el proceso de participación se da en un territorio y la búsqueda se da en otro, ¿cuál es el rol específico de los equipos territoriales en los planes regionales de búsqueda?, ¿Diferencia entre enfoque psicosocial y atención psicosocial?, ¿cómo registrar los diálogos iniciales y el instrumento de registro? Frente al tema de EDyG, se plantearon interrogantes como: consulta previa y la autonomía comunidades afro, abordaje con mujeres, NNAJ, personas mayores y persona con discapacidad, entre otros. 
 De otra parte. se avanzo en la actualización del procedimiento de Dialogo inicial.</t>
  </si>
  <si>
    <t>* Se observa avance en las actividades descritas.
* Se reitera la posibilidad de ajuste al cronograma de socialización en las fechas de noviembre y diciembre, son fechas complicadas para encontrar a las personas (vacaciones) y adicionalmente de un alto número de actividades de cierre y reporte, por lo que encontrar agendas de trabajo suele ser difícil, de ser posible sería importante programarlas con anterioridad. Adicionalmente ante cualquier contingencia no deja mayor tiempo de reacción o ajuste.
* Si el plan operativo reportado en el primer trimestre ha sufrido cambios estos deben ser informados  en cada periodo para el correspondiente seguimiento.
 * Los soportes relacionados son evidencia de las actividades descritas</t>
  </si>
  <si>
    <t>2.1.10</t>
  </si>
  <si>
    <t>Identificar y conceptualizar los resultados del proceso de búsqueda de personas dadas por desaparecidas.</t>
  </si>
  <si>
    <t>Direcciones Técnicas Misionales, Equipos Territoriales, Oficina Asesora Jurídica
Oficina de Gestión del conocimiento</t>
  </si>
  <si>
    <t>Para la presente vigencia no se relacionan avances frente a esta actividad</t>
  </si>
  <si>
    <t xml:space="preserve">Es necesario que se registre un avance cualitativo o por lo menos se indiquen las razones de no reportar avances en el corte, de tal forma, que se tomen acciones para los siguientes cortes. Por otra parte, se sugiere que durante el analisis de la conceptualización se seleccionen los documentos que se han construido durante las vigencias 2018 y 2019, para tal fin, un insumo importante son los informes de gestión anuales, los cuales consolidan la implementación de acciones de la UBPD en cada anualidad.
</t>
  </si>
  <si>
    <t>Para el presente trimestre se desarrollaron las siguientes acciones:
 1. Mesas de trabajo con el equipo de la SGTT para identificar las tareas y perspectivas de avance frente a la identificación y conceptualización de los resultados del proceso de búsqueda de personas dadas por desaparecidas. Así las cosas, se dio inició a la revisión de los siguientes documentos: 
  - Documento Marco de actuación para la búsqueda humanitaria y extrajudicial de la UBPD. Grupos de trabajo territorial. Mayo 2019 
  - Decreto Ley 589 del 05 de abril de 2017 
  - Decreto 1393 de 2018 
  - Resolución 1257 de 2019
  - Resolución 217 de 2019 
  - Protocolo Relacionamiento y Coordinación UBPD y Pueblos Indígenas - 
  - Ruta de Coordinación y relacionamiento con el Pueblo Rrom - 
  - Manual Servicio al Ciudadano 
  - Presentación de rendición de cuentas - 2020
 2. Para organizar, revisar y sistematizar la información contenida en los documentos antes relacionados, se dispuso una “Ficha de identificación” en la que se puede consignar información relevante que aportarán a identificar lo que se entiende por resultados en las diferentes fases del proceso de búsqueda al interior de la UBPD. Es preciso señalar que esta ficha será utilizada para la revisión documental que permitirá avanzar en el cumplimiento de varias actividades, a saber: 2.4.6-2.4.10-2.1.2- 2.3.5, así como del indicador 39
 3. Finalmente, el día 23 de junio se participó en una primera jornada de trabajo entre la SGTT y la Oficina de Gestión del Conocimiento para analizar posibles definiciones y diferenciaciones entre los conceptos de "Respuestas" y "Resultados".</t>
  </si>
  <si>
    <t>De acuerdo con el avance, no es claro como la ficha elaborada contribuye con la identificación y conceptualización de los resultados del proceso de búsqueda, en tal sentido, se sugiere elaborar un instructivo para determinar qué significa cada campo, cómo se diligenciará y cual será su lectura para determinar finalmente cómo se identificará y conceptualizarán los resultados del proceso de búsqueda. Finalmente, se sugiere para su diligenciamiento utilizar los procesos y procedimientos documentados en el sistema de gestión</t>
  </si>
  <si>
    <t>2.1.11</t>
  </si>
  <si>
    <t>Diseñar metodologías de investigación para la búsqueda, incluido el abordaje de escenarios complejos.</t>
  </si>
  <si>
    <t>Subdirección General, Técnica y Territorial; Direcciones Técnicas Misionales y Equipos Territoriales; Oficina de Gestión del Conocimiento</t>
  </si>
  <si>
    <t>Con la Oficina de Gestión del Conocimiento se esta trabajando en unas jornadas de capacitación con expertos, las cuales se desarrollarán en los próximos meses y la idea de las mismas es avanzar en la construcción de metodologías de escenarios complejos.</t>
  </si>
  <si>
    <t>La información es pertinente y corresponde con la actividad. En todo caso, es importante tener en cuenta que no solo se pregunta por las metodologías para el abordaje de escenarios complejos, sino que ese tema es solo un ejemplo entre otras posibles metodologías requeridas.</t>
  </si>
  <si>
    <t>Se cuenta con el borrador de ficha técnica para el abordaje de investigación en un escenario complejo el cual se remitirá a la subdirectora General Técnica y Territorial para su revisión, asi mismo se llevarán a cabo  sesiones de capacitación sobre "Metodologías y enfoques en escenarios complejos" que se encuentran programadas en el marco del convenio con ICMP con el doctor Dirkmaat.
Por otro lado es importante mencionar que se viene adelantando un trabajo  relacionado con personas dadas por desaparecidas en los siguientes escenarios:
Con las Equipos territoriales de Tumaco y Pasto se está construyendo un documento propuesta para el trabajo en la frontera de Ecuador.  A la fecha  existen  5 casos identificados en el marco del Plan Regional de Búsqueda de Tumaco que tuvieron lugar en la frontera; para dar continuidad, se está construyendo una propuesta de articulación con la Mesa Departamental de Nariño para proponer la articulación con la Cancillería. Asi mismo, se está trabajando en la construcción de un documento breve como insumo para establecer una posible alianza con Cooperación Transfronteriza en América Latina.
Asi mismo se cuenta con el Plan Regional de Búsqueda del Alto Atrato y San Juan, el cual presenta algunas particularidades como lo son su difícil accesibilidad al terreno, la necesaria generación de alianzas con el CICR, el Sistema de Naciones Unidas, el Consejo Mayor de Cocomopoca, el Resguardo Embera Katio Tahami, la Diocesis de Chocó, entre otros actores necesarios con el fin de generar confianza entre los pobladores y aportantes de información. Así mismo, se da inicio a la formulación de este PRB a  través de una solicitud que llega de una familia exiliada en el exterior; aunque inicialmente era 1 persona desaparecida, actualmente se contemplan 35 personas dadas por desaparecidas los cuales eran excombatientes del M-19.
De ota parte, con el trabajo realizado en terreno se ha podido identificar diez lugares donde pueden hallarse personas dadas por desaparecidas en zonas consideradas como escenarios complejos. 
Por otro lado, la Subdirección de Análisis ha llevado a cabo dos reuniones con el Equipo Territorial de Cúcuta para el análisis de las solicitudes que tienen como presunto lugar de desaparición y disposición la frontera con Venezuela, además del análisis de información de búsqueda de personas en ríos en el Magdalena Caldense.</t>
  </si>
  <si>
    <t>* Habría sido pertinente informar si se avanzó en algo adicional sobre las jornadas de capacitación con base en las cuales se realizó el reporte del primer trimestre o, de lo contrario, indicar si se aplazaron, se transformaron en otro tipo de acción, etc.
* En relación con esto último, es fundamental tener siempre presente que este reporte se entiende con la información con respecto al esfuerzo compartido para el cumplimiento de una actividad, con el liderazgo o impulso de una dependencia, pero que generalmente incluye a otras que intervienen, por lo que se debe recoger lo realizado en el período como parte de esa construcción conjunta. En este caso se mencionan los Equipos territoriales, pero no se aclara si se avanzó con el apoyo de la OGC.</t>
  </si>
  <si>
    <t>2.1.12</t>
  </si>
  <si>
    <t>Diseñar un modelo para la protección, seguridad y confidencialidad de la información (incluye el Plan de tratamiento de riesgos de seguridad y privacidad de la información y el Plan de seguridad y privacidad de la información).</t>
  </si>
  <si>
    <t xml:space="preserve">Direcciones Técnicas Misionales, Equipos Territoriales, Oficina de Tecnologías de la Información y las Comunicaciones, Oficina Asesora Jurídica, Asesor de Dirección General en temas de prevención y protección </t>
  </si>
  <si>
    <t>Este diseño del modelo para la protección, seguridad y confidencialidad se desarrollará de acuerdo al resultado que arroje la Consultoria del Sistema de información, la cual realizará un diagnóstico y evaluación de la situación actual del Modelo de Seguridad de la Información de la UBPD (línea base), teniendo como referencia las prácticas líderes de la industria de seguridad, TI y la normatividad vigente aplicable a la Entidad. Incluyendo: 
 - Identificación de la operación de seguridad de la información de la Entidad considerando la infraestructura tecnológica actual o en proceso de estructuración.
 - Estructura organizacional de la UBPD, considerando los procesos y flujos de datos e identificando los procesos críticos.
 - Análisis e identificación de los interesados internos y externos.
 - Identificación inicial de riesgos de seguridad de la información en relación con el contexto organizacional.
 - Identificación, análisis y documentación de expectativas y necesidades de la alta dirección y funcionarios en relación con la seguridad de la información.</t>
  </si>
  <si>
    <t>La información es muy completa y pertinente, pues da cuenta del avance concreto de la actividad a la fecha y permite entender en detalle el avance actual y las acciones a seguir.</t>
  </si>
  <si>
    <r>
      <t xml:space="preserve">El diseño del modelo para la protección, seguridad y confidencialidad de la información se esta trabajando en la Consultoria del Sistema de Información Misional con los siguientes productos: 
</t>
    </r>
    <r>
      <rPr>
        <b/>
        <sz val="10"/>
        <rFont val="Arial"/>
        <family val="2"/>
      </rPr>
      <t xml:space="preserve">1. P43 Modelo o metodología para gestión de riesgos de seguridad de la información debe contener mínimo: 
</t>
    </r>
    <r>
      <rPr>
        <sz val="10"/>
        <color rgb="FF000000"/>
        <rFont val="Arial"/>
        <family val="2"/>
      </rPr>
      <t xml:space="preserve">- Análisis de Impacto, valoración, estrategia de tratamiento, criterios de aceptación, lineamientos para sistemas de información, entre otros, asociados a los activos de información y los requerimientos de la Entidad, incluyendo la identificación de riesgos intrínsecos y residuales. 
- Hoja de ruta para la aplicabilidad e implementación de controles considerando los recursos humanos, técnicos y financieros entre otros. 
- Documento con los riesgos de seguridad de la información identificados. 
- Se debe aplicar la metodología definida a los diferentes procesos de la Entidad y la definición enfocada al componente sistema de información misional.  
Este documento se encuentra entregado por la Consultoria del Sistema de Información y revisado y aprobado por parte de la UBPD.
</t>
    </r>
    <r>
      <rPr>
        <b/>
        <sz val="10"/>
        <rFont val="Arial"/>
        <family val="2"/>
      </rPr>
      <t xml:space="preserve">2. P44 Riesgos de seguridad de la información identificadosdebe contener mínimo:  
</t>
    </r>
    <r>
      <rPr>
        <sz val="10"/>
        <color rgb="FF000000"/>
        <rFont val="Arial"/>
        <family val="2"/>
      </rPr>
      <t xml:space="preserve">- Documento con los riesgos de seguridad de la información identificados. 
- Se debe aplicar la metodología definida a los diferentes procesos de la Entidad y la definición enfocada al componente sistema de información misional. 
Este documento se encuentra en revisión por la UBPD, se encuentra en el hito 3 de pago.
</t>
    </r>
    <r>
      <rPr>
        <b/>
        <sz val="10"/>
        <rFont val="Arial"/>
        <family val="2"/>
      </rPr>
      <t xml:space="preserve">3. P45 Planes de tratamiento de riesgos debe contener mínimo:
</t>
    </r>
    <r>
      <rPr>
        <sz val="10"/>
        <color rgb="FF000000"/>
        <rFont val="Arial"/>
        <family val="2"/>
      </rPr>
      <t>- Planes de tratamiento de riesgos. 
- Para los riesgos identificados se debe realizar mínimo un análisis de las diferentes opciones para afrontarlos (Transferir, Asumir, Mitigar, entre otros). que permitan controlar o minimizar el riesgo, y su definición al componente sistema de información misional. Este documento no se ha iniciado la estructuración hasta que no este aprobado el P44 Riesgos de seguridad de la información identificados.
Por otra parte el 24 de enero de 2020 bajo radicado No. 100-3-202000271 la Oficina Asesora Jurídica remitió el Concepto sobre Competencia funcional de la UBPD para la articulación interinstitucional y recolecciòn de informaciòn necesaria para la búsqueda (numeral 1, artículo 5 del Decreto Ley 589 de 2017), así como se cuenta con la aprobación de la "Política de tratamiento de datos personales de la Unidad de Búsqueda de Personas dadas por desaparecidas en el contexto y en razón del conflicto armado.</t>
    </r>
  </si>
  <si>
    <t>* La información que se brinda da cuenta de los componentes con base en los cuales se reporta el avance en la actividad.
* En el párrafo final se da cuenta de un avance del primer trimestre. Aunque no corresponde al período de reporte, es importante que se haya incluido para no perder la información.</t>
  </si>
  <si>
    <t>2.1.13</t>
  </si>
  <si>
    <t>Diseñar el modelo de gestión de información para la búsqueda de personas dadas por desaparecidas.</t>
  </si>
  <si>
    <t>Subdirección de Gestión de Información para la Búsqueda</t>
  </si>
  <si>
    <t>Direcciones Técnicas Misionales y Equipos Territoriales</t>
  </si>
  <si>
    <t>Para lograr el diseño de este modelo de gestión de información para la búsqueda de personas dadas por desaparecidas se esta trabajando en la construcción de los procesos y procedimientos misionales, en la ruta para la recepción de requerimientos, en la clasificación y registro de solicitudes, y en la definición de la estructura de los estados de búsqueda.</t>
  </si>
  <si>
    <t>La información es pertinente y completa.
¿Este modelo tiene o tendrá relación con el Sistema de información misional? Si es así, es pertinente relacionar este avance cualitativo con el de la actividad 2.2.5.</t>
  </si>
  <si>
    <t>Durante el trimestre se trabajó en los ajustes a los procesos y procedimientos misionales, recepción de requerimientos, clasificación, registro, estructuración de información establecimiento del estado de búsqueda, con el fin de lograr empezar la estructuración del modelo de gestión de información. Por otro lado, se trabajó en la constitución del sistema de seguridad de la información de la UBPD, promulgándose la Resolución 537 del 11 de mayo de 2020, por la cual se conformó el Comité de Seguridad de la Información de la Unidad de Búsqueda que esta conformado por: Dirección General, la Subdirección General Técnica y Territorial, La Oficina de Tecnologias de la Informacion y las Comunciaciones, la Oficina Asesora Jurídica, el Director Técnico de Información, Planeación y Localización para la Búsqueda, Subdirección de Gestión de Información, Oficial de Seguridad de la Información; así mismo, se llevaron a cabo dos reuniones, una de ellas el 27 de mayo y la otra el 1 de junio ante el Comité de Seguridad de la Información y como resultado de dichas reuniones se aprobó la Resolución 588 del 8 de junio de 2020 por medio de la cual se establece la estructura y roles del sistema de seguridad.</t>
  </si>
  <si>
    <t>* La información reportada es pertinente y da cuenta de cómo se trabajó con las otras dependencias que intervienen, para en el cumplimiento de la actividad.
* Para futuros reportes, se pide tener en cuenta el comentario incluido en la retroalimentación del primer trimestre del año con respecto a la relación entre esta actividad y la 2.2.5.</t>
  </si>
  <si>
    <t>2.1.14</t>
  </si>
  <si>
    <t>Realizar acciones de articulación y monitoreo que posibiliten la protección, preservación y dignificación de los cuerpos no identificados e identificados no reclamados en el país.</t>
  </si>
  <si>
    <t>En el marco del proyecto que se ha venido adelantando con cooperación internacional (ICMP), se ha realizado un monitoreo nacional cualitativo/aleatorio de los actuales sitios de disposición de CNI y CINR en el país (Entidades estatales, cementerios públicos y facultades de medicina de universidades). Frente a las acciones de articulación se puede mencionar que se han realizado diálogos para tratar lo relacionado con condiciones de preservación, custodia y dignidad de los CNI con INMLCF, FGN/GRUBE/CTI/Justicia Transicional, del mismo modo se han llevado a cabo reuniones y encuentros conjuntos en los que se han integrado las entidades estatales que buscan y diversas organizaciones no gubernamentales como el Colectivo Fals Borda, MININTERIOR, CICR, EQUITAS, etc.</t>
  </si>
  <si>
    <t>Se sugiere realizar una base de datos de los CNI y CINR en el país, de tal forma que: 1 se inicie la construcción del universo de personas desaparecidas, 2. se inicie la construcción del mapeo de los cementerios legales, clandestinos y demás sitios en los cuales se han puesto a disposición de los CNI y CINR, 3. garantizar que tan pronto se cuente con el sistema de información misional se puedan exportar estos datos considerando parametros y variables especiales para el monioreo. Finalmente, 4. Se sugiere realizar estas acciones para iniciar la construcción de repositorios para mitigar el riesgo de doble desaparición de los CNI y CINR.</t>
  </si>
  <si>
    <t>En el marco de las acciones de articulación y monitoreo para posibilitar la preservación de CNI y CINR se han adelantado las siguientes acciones:
 1. Desarrollo del Proyecto Cementerios y Repositorios entre UBPD e International Commission on Missing Persons (ICMP), cuyo objetivo principal es i) adelantar un monitoreo aleatorio/cualitativo de las condiciones de preservación, custodia y dignidad de los CNI y CINR dispuestos actualmente en cementerios, universidades y depósitos/laboratorios de las entidades estatales que examinan cadáveres y ii) conocer el alcance y dimensiones de las tres variables mencionadas en relación frente a los CNI y CINR en los tres tipos de instituciones. En este contexto, se han adelantado las siguientes acciones, algunas de ellas ajustadas a la contingencia de movilidad generada por la pandemia COVID-19:
 i) Reuniones de coordinación/articulación con:
 - Instituto Nacional de Medicina Legal y Ciencias Forenses (INMLCF)
 - Grupo Interno de Trabajo de Búsqueda, Identificación y Entrega de Personas Desaparecidas (GRUBE) de la Fiscalía General de la Nación.
 - Ministerio del Interior
 - Ministerio de Salud
 ii) Envío de solicitudes/cuestionarios de información algunas de las universidades que cuentan con facultades de medicina, los que pretenden conocer diferentes variables asociadas con el manejo, preservación y custodia de los CNI dispuestos en sus morgues (se adjunta prototipo de una de las cartas enviadas).
 iii) Envío de solicitudes/cuestionarios de información a las entidades que examinan CNI y CINR, los que pretenden conocer diferentes variables asociadas con el manejo, preservación y custodia de los CNI dispuestos en sus laboratorios y/o bodegas (se adjunta prototipo de una de las cartas enviadas).
 2. A raíz de un comunicado nacional de la Procuraduría General de la Nación (PDTDS 142 de 2020-04-03) dirigido a las Alcaldías Municipales y Distritales, en el que se daban indicaciones para la “Gestión integral de cadáveres en municipios con ocasión de epidemia por COVID-19”, las cuáles generaron preocupación en varias organizaciones de la sociedad civil, en el sentido que podrían poner en riesgo la preservación de CNI y CINR dispuestos en cementerios del nivel nacional, la UBPD a través de su página Web emitió un comunicado oficial con recomendaciones puntuales para prevenir esta potencial situación.
 3. Se adelantaron encuentros de coordinación con el Ministerio de Salud y el Ministerio del Interior para trabajar articuladamente el manejo y preservación de CNI y CINR dispuestos en cementerios, frente a la pandemia generada por COVID-19. Resultado de estas reuniones es el análisis de una base de datos entregada por MINSALUD a la UBPD, que corresponde a un diagnóstico de la situación actual de varios cementerios del país, cuyo análisis permitirá la generación de acciones conjuntas orientadas a la preservación de dichos cuerpos.
 4. La UBPD está adelantando el acompañamiento a varios procesos relacionados con la intervención de cementerios, con la protección de los CNI y CINR dispuestos allí y con la búsqueda y análisis de información útil que pueda contribuir a su identificación y consecuentemente a la búsqueda de las personas desaparecidas en razón y en el contexto del conflicto armado. 
 El acompañamiento de la UBPD se ha dado en el marco de diversos contextos, por ejemplo solicitud de alcaldías, familiares de personas dadas por desaparecidas y organizaciones de la sociedad civil que los acompañan, peticiones de representantes de la iglesia católica relacionadas con el manejo de cementerios o con inquietudes de los ciudadanos miembros de sus parroquias frente las personas dadas por desaparecidas y también sobre medidas cautelares relacionadas con acciones relacionadas con CNI y CINR en cementerios, por ejemplo, medidas cautelares. 
 Entre los municipios involucrados con los que la UBPD ha mantenido dicho acompañamiento se pueden mencionar los siguientes:
 - Neiva
 - Riosucio (Chocó)
 - Apartadó (Antioquia)
 - Barranquilla (Atlántico) ¾ Cementerio Universal
 - Cementerio de El Copey (Cesar) ¾ Cementerio de El Copey
 - Cali (Valle) ¾ Cementerio San José de Siloé</t>
  </si>
  <si>
    <t>De acuerdo con el avance remitido, se sugiere preparar una base de datos con las preguntas que se enviaron a las entidades y universidades para conocer el manejo, preservación y custodia de los CNI dispuestos en sus morgues, de tal forma, que se puedan registrar y tabular los datos recibidos. Frente a la intervención en cementerios, se sugiere igualmente, trabajar de manera conjunta con la DTLPB para que de simultaneamente se vaya alimentando el registro nacional de fosas, cementerios ilegales y sepulturas.</t>
  </si>
  <si>
    <t>2.1.15</t>
  </si>
  <si>
    <t>Establecer lineamientos que orienten decisiones en materia de prevención de seguridad en desplazamiento para la búsqueda.</t>
  </si>
  <si>
    <t>Dirección General - Asesor en temas de prevención y protección</t>
  </si>
  <si>
    <t>Subdirección General Técnica y Territorial, Direcciones Técnicas Misionales y Equipos Territoriales</t>
  </si>
  <si>
    <t>Se avanzó en la consolidación de una propuesta global de protocolo para salidas a terreno, el cual se encuentra actualmente en revisión final por parte de la Directora General. Así mismo, se estan elaborando borradores de protocolos de actuación en relación al riesgo de MAPP MUSE y la ruta de reacción en caso de incidentes de seguridad. Finalmente, cabe resaltar que concretamente, se extendieron lineamientos de prevención y protección en las salidas a terreno realizadas por parte de los funcionarios que requirieron valoración de seguridad, especialmente las misiones humanitarias de localización y prospección en San Juanito, Meta, y Bagado, Chocó.</t>
  </si>
  <si>
    <t>La información reportada da cuenta de avances en la dirección esperada con la formulación de la actividad.
Es importante que el equipo responsable resguarde los soportes correspondientes, en particular en caso de que sean solicitados por la Oficina de Control Interno en el marco de las auditorías que tiene programadas.</t>
  </si>
  <si>
    <t>Se finalizó la redacción de los borradores de los protocolos de salidas a terreno y seguridad en las sedes, el cual se encuentra en la fase de socializción con las oficinas territoriales. Así mismo, se estan elaborando borradores de protocolos de prevención y protección para familiares, aportantes y organizaciones.y se finalizó un primer borrador del protocolo de comportamiento seguro de MAPP MUSE.</t>
  </si>
  <si>
    <t>La información reportada da cuenta de avances en los lineamientos (mediante protocolos) de la actividad; se recomienda la formalización de los protocolos en el sistema de gestión de la UBPD, para lo cual la Ofic ina Asesora de Planeación puede prestar acompañamiento metodológico.
Es importante que el equipo responsable resguarde los soportes correspondientes, en particular en caso de que sean solicitados por la Oficina de Control Interno en el marco de las auditorías que tiene programadas.</t>
  </si>
  <si>
    <t>2.1.16</t>
  </si>
  <si>
    <t>Desarrollar y dirigir el Sistema de Gestión Documental para contribuir al proceso de Búsqueda (incluye el Plan Institucional de Archivos, PINAR).</t>
  </si>
  <si>
    <t>Oficina Asesora Jurídica, Oficina de Tecnologías de la Información y las Comunicaciones, Secretaría General, Dirección Técnica de Información, Planeación y Localización para la Búsqueda</t>
  </si>
  <si>
    <t>* Se ajustó el documento del Plan Institucional de Archivos-PINAR, se presentó ante el Comité de Gestión, en el cual fue aprobado.
* Se elaboró ficha técnica del Sistema de Gestión de Documentos Electrónicos de Archivo-SGDEA, la cual fue ajustada en el marco de la revisión realizada en la mesa técnica llevada a cabo para tal fin.
* Se realizaron visitas de acompañamiento y seguimiento para la organización de los archivos de gestión de la Entidad.</t>
  </si>
  <si>
    <t>Lo reportado da cuenta de avances coherentes con la actividad planteada y se pueden ver avances importantes al respecto.</t>
  </si>
  <si>
    <r>
      <t xml:space="preserve">• Se realizó capacitaciones de Gestión Documental a nivel central y nivel territorial, articuladamente con la Subdirección de Gestión de Información para la Búsqueda.
• Se publicó el Plan Institucional Nacional de Archivos – PINAR en el modelo de gestión de la UBPD, el cual fue aprobado por el Comité de gestión.
• Se inició la actualización de los activos de información e índice de información clasificada y reservada y se participó en las revisiones realizadas con la consultoría; se avanzó en la elaboración de las Tablas de Retención Documental – TRD, conforme a la actualización de los activos de información y dada la caracterización de los tipos documentales y conformación de las agrupaciones documentales.
• Se radicó la Ficha Técnica del Sistema de Gestión de Documentos Electrónicos de Archivo SGDEA ante la Secretaria general para inicio del estudio de mercado y se han dado alcance a las observaciones de los oferentes.
Es importante mencionar que este reporte no cuenta con indicadores; sin embargo, se hace la descripción cualitativa de los avances del grupo de Gestión Documental.
Se evidencia lo descrito a través de:
• Capacitaciones en gestión documental y correspondencia
• Avance en la elaboración de Tablas de Retención Documental
• Radicación de la Ficha Técnica del Sistema de Gestión de Documentos Electrónicos de Archivo - SGDEA
• Publicación del Plan Institucional de Archivos – Archivos en el modelo de gestión del UBPD
• Presentación del Sistema de Gestión de Documentos Electrónicos de Archivos, ante el comité de contratación
• Actas de actualización de activos de información
</t>
    </r>
    <r>
      <rPr>
        <b/>
        <sz val="10"/>
        <rFont val="Arial"/>
        <family val="2"/>
      </rPr>
      <t>Anexo 2.1.16</t>
    </r>
  </si>
  <si>
    <t>Identificar, generar, consolidar y hacer disponible la información que contribuye al proceso de búsqueda (esto puede implicar un sistema interoperable y que debe ser seguro).</t>
  </si>
  <si>
    <t>2.2.1</t>
  </si>
  <si>
    <t>Caracterizar el universo de personas dadas por desaparecidas.</t>
  </si>
  <si>
    <t>Subdirección General, Técnica y Territorial, Direcciones Técnicas Misionales y Equipos Territoriales.</t>
  </si>
  <si>
    <t>Con el fin de avanzar con la caracterización del universo de personas dadas por desaparecidas a partir de la información consignada en el Registro Nacional de Desaparecidos se inició un proceso de constrastación con otras fuentes tales como: las tablas de datos de víctimas del Observatorio de Memoria y Conflicto del Centro Nacional de Memoria Histórica y la Base de datos del INML - SIRDEC, etc.
Así mismo, se realizó el cruce entre las bases del CNMH y el SIRDEC, de lo cual se encontraron 28.767 coincidencias por número de documento, 24.932 por nombre completo y al menos 268.201 registros posiblemente coincidentes que deben ser verificados manualmente.</t>
  </si>
  <si>
    <t>La información es muy pertinente. Debería haber sido incluida también en el análisis cualitativo del avance del indicador 40, a cargo de la Dirección Técnica de Información, Planeación y Localización para la Búsqueda.</t>
  </si>
  <si>
    <t xml:space="preserve">   En abril se realizaron cruces entre el registro de solicitudes individuales con las bases de CNMH y SIRDEC. Así mismo se elaboró borrador de propuesta para la Conceptualización y Delimitación del Alcance del Capítulo Especial del Universo de Personas dadas por Desaparecidas en el RND.
   Con base en la estructura propuesta para el documento metodológico que orientará la construcción del Capítulo Especial, se profundizó en la revisión de métodos cuantitavos que indiquen la posible conexión de los hechos al conflicto armado, a partir del relato  (Entity resolution and data-mining).
   Se inició la especificación del requerimiento de intercambio de información con UARIV e INMLCF, con el fin de cruzar automáticamente la información de las solicitudes de búsqueda. El resultado será insumo para el establecimiento del universo de PDD.
   Por otro lado, conforme a lo previsto en el artículo 9 de la Ley 589 de 2000, el Registro Nacional de Desaparecidos continuará bajo la coordinación del INMLCF y funcionará en su sede”, se ha determinado que existe la necesidad de apoyar al INMLCF en la implementación de soluciones que soporten ambientes virtualizados, que permitan potenciar, simplificar y automatizar el rendimiento de los aplicativos y garanticen altos niveles de seguridad y escalabilidad, con el fin de atender la necesidad de renovar su plataforma tecnológica y disponer de mecanismos de respaldo y almacenamiento de la información; por lo tanto se requiere poder contar con las condiciones técnicas suficientes, en dicha entidad, que garanticen la confidencialidad, integridad y disponibilidad de la información que conformará el capítulo especial del Registro Nacional de Desparecidos para el universo de personas dadas por desaparecidas en el contexto y en razón del conflicto armado. En este sentido implementar el capítulo especial en la sede del INMLCF en infraestructura tecnológica robusta y de propiedad de la UBPD, permitirá avanzar en los objetivos estratégicos propuestos durante la construcción del Plan Nacional de Búsqueda, específicamente en la consolidación de información pertinente para la búsqueda, que conlleva, no sólo a la delimitación del universo de personas dadas por desaparecidas en el contexto y en razón del conflicto armado, sino que también aporta elementos para la identificación de personas desaparecidas, toda vez que permite complementar, precisar y robustecer la información con la que cuenta el INMLCF para este asunto. Para cumplir con este objetivo, se consolidó un ficha técnica con el fin de adelantar un proceso contractual relacioando con "adquisición, instalación y configuración de infraestructura de hiperconvergencia tecnológica de hardware y software para el establecimiento del capítulo especial del Registro Nacional de Desaparecidos administrado por el INMLCF, exclusivamente para el universo de personas dadas por desaparecidas en el contexto y en razón del conflicto armado" que se puso a consideración del INMLCF y está en proceso de revisión para acordar el requerimiento técnico. Así mismo, la UBPD ha venido estructurando un convenio interadministrativo que tiene por objeto "aunar esfuerzos administrativos, científicos, técnicos y tecnológicos en el ámbito de sus competencias y en el cumplimiento de sus funciones, tendientes al desarrollo de actividades que permitan la articulación y el trabajo conjunto, que permita una efectiva coordinación para el proceso de búsqueda, localización, recuperación, identificación y entrega digna de las personas dadas por desaparecidas en el contexto y en razón del conflicto armado", el cual esta siendo objeto de revisión por parte de la Secretaría General, con la revisión técnica de la Dirección Técnica de Prospección. Es preciso señalar que estas acciones estan encaminadas a contar con las condiciones técnicas y jurídicas que permitan la implementación del capítulo especial, con funcionamiento en la sede del INMLCF, y se identifica como necesario para poder concertar el diseño e implementación del capítulo lo cual es el producto del segundo trimestre, en este sentido estas acciones constituyen una fase previa para avanzar en la concertación de la conceptualización del capítulo con el INMLCF.</t>
  </si>
  <si>
    <t>* Es importante tener en cuenta que esta actividad está directamente atada al indicador 22. De esa manera, aquí se muestran avances sustanciales en la conceptualización, pero, dado que todavía es una propuesta, el avance cuantitativo en la ficha correspondiente, tiene características diferentes, según se explica allí.
* La explicación más robusta del avance ya está incluida en la ficha del indicador y no sería necesario repetirla en esta actividad.
* Importante seguir incluyendo, como en el primer trimestre, la información sobre los cruces con la información del CNMH, que también debería ser incluida en la ficha del indicador 40.</t>
  </si>
  <si>
    <t>2.2.2</t>
  </si>
  <si>
    <t xml:space="preserve">Implementar el modelo de gestión de información para la búsqueda de personas dadas por desaparecidas, teniendo en cuenta el modelo para la protección, seguridad y confidencialidad. </t>
  </si>
  <si>
    <t xml:space="preserve">Oficina de Tecnologías, Direcciones Técnicas y Equipos Territoriales, Asesor de Dirección General en temas de prevención y protección </t>
  </si>
  <si>
    <t>Una vez se finalice el diseño del modelo de gestión de información para la búsqueda de personas dadas por desaparecidas se adelantará lo necesario para dar inicio a su implementación.</t>
  </si>
  <si>
    <t>Ok.
Actividad relacionada con la 2.1.13.</t>
  </si>
  <si>
    <t>De conformidad con lo señalado con la actividad 2.1.13, una vez se finalice el diseño del modelo de gestión de información para la búsqueda de personas dadas por desaparecidas, se iniciará con su socialización, sensibilización e implementación a los servidores de la UBPD.</t>
  </si>
  <si>
    <t>* Según lo indicado, no se presentó avance en el presente período de reporte, puesto que se está a la espera de definiciones previas. Mientras no se cuente con el modelo, no se puede proceder a su implementación.
* Es fundamental informar de qué manera se trabajó durante el período con las demás dependencias que intervienen.</t>
  </si>
  <si>
    <t>2.2.3</t>
  </si>
  <si>
    <t>Establecer mecanismos que habiliten el acceso e intercambio de información teniendo en cuenta el modelo para la protección, seguridad y confidencialidad de la información.</t>
  </si>
  <si>
    <t xml:space="preserve">Oficina de Tecnologías de la Información las Comunicaciones, Oficina Asesora Jurídica, Subdirección de Gestión de Información,
Direcciones Técnicas Misionales y Equipos Territoriales, Asesor de Dirección General en temas de prevención y protección </t>
  </si>
  <si>
    <t>La UBPD en cumplimiento de su misionalidad viene gestionando el acceso a información con entidades e instituciones públicas y privadas que permita contribuir a la búsqueda de personas dadas por desaparecidas. Esta estrategia de relacionamiento le permite a la UBPD conocer el estado de los casos que ya han sido puestos en conocimiento de la institucionalidad y contribuirá a la no revictimización de las personas que han acudido a otras instituciones, así como a la identificación de fuentes que serán analizadas para establecer el universo de personas dadas por desaparecidas en el contexto y en razón del conflicto.
 En este sentido, estamos adelantando los trámites necesarios para la suscripción de convenios, acuerdos y/o contratos que tengan como fin el intercambio de información con las siguientes entidades:
 - Superintendencia de Notariado y Registro.
 - Ministerio de Interior.
 - Registraduría Nacional del Estado Civil.
 - Fiscalía General de la Nación.
 - Comisión para el Esclarecimiento de la Verdad - CEV.</t>
  </si>
  <si>
    <t>La información es muy pertinente. Debería haber sido incluida en el análisis cualitativo del avance del indicador 16, a cargo de la Dirección Técnica de Información, Planeación y Localización para la Búsqueda. Se sugiere tener en cuenta esta observación para el reporte del siguiente período.</t>
  </si>
  <si>
    <t xml:space="preserve">Con el fin de establecer mecanismos que habiliten el intercambio de información con otras entidades, con la consultoria del sistema de información misional se han venido adelantando una serie de actividades relacionadas con la revisión de requerimientos de integración funcionales que permitan a traves de posibles soluciones tecnológicas acceder a información de vital importancia para los procesos de búsqueda adelantados por la UBPD; en este sentido se han venido estableciendo acercamientos con entidades como: Unidad para la Atención y Reparación Integral a las Víctimas (UARIV), Instituto Nacional de Medicina Legal y Ciencias Forences (INMLCF), Superintendencia de Notariado y Registro, Registraduría Nacional del Estado Civil, con el fin de convenir escenarios de interoperabilidad para el acceso a información. </t>
  </si>
  <si>
    <t>* Esta actividad guarda relación con el indicador 20. En ambos casos se muestran acciones durante el período de reporte, que requieren ser concretadas a través de la Política de seguridad de la información para poder facilitar que los intercambios de información sean efectivos.</t>
  </si>
  <si>
    <t>2.2.4</t>
  </si>
  <si>
    <t>Establecer el modelo de seguridad digital.</t>
  </si>
  <si>
    <t xml:space="preserve">Direcciones Técnicas Misionales y Equipos Territoriales, Asesor de Dirección General en temas de prevención y protección </t>
  </si>
  <si>
    <t xml:space="preserve">"Con el propósito de desarrollar la actividad de establecer el modelo de seguridad digital, la Oficina TIC ha establecido e iniciado la ejecución de un proyecto orientado a identificar, construir, sensibilizar e iniciar la implementación de un Modelo de Seguridad Digital, a través de la articulación con el Modelo de Seguridad de la Información diseñado para la entidad y su plan de implementación. Para lo cual, se desarrollará como parte de las actividades de este proyecto la ruta definida en el plan de protección y seguridad digital 2020 para el nivel central y territorial que servirá como estrategia para desarrollar habilitadores de seguridad digital, pertinencia, calidad, oportunidad, seguridad e intercambio de información que apoye y complemente los procesos de búsqueda de personas dadas por desaparecidas.
Adicionalmente, este proyecto involucra la implementación o ejecución de actividades encaminadas a fortalecer la seguridad digital en ámbitos de aplicaciones (Herramienta gestión de seguridad, certificados WildCard), infraestructura (almacenamiento y custodia de medios y dispositivos físicos de seguridad cifrados), y servicios de seguridad (pruebas ethical hacking).
La información detallada de la ejecución de estos proyectos con sus correspondientes evidencias se encuentran en al archivo anexo denominado “Avances Plan de Acción 2020 OTIC”"
</t>
  </si>
  <si>
    <t xml:space="preserve">En terminos generales, se sugiere contemplar dentro de las buenas prácticas, la linea de la normas técnicas colombianas NTC-ISO:IEC 27001, relacionadas con las tecnologías de la información, técnicas de seguridad, códigos de práctica para la gestión de la seguridad de la información, entre otros temas relevantes para este proyecto que se encuentran desarrollando, así mismo, contemplar un analisis de buenas prácticas en otras entidades que sean líderes en este tema.
</t>
  </si>
  <si>
    <t>2.2.4 Establecer el modelo de seguridad digital.
 Proyecto 10: Fortalecimiento de la seguridad digital de la UBPD
 La entidad se encuentra ejecutando el contrato 186-19 el cual diseñará el Modelo de Seguridad de la Información para la UBPD, con base en este modelo de seguridad de la información la OTIC establecerá el Modelo de Seguridad Digital el cual se encuentra contemplado en el proyecto de gestión de la OTIC denominado “Fortalecimiento de seguridad digital”. 
 1. En el trimestre Abril-junio se han realizado las siguientes actividades en conjunto con la UT:
 - Diagnóstico de seguridad de la información (Información Confidencial)
 - Identificación, clasificación y valoración de activos de información y riesgos (Información Confidencial)
 Dentro del marco del contrato se han realizado aportes y retroalimentación sobre los siguientes documentos que se están construyendo en conjunto con la consultoría:
 - Metodología de Riesgos (Riesgos)
 - Procedimiento para gestión de activos (Activos)
 - Modelo de gobierno de datos(Modelo de Gdatos - Confidencial)
 - Estrategia de defensa en profundidad (estrategia de defensa en profundidad - Confidencial)
 - Informe detallado BIA (BIA - Confidencial)
 - Plan de Gestión de vulnerabilidades (Plan de vulnerabilidades - Confidencial)
 - Guía para realizar análisis de vulnerabilidades (Guía análisis de vulnerabilidades - Confidencial)
 - Estrategia y metodología de Ethical Hacking (no es posible compartir por su contenido altamente sensible) 
 - Campañas de sensibilización (Borrador_Campañas - Confidencia)
 - Metodologías de desarrollo de software (metodologías de desarrollo de Software)
 compartir por su contenido altamente sensible)
 2. En el marco del proyecto de fortalecimiento de seguridad digital se han llevado a cabo las siguientes actividades :
 - Para el proceso de custodia de medios se envió a SAF para validar forma de pago e indicadores financieros a la fecha aún no han devuelto el EP firmado.(EP- custodia de medios)
 - Para el proceso de herramientas de ciberseguridad, se encuentra pendiente de estudio de mercado, a la fecha de corte no se ha recibido (Radicación FT herramientas).
 - Se inicia la ejecución del contrato 092 que permitirá adquirir dispositivos de almacenamiento de seguridad externos. (Contrato 092)
 - Se encuentra en construcción una estrategia para afianzar la seguridad digital en las diferentes dependencias de la UBPD (Borrador - Estrategia) (Confidencial).
 - Se recibió EM del proceso de Ethical Hacking, se encuentra en ajuste del EP (EM-Ethical Hacking).
 Evidencias: https://drive.google.com/drive/folders/1zCtb3jfOCCC_8tVbZ6RaL0f00kl66XMH</t>
  </si>
  <si>
    <t>2.2.5</t>
  </si>
  <si>
    <t>Diseñar e iniciar el desarrollo e implementación del Sistema de información misional de la UBPD.</t>
  </si>
  <si>
    <t>Oficina de Tecnologías de la Información y las Comunicaciones, Direcciones Técnicas Misionales y Equipos Territoriales, Subdirección General, Técnica y Territorial, Subdirección de Gestión de Información para la Búsqueda.</t>
  </si>
  <si>
    <t>Esta actividad se tiene prevista realizar una vez se cuente con el diagnóstico de la consultoría del Sistema de Información Misional sobre los diferentes insumos que se requieren para poder desarrollar este sistema, dentro de los que se contempla:
 1. Contar con instrumentos de hardware y software
 2. Paquetes de desarrollo, analíticos, espaciales y avanzados de datos 
 3. Infraestructura tecnológica para la implementación y desarrollo del sistema
 4. Herramientas o soluciones para el despliegue
 5. Entre otros</t>
  </si>
  <si>
    <t>¿La consultoría en curso no incluye el diseño del Sistema sino solo un diagnóstico? Es probable que el reporte se refiera a la implementación cuando se dice que la actividad se realizará al finalizar la consultoría, por lo que sería pertinente aclararlo en futuros reportes.</t>
  </si>
  <si>
    <t>Se contempló en la Consultoria del Sistema de Información Misional desarrollar el componente II denominado  "Sistema de Información misional e implementación del componente de intercambio de información", el cual busca propender por una efectiva coordinación interinstitucional y con organizaciones de la sociedad civil, que contribuya a una efectiva gestión institucional en pro del cumplimiento del mandato misional de la UBPD y el desarrollo oportuno, eficiente y transparente del proceso de implementación de acciones humanitarias y extrajudiciales de búsqueda, de otra parte, una vez se cuenta con la entrega de la totalidad de los productos de la consultoría, se iniciará la estructuración de la ficha técnica con el fin de continuar con el desarrollo e implementación del sistema de información misional.</t>
  </si>
  <si>
    <t>* Esta actividad tiene una relación directa con el indicador 18, cuyo nivel de cumplimiento, tanto en el período como en el acumulado, es en "riesgo". Allí uno de los componentes que se reporta numéricamente es, específicamente el diseño e implementación de las fases del Sistema de información misional.
* Es necesario mencionar qué avabces o retos hubo con respecto al diagnósitico que se indicó en el primer trimestre que se esperaba, sobre unos componentes específicos.</t>
  </si>
  <si>
    <t>2.2.6</t>
  </si>
  <si>
    <t>Diseñar y poner en marcha el registro nacional de fosas, cementerios ilegales y sepulturas.</t>
  </si>
  <si>
    <t>Una vez contruida la tabla para el registro de lugares de disposición de cuerpos, se han adelantado las siguientes acciones:
 - Implementación de la propuesta sobre la aplicación Survey123 donde se creó el formulario como instrumento para el registro de información en línea
 - Se realizó una revisión conjunta con el equipo de la Dirección Técnica de Información, Planeación y Localización para la Búsqueda con el fin de ultimar detalles y realizar los ajustes necesarios al instrumento.
 - Por otro lado, analistas y profesionales de la Subdirección de Gestión de Información han adelantado pruebas funcionales al instrumento para el registro de información
 Así las cosas, se espera realizar la implementación en el segundo trimestre de la vigencia.</t>
  </si>
  <si>
    <t>La información es completa y coherente con lo reportado como avance en el indicador 23.</t>
  </si>
  <si>
    <t>En aras de avanzar con el diseño y puesta en marcha del Registro Nacional de Fosas, Cementerios Ilegales y Sepulturas, se lleva a cabo la estructuración de información relacionada con diligencias de exhumación en fosas y cementerios realizados por el GRUBE de la Fiscalía General de la Nación (FGN). Al respecto se llevan a cabo las siguientes actividades:
- Depuración y normalización de datos.
- Generación de registros únicos de nombres relacionados en las diligencias y de sitios únicos.
- Georreferenciación de los datos.
- Validación de los puntos de coordenadas de fosas y cementerios.
- Ajuste y corrección de coordenadas.
- Generación de capas de información geográfica por departamentos.
Para continuar con la depuración de estos sitios, se actualizó la guía de depuración y verificación de registros de lugares cuya fuente es el Grupo Interno de Trabajo de Búsqueda, Identificación y Entrega de Personas Desaparecidas (GRUBE).
Se realizaron los ajustes al instrumento del formulario para el registro de lugares implementado en la herramienta de Survey123, ajustes tanto temáticos como de estructura, y se actualizó la guía de diligenciamiento, elaborando el glosario e integrando los ajustes realizados. 
Se han presentado dificultades en la revisión del documento de la propuesta metodológica para el Registro Nacional de Fosas, Cementerios Ilegales y Sepulturas. Aún no se ha finalizado la revisión por parte de las Direcciones Técnicas y la Subdirección General Técnica y Territorial - SGTT, una vez se obtengan sus observaciones, se llevarán a cabo los ajustes y cambios necesarios para su posterior aprobación.
Para sistematizar la información de los documentos de diagnóstico de cementerios elaborados por el Ministerio del Interior, se creó una matriz en conjunto con los Equipos Territoriales, con las variables identificadas como prioritarias para realizar un análisis de las condiciones, estado del cementerio e identificación de los Cuerpos No Identificados (CNI) y Cuerpos Identificados No Reclamados (CINR), en cada uno, a fin de que la UBPD pueda implementar acciones para su protección, en especial, aquellos cementerios que puedan ser más vulnerables en su ocupación por causa de la pandemia por COVID-19. Se creó una ruta del proceso de sistematización para definir las actividades y las etapas para abordar el tema del levantamiento de información en los cementerios. Asimismo, se destaca el trabajo colaborativo para la sistematización de esta información por parte de los Equipos Territoriales, las Direcciones Técnicas de Participación y Prospección, quienes apoyaron a la Dirección Técnica de Información en la sistematización de esta información.
Por otro lado, se realizó el proceso de selección de los profesionales para el proyecto piloto de organización y sistematización de fuentes no estructuradas para el Registro Nacional de Fosas, Cementerios Ilegales y Sepulturas, bajo el apoyo financiero de cooperación internacional. Como resultado, se seleccionaron 4 profesionales universitarios y 1 profesional especializado, los cuales serán contratados a través del Chemonics. Los resultados fueron remitidos a la Oficina de Cooperación Internacional.
Igualmente, con la Oficina de Cooperación Internacional se lleva a cabo acciones para la cooperación con la Agencia Catalana de Cooperación al Desarrollo, para el intercambio de saberes y experiencias en el tema relacionado con fosas comunes donde pueden estar dispuestos los cuerpos de personas dadas por desaparecidas. Se participó en el encuentro para el intercambio de experiencias e inquietudes relacionadas con la Ley Española sobre localizacion e identificación de las personas desaparecidas durante la Guerra Civil y la dictadura franquista, y la dignificación de las fosas comunes. Al respecto, la Dirección Técnica de Información ha presentado una propuesta de posibles temas para ser desarrollados como parte del intercambio de saberes, a partir diferentes modalidades de capacitación.</t>
  </si>
  <si>
    <t>* La información es completa y pertinente. Es equivalente a la incluida en la ficha del indicador 23, puesto que esta actividad está directamente relacionada con él.
* Se sugiere actualizar una vez se revisen los comentarios en la ficha, en caso de que se hagan modificaciones allí.</t>
  </si>
  <si>
    <t>2.3</t>
  </si>
  <si>
    <t>Promover el conocimiento y reconocimiento de los múltiples resultados que tienen lugar en el proceso de búsqueda ante los diferentes grupos de interés.</t>
  </si>
  <si>
    <t>2.3.1</t>
  </si>
  <si>
    <t>Hacer una estrategia de comunicación que facilite la divulgación de los múltiples resultados del proceso de búsqueda ante los diferentes grupos de interés.</t>
  </si>
  <si>
    <t>A través de la Estrategia de Rendición de Cuentas "Buscamos contigo" se darán a conocer los múltiples resultados de la UBPD del 2019 y primer semestre de 2020.</t>
  </si>
  <si>
    <t>En el avance cualitativo reportado no quedan claras las tareas o acciones que se materializaron para construir la estrategia de rendición de cuentas, para tal fin, se sugiere incluir resultados o productos obtenidos durante el trimestre, así mismo, no se observa que se haya incluido la participación de los grupos de valor en la construcción de la precitada estrategia.</t>
  </si>
  <si>
    <t>Se implementó la Estrategia de Rendición de Cuentas "Buscamos contigo" a través de 4 diálogos virtuales a través de los cuales se dieron a conocer los múltiples resultados de la UBPD del 2019 y primer semestre de 2020. Los diálogos fueron acompañados de boletines de prensa y contenidos para las redes sociales,. Adicionalmente se publicaron las respuestas a las preguntas realizadas por la ciudadanía participante en los diálogos virtuales. 
 Soportes: https://drive.google.com/drive/folders/1w0_u4SXXNKM91ctU375GId3VcOe30GgC?usp=sharing
 Por otra parte, desde la OACP se está desarrollando una campaña de resultados que será reportada en el siguiente trimestre.</t>
  </si>
  <si>
    <t>Los soportes registrados en el avance no se encuentran en la carpeta drive, en tal sentido, es necesario remitirlos durante esta retroalimentación, así mismo, es necesario que se evalue la misma recomendación dada en la actividad 1.2.4 frente a las audiencias participativas. Finalmente, se sugiere revisar si la estrategia de rendición de cuentas es el único mecanismo para llevar a cabo "...estrategias de comunicación que faciliten la divulgación de los múltiples resultados del proceso de búsqueda ante los diferentes grupos de interés".</t>
  </si>
  <si>
    <t>2.3.2</t>
  </si>
  <si>
    <t>Diseñar e implementar la estrategia de rendición de cuentas.</t>
  </si>
  <si>
    <t xml:space="preserve">Oficina Asesora de Planeación, Oficina de Gestión del Conocimiento, Dirección Técnica de Participación, Contacto con las Víctimas y Enfoques Diferenciales, Subdirección administrativa y financiera </t>
  </si>
  <si>
    <t>La estrategia de rendición de cuentas 2020 se denomina "Buscamos contigo". Debido a la emergencia del COVID-19, se llevará a cabo de manera digital desde el 20 de abril. Cada semana se profundizará en un tema distinto a través de diferentes contenidos que se compartirán en las redes sociales de la UBPD y se cerrarán los viernes con un espacio de diálogo virtual en vivo en el que se le dará respuesta a las inquietudes de la ciudadanía. Inicialmente se públicó un formulario a fin de recoger las inquitudes de la ciudadanía.</t>
  </si>
  <si>
    <t xml:space="preserve">Se sugiere brindar un espacio diferencial a las personas que buscan durante los espacios de rendición de cuentas, de tal forma, que puedan interactuar de una manera expedita y no como cualquier otro ciudadano, así mismo, es necesario que se incluya lenguaje de señas y debido a que muchas personas no cuentan con una conexión idonea, publicar el video una vez se culmine el espacio realizado
</t>
  </si>
  <si>
    <t>Se implementó la Estrategia de Rendición de Cuentas "Buscamos contigo" a través de 4 diálogos virtuales a través de los cuales se dieron a conocer los múltiples resultados de la UBPD del 2019 y primer semestre de 2020. Los diálogos fueron acompañados de boletines de prensa y contenidos para las redes sociales,. Adicionalmente se publicaron las respuestas a las preguntas realizadas por la ciudadanía participante en los diálogos virtuales. 
 Soportes: https://drive.google.com/drive/folders/1w0_u4SXXNKM91ctU375GId3VcOe30GgC?usp=sharing</t>
  </si>
  <si>
    <t>Los soportes registrados en el avance no se encuentran en la carpeta drive, en tal sentido, es necesario remitirlos durante esta retroalimentación, así mismo, es necesario que se evalue la misma recomendación dada en la actividad 1.2.4 frente a las audiencias participativas. Finalmente, se recomienda evaluar como se incluyen los aspectos netamente admininstrativos y financieros dentro de la estrategia de rendición de cuentas, toda vez, que son requeridos y deben ser conocidos por la ciudadanía.</t>
  </si>
  <si>
    <t>2.3.3</t>
  </si>
  <si>
    <t>Implementar estrategias para superar las barreras al conocimiento en el proceso de búsqueda.</t>
  </si>
  <si>
    <t>*Presentación y socialización de la estrategia de Gestión del Conocimiento: se presentó a la Subdirección General Técnica y Territorial y a la Secretaría General y sus Subdirecciones la estrategia de Gestión del Conocimiento, la cual incluye: i) la conceptualización del conocimiento y su gestión, ii) la caracterización ágil de la cultura organizacional en perspectiva de conocimiento, iii) una caracterización preliminar de los flujos de conocimiento entre equipos, y iv) la propuesta de acciones específicas. La estrategia fue desarrollada por la OGC a finales del año anterior. Se adjuntan la agenda y listado de asistencia de la reunión realizada con la SGTT el dia 12 de marzo, la compilación de los aportes recibidos y la síntesis de los aportes de las reuniones.
 *Glosario: el 18 de marzo de 2020 se presentó a la Directora General los resultados del glosario básico y del primer borrador de la ontología conceptual realizados en 2019. En esta reunión se dieron los lineamientos e indicaciones para seguir con esta actividad durante el 2020. Se adjunta la presentación realizada.
 *Centro documental: se realizó la depuración y clasificación de la biblioteca virtual, se construyeron los términos del concurso para encontrar un nombre al centro documental, se realizaron 2 préstamos y se incorporaron 4 archivos físicos a nuestra colección documental que ahora cuenta con 260 títulos. Se adjuntan: el documento base del concurso, la base de catalogación y la relación de archivos.
 *Escuchemonos: se construyó un cronograma de actividades para compartir experiencias y conocimiento sobre temas relevantes para la entidad y sus servidoras y servidores, se tenía previsto iniciar nuestras sesiones la 2 semana del mes de marzo, sin embargo, debido a las restricciones de reuniones generada por el riesgo de contagio de Covid-19 se reajustó la programación para dar inicio en mayo de 2020. Se adjunta la programación de los escuhemonos.
 *Comunicaciones y pedagogía: junto a la Oficina Asesora de Comunicaciones y Pedagogía se construyó una guía metodológica para sensibilizar a las comunidades académicas de los entornos universitarios, de igual forma, se realizaron reuniones y sesiones de trabajo para avanzar en la identificación de los saberes de búsqueda de los familiares que participaron en la estrategia de círculo de saberes 2019. Se adjunta la guía de estrategia de pedagogía con Universidades.</t>
  </si>
  <si>
    <t>Se observa avance en las actividades descritas.
Si es posible sería adecuado tener un cronograma o cuadro descriptivo de las actividades que se desarrollan durante el año, para poder definir el estado de avance. En el caso de tener o crear nuevas actividades se pueden adicionar a esta herramienta.
 * Los soportes relacionados son evidencia de la actividades planteadas.</t>
  </si>
  <si>
    <t>Estrategia de relacionamiento con universidades
 Se trabajó en la estrategia con universidades. Se buscó la coordinación con la OACP, en particular el área de pedagogía y la SGTT. Se hicieron acercamientos con las siguientes universidades para explorar posibilidades de intercambio de conocimiento e intereses mutuos: a nivel nacional se avanzaron reuniones con: Universidad Javeriana, Universidad Externado de Colombia, Universidad Nacional de Colombia, Uniminuto y con contactos en Universidades territoriales derivados de comunicaciones previas de la OACP. Se sostuvieron reuniones con universidades de Cali, Cartagena, Medellín y Villavicencio. Se adjunta el reporte de resultados enviado a la OACP, porque la OGC recibió expectativas de avanzar en temas de pedagogía, y a la SGTT porque el mismo incluye informaciones que necesitan ser circuladas a los Equipos Territoriales con actuación en las ciudades mencionadas. 
 Se anexa documento con la información sobre avances de reuniones con universidades-ámbito territorial y la estrategia de trabajo con universidades. 
 Glosario - ontologia conceptual
 Se diseñó y comentó la estructura del mapa ontológico que contiene y relaciona los principales términos que conforman el accionar de la UBPD. Para su difusión se elaboró un rompecabezas que permite asociar los términos de manera pedagógica e interactiva.
 Se adjunta el documento con el mapa ontológico y el rompecabezas.
 Capacitación
 Como parte de la implementación del PIC, la Oficina de Gestión del Conocimiento contribuyó a la formulación del documento orientador del Plan Institucional de Capacitación 2020, de igual forma realizó el apoyo a la construcción metodológica del ciclo interno de capacitación de la DTPRI y apoyó las actividades necesarias para su realización. También realizó la proyección de cursos necesarios para la estimación de actividades a desarrollar en el contrato de capacitación firmado entre la UBPD y el IEPRI de la UNAL. Se realizaron reflexiones entre los directores y coordinadores de los ET para replantear la próxima inducción. Se desarrolló gráficamente una cartilla con toda la información pertinente desde la SG para el proceso de inducción. 
 La emergencia sanitaria provocada por la pandemia impidió el desarrollo de actividades de capacitación presenciales, esto implicó ajustar las metodologías a la modalidad virtual que debieron incluirse en el PIC, en los términos del contrato a suscribir con el IEPRI de la Universidad Nacional y en el desarrollo de las capacitaciones internas, postergando el inicio de la implementación del plan.
 Se anexan parrillas de capacitación y el Plan de capacitaciones del año 2020.
 Centro documental
 Se realizó la organización y clasificación del repositorio digital, así como el concurso para nombrar el centro documental que dio como ganadora la propuesta de la territorial Villavicencio: ALUNA.
 Se creó la unidad compartida “Centro Documental ALUNA” en el DRIVE de la Unidad de Búsqueda que a la fecha de este reporte cuenta con 185 miembros.
 La falta de un software de clasificación ha implicado para la OGC realizar el trabajo de clasificación de forma manual, extendiendo los tiempos de organización del Centro Documental, por otra parte, el trabajo en casa ha impedido responder a las solicitudes de préstamo del material físico que permanece en las oficinas de la Unidad de Búsqueda y que no se encuentra digitalizado.
 Se realizó la divulgación de 3 fichas de libros, material desarrollado por la OGC el año anterior. a través del espacio denominado “el libro de la semana”. 
 Se adjuntan las respuestas del concurso del nombre del centro documental y el pantallazo con los videos enviados (dado el peso de estos no se comparten). Este es el link de la carpeta compartida del centro documental: https://drive.google.com/drive/u/1/folders/0ACH1ZyoBOMB1Uk9PVA
 Escuchemonos – Debates
 El 06 de mayo se realizó el debate sobre los “Principios Rectores para la Búsqueda de Personas Desaparecidas” que tuvo como ponentes a Oscar Carbonel y Andrea Rayo, y contó con la participación de más de 100 asistentes; el 04 de junio se llevó a cabo el escuchemonos sobre “la integración de las ciencias forenses y las ciencias humanas para la búsqueda de personas dadas por desaparecidas” en el que conocimos la experiencia de Helka Quevedo, al espacio asistieron 92 personas. las sesiones fueron grabadas y se encuentran disponibles en el classroom de la UBPD.
 La crisis sanitaria provocada por el Covid-19 impidió realizar reuniones presenciales, por tal razón se adecuo la metodología a la modalidad virtual obteniendo una gran aceptación y participación de las servidoras y servidores de la Unidad, sin embargo, la frecuencia de los espacios se ha reducido para considerar las agendas y carga laboral que la coyuntura ha implicado para los equipos. 
 Se adjuntan los listados de asistencia.
 Comunicaciones y pedagogía
 Como parte de la articulación entre la Oficina de Gestión del Conocimiento y la Oficina de comunicaciones y pedagogía se realizó la identificación de saberes de familiares y allegados a partir de la participación de la OGC en la estrategia Círculo de Saberes de 2019, se apoyó en la construcción de guías metodológicas para la pedagogía en universidades y adecuación a la virtualidad, así como las guías y presentación de los espacios de pedagogía con las cancillerías y consulados de Colombia en el exterior.
 Durante el segundo trimestre del año debido a la coyuntura sanitaria no fue posible realizar ninguna actividad de forma presencial, esto nos obligó a realizar ajustes en las guías metodológicas de pedagogía con universidades para adecuarlas a la virtualidad. En el mismo sentido la restricción de movilidad impidió dar inicio a la estrategia círculo de saberes, por esta razón se adelantaron actividades de articulación entre áreas y ajuste metodológico.
 Se anexan la estrategia pedagógica virtual, el guión de pedagogía protocolo cancillerías, la matriz con la identificación de saberes, la matriz con la percepción humanitaria y extrajudicial y la presentación institucional de cancillerías.</t>
  </si>
  <si>
    <t>Se observa avance en las actividades descritas, sin embargo, reiteramos la conveniencia de un plan de trabajo  que abarque el alcance de la meta total, para poder entender y dimensionar el entregable total y así poder realizar un seguimiento más enriquecedor.  Lo anterior bajo el entendido de que no es una actividad específica, sino un proceso permanente de acompañamiento y  construcción de conocimiento entorno al proceso de búsqueda.
Las evidencias presentadas dan cuenta del reporte de actividades.</t>
  </si>
  <si>
    <t>2.3.4</t>
  </si>
  <si>
    <t>Conceptualizar cómo los procesos de participación aportan a la identificación de las respuestas necesarias en las distintas fases del proceso de búsqueda</t>
  </si>
  <si>
    <t>Comunicación y Pedagogía,
Direcciones Técnicas Misionales y Equipos Territoriales</t>
  </si>
  <si>
    <r>
      <t xml:space="preserve">Dado que esta actividad está asociada a un indicador, el reporte de avance y los respectivos soportes se reportan en la ficha correspondiente al </t>
    </r>
    <r>
      <rPr>
        <b/>
        <sz val="10"/>
        <rFont val="Arial Narrow"/>
        <family val="2"/>
      </rPr>
      <t>indicador 26</t>
    </r>
    <r>
      <rPr>
        <sz val="10"/>
        <color rgb="FF000000"/>
        <rFont val="Arial Narrow"/>
        <family val="2"/>
      </rPr>
      <t xml:space="preserve">
</t>
    </r>
    <r>
      <rPr>
        <b/>
        <sz val="10"/>
        <rFont val="Arial Narrow"/>
        <family val="2"/>
      </rPr>
      <t xml:space="preserve">Se toma del Reporte de Indicadores:
</t>
    </r>
    <r>
      <rPr>
        <sz val="10"/>
        <color rgb="FF000000"/>
        <rFont val="Arial Narrow"/>
        <family val="2"/>
      </rPr>
      <t>Se avanzó en un documento preliminar, con el objeto de definir los alcances por parte de la DTPCVED frente al ejercicio de conceptualización que viene adelantando la UBPD, en el sentido de pensar cómo se incorporan los saberes y experiencias de las personas que buscan en los avances y múltiples respuestas del proceso de búsqueda. Para tal fin, se parte del análisis de las acciones de asesoría, orientación y fortalecimiento que se realizaron por el equipo del nivel central y los equipos territoriales durante la vigencia 2019, en los cuales los familiares y personas que buscan, plantearon sus expectativas que permitieron identificar, por un lado, elementos de orden técnico y procedimental como la necesidad de: conocer lo acaecido con su ser querido, acceder a la justicia, al Registro Único de Víctimas (RUV) y a la reparación administrativa e indemnización, a la vez comprender procesos como el de recuperación e identificación de cuerpos, los cuales implican en algunos casos la coordinación y articulación con otras entidades competentes; y, por otro, elementos asociados a los ámbitos relacional y emocional, por ejemplo: cómo tramitar la desaparición dentro del grupo familiar y lo que ha implicado la búsqueda en sus vidas, los liderazgos asumidos principalmente por mujeres y personas mayores en el proceso de búsqueda de sus seres queridos, el relevo generacional en el mismo, y finalmente cómo la búsqueda misma se convierte en un proceso reparador, dado que conlleva a transformar la condición de víctimas [de las familias] hacia la de sujetos políticos en su relación con el Estado, a reconocer por parte de una institución estatal [UBPD] los procesos de búsqueda y los aprendizajes adelantados por las propias familias, y, finalmente, a dignificar la memoria de la persona dada por desaparecida. A partir de estos elementos, se proyecta en el segundo trimestre de la vigencia 2020, finalizar con el diseño metodológico para este ejercicio, que posibilite la recolección de información con los equipos territoriales y de nivel central y la realización del análisis cualitativo del proceso de incorporación de necesidades, expectativas, saberes y experiencias de las personas que buscan, en los procesos de búsqueda que desarrolla la UBPD.</t>
    </r>
  </si>
  <si>
    <t>* El indicador no tiene avance cuantitativo proyectado para este período, pero sí cualitativo. 
 * De acuerdo al reporte se viene trabajando en el alcance frente a la conceptualización e incorporación de los saberes y experiencias, además del análisis propio.
 * Los soportes dan cuenta del avance presentado</t>
  </si>
  <si>
    <t>Frente a la tarea de conceptualización que viene adelantando la UBPD, en el sentido de pensar cómo se incorporan los saberes y experiencias de las personas que buscan en los avances y múltiples respuestas del proceso de búsqueda, se avanzó en el diseño metodológico para el análisis de incorporación de saberes y experiencias de quienes buscan, en las respuestas que brinda la unidad. Para tal efecto, se describen en el documento, los resultados iniciales sobre la revisión documental (documentos internos producidos por la UBPD y externos (libros, tesis, investigaciones), donde se plantean aproximaciones analíticas a categorías como: i) Experiencias y saberes, ii) Necesidades y expectativas y iii). Trayectorias de búsqueda (individuales y colectivas).</t>
  </si>
  <si>
    <t>* El indicador se encuentra en nivel de cumplimiento "Óptimo", pues se presenta el avance esperado, que es  el "Diseño metodológico para el análisis de incorporación de saberes y experiencias", el cual tiene un peso del 30% en el cumplimiento final del indicador. 
* Los soportes dan cuenta del avance presentado.
* Es importante mencionar en los avances cualitativos descripciones de factores que facilitaron, dificultaron o impidieron el avance en la construcción de las metas planteadas, pues esto favorece el carácter de aprendizaje de este ejercicio de planeación y fortalece ejercicios futuros en busca de una proyección más sólida, estructurada y ajustada. Es importante tener presente que el análisis cualitativo busca brindar elementos para alimentar todo el ciclo de aprendizaje, monitoreo y evaluación, por lo cual estas consideraciones deben profundizar, tanto en las razones del reporte (cumplimiento o no), como en la relación con la acción estratégica y transformación respectiva.</t>
  </si>
  <si>
    <t>2.3.5</t>
  </si>
  <si>
    <t>Fortalecer el abordaje integral de manera que se identifiquen, consoliden y visibilicen permanentemente los múltiples resultados en el proceso de búsqueda.</t>
  </si>
  <si>
    <t>Direcciones Técnicas Misionales y Equipos Territoriales, Oficina de Gestión del Conocimiento</t>
  </si>
  <si>
    <t xml:space="preserve">Para la presente vigencia no se relacionan avances frente a esta actividad
</t>
  </si>
  <si>
    <t xml:space="preserve">Es necesario que se registre un avance cualitativo o por lo menos se indiquen las razones de no reportar avances en el corte, de tal forma, que se tomen acciones para los siguientes cortes. Por otra parte, se sugiere generar un cronograma que permita entre otras cosas, desagregar en detalle como se relizará el fortalecimiento del abordaje integral de los multiples resultados, a su vez, que sean considerados los informes de gestión y rendición cuentas, para a partir de allí, identificar, consolidar y visibilizar los resultados allí obtenidos.
</t>
  </si>
  <si>
    <t>Para dar cumplimiento a la actividad se adelantaron durante la vigencia las siguientes acciones:
 1. Jornada de trabajo con la Oficina de Gestión del Conocimiento para la conceptualización de las nociones de respuestas y resultados en el proceso de búsqueda humanitario y extrajudicial.
 2. Jornada de trabajo con la Oficina Asesora de Comunicaciones y Pedagogía para la articulación de la actividad con dos acuerdos: diseño metodológico para la identificación de resultados y sus rutas de comunicación para la difusión clara y pertienente, y en segundo lugar la implementación de la metodología señalada para avanzar en la construcción de una estrategia de difusión de resultados.
 3. Para identificar los documentos que dan cuenta de las nociones que identifican, consolidan y visibilizan permanentemente los múltiples resultados en el proceso de búsqueda, se construyó una ficha en dónde se registrarán los elementos más significativos que aporten a ello. La ficha de lectura propuesta, en concordancia con lo que plantea la actividad 2.3.5: "Fortalecer el abordaje integral de manera que se identifiquen, consoliden (...)" busca recoger desde una perspectiva analítica e integradora todos los insumos que la entidad haya presentado como resultados o que tengan la potencialidad de serlo; la utilidad de la herramienta también apunta a la delimitación conceptual de lo que se entiende institucionalmente por la noción de "resultado", pues esto es orientador para la ejecución de la actividad. En ese sentido, en la ficha de resumen analítico de documentos se registrará el origen, la interrelación que implica y la fase de búsqueda en la que se ubica el o los resultados. Lo anterior permitirá reconocer articulaciones y focos en los que se producen los resultados, y en consecuencia, contribuir al fortalecimiento del abordaje integral con ese enfoque (de resultados).</t>
  </si>
  <si>
    <t>Es necesario considerar que pesar de contar con varias actividades relacionadas con "respuestas", los rumbos y propositos son diferentes, en tal sentido, la herramienta construida "FICHA DE RESUMEN ANALÍTICO DE DOCUMENTOS" para este caso, por si sola no permite "fortalecer el abordaje integral..." En este sentido, se sugiere evaluar como esta herramienta contribuirá con la materialización de esta actividad. Por otra parte, es necesario que las actas de reunión no se unifiquen con dos o mas reuniones, ya que esto no permite evidenciar la consecusión de compromisos entre reuniones o el avance de las mismas.</t>
  </si>
  <si>
    <t>2.3.6</t>
  </si>
  <si>
    <t>Elaborar una metodología para la evaluación del impacto de la acción de la UBPD.</t>
  </si>
  <si>
    <t>Se contempla la construcción de una metodología de evaluación de impacto de carácter cuantitativo y cualitativo. Sin embargo su desarrollo está contemplado para el segundo semestre de 2020. Por esto no se presentan avances ni productos.</t>
  </si>
  <si>
    <t>En lo posible plantear algunos avances de orden cualitativo para los seguimientos periódicos, la actividad tiene periodo de duración durante todo el año, en caso contrarrio podría ajustarse su fecha de inicio.</t>
  </si>
  <si>
    <t>Se contempla la construcción de una metodología de evaluación de impacto de carácter cuantitativo y cualitativo. Sin embargo su desarrollo está contemplado para el segundo semestre de 2020.</t>
  </si>
  <si>
    <t>Se reitera la retroalimentación realizada en el primer periodo ante el mismo reporte presentado
En lo posible plantear algunos avances de orden cualitativo para los seguimientos periódicos, la actividad tiene periodo de duración durante todo el año, en caso contrarrio podría ajustarse su fecha de inicio.</t>
  </si>
  <si>
    <t>2.3.7</t>
  </si>
  <si>
    <t>Elaborar la metodología para la evaluación de la percepción de los diferentes grupos de interés, frente a las respuestas de la UBPD en el proceso de búsqueda.</t>
  </si>
  <si>
    <t>Subdirección General, Técnica y Territorial, 
Direcciones Técnicas Misionales y Equipos Territoriales, Asesores de Dirección General</t>
  </si>
  <si>
    <r>
      <t xml:space="preserve">Dado que esta actividad está asociada a un indicador, el reporte de avance y los respectivos soportes se reportan en la ficha correspondiente al </t>
    </r>
    <r>
      <rPr>
        <b/>
        <sz val="10"/>
        <rFont val="Arial Narrow"/>
        <family val="2"/>
      </rPr>
      <t>indicador 25</t>
    </r>
    <r>
      <rPr>
        <sz val="10"/>
        <color rgb="FF000000"/>
        <rFont val="Arial Narrow"/>
        <family val="2"/>
      </rPr>
      <t xml:space="preserve">
</t>
    </r>
    <r>
      <rPr>
        <b/>
        <sz val="10"/>
        <rFont val="Arial Narrow"/>
        <family val="2"/>
      </rPr>
      <t xml:space="preserve">Se toma del Reporte de Indicadores:
</t>
    </r>
    <r>
      <rPr>
        <sz val="10"/>
        <color rgb="FF000000"/>
        <rFont val="Arial Narrow"/>
        <family val="2"/>
      </rPr>
      <t>Para este trimestre no se contempló un avance de este indicador, pero se avanzó en la definición de la descripción general y la metodología de cálculo. Este indicador tendrá como insumo el avance que se tenga en la consultoría que apoyará la identificación de las expectativas, necesidades y particularidades de los diferentes grupos de interés de la UBPD (que se describió en el indicador 04) en la medida que permitirá identificar y caracterizar los grupos de interés; y la definición de las respuestas que da la UBPD y que está realizando la Subdirección General Técnica y Territorial. El desafío de este indicador, es que requiere de dos insumos para su desarrollo, el primero la unificación y conceptualización de las respuestas que se identifiquen y los avances que se puedan tener en la consultoría descrita en el indicador 04</t>
    </r>
  </si>
  <si>
    <t>* El indicador no tiene avance cuantitativo proyectado para este período, pero sí cualitativo. 
 De acuerdo al reporte, avanzó en la descripción general y metodología; al depender del desarrollo de otros 2 indicadores, (1. la caracterización de grupos de valor y 2. La definición de respuestas que da la UBPD), el avance de dichas actividades responde al avance de este indicador. Es importante facilitar y acompañar las actividades predecesoras para garantizar el cumplimiento en resultados y tiempos esperados.
 * El soporte hace relación a las evidencias del indicador 04.</t>
  </si>
  <si>
    <t>Se realizó un levantamiento de información con todas las áreas de la UBPD que permitió la identificación preliminar de 18 grupos de interés conformados por más de 5.000 registros, que se encuentran en proceso de depuración.
Dado que este indicador está relacionado de manera directa con los resultados del indicador 04 su desarrollo puede verse afectado por la dificultad en la obtención de los recursos; sin embargo como se mencionó en el avance del indicador 04 durante este trimestre se avanzó en la asignación de una parte de los recursos para el desarrollo de este proyecto.</t>
  </si>
  <si>
    <t>* El indicador se encuentra en nivel de cumplimiento "Óptimo", pues se presenta el avance esperado, que es  la "Identificación preliminar de los grupos de interés", el cual tiene un peso del 40% en el cumplimiento final del indicador.
* Los soportes dan cuenta del avance presentado.
* Revisar si es posible hablar de 5000 actores, pues son registros individuales; adicionalmente tener en cuenta la política de tratamiento de datos a la hora de aplicar cualquier metodología que implique contactar a las personas.
* Es importante mencionar en los avances cualitativos descripciones de factores que facilitaron, dificultaron o impidieron el avance en la construcción de las metas planteadas, pues esto favorece el carácter de aprendizaje de este ejercicio de planeación y fortalece ejercicios futuros en busca de una proyección más sólida, estructurada y ajustada. Es importante tener en cuenta que el propósito del campo de análisis cualitativo va a más allá de consignar en letras el avance cuantitativo proyectado, para brindar elementos que permitan nutrir todo el ciclo de aprendizaje, monitoreo y evaluación, por lo que se puede profundizar en la relación entre los avances y retos y la acción estratégica, la transformación y los escenarios.</t>
  </si>
  <si>
    <t>2.4</t>
  </si>
  <si>
    <t>Desarrollar y monitorear el proceso de búsqueda de personas dadas por desaparecidas.</t>
  </si>
  <si>
    <t>2.4.1</t>
  </si>
  <si>
    <t>Identificar y gestionar recursos para el proceso de búsqueda (incluye el Plan anual de adquisiciones).</t>
  </si>
  <si>
    <t>Secretaría General</t>
  </si>
  <si>
    <t>Oficina Asesora de Planeación, Equipo de Cooperación y Alianzas, Dirección General, Subdirección General, Técnica y Territorial, Subdirección Administrativa y Financiera, Subdirección de Gestión Humana</t>
  </si>
  <si>
    <t>Cooperación: Se realiza seguimiento a la gestión de 12 fichas de proyectos de cooperación internaciona de vigencia 2019-2020. Se realizan en el trimestre 6 reuniones para identificación de nuevos proyectos para el apalancamiento de recursos para: implementación de planes regionales (Caquetá), procesos de pedagogía en territorio (II fase de círculos de saberes, promoción de la participación de familiares en los procesos de búsqueda y la implementación de los enfoques diferenciales (étnico y diferenciales). Se aprobó en febrero proyecto de apoyo al Sistema Integral focalizado en 5 territorios donde tiene presencia de la UBPD, para apoyar acciones de articulación conjunta con JEP y CEV con autoridades locales, actividades de pedagogía y comunicacionesl y acciones de fortalecimiento de capacidades de los colaboradores de UBPD en materia de protección y prevencion de riesgos.
Secretaría General: Respecto de la identificación y gestión de recursos para el proceso de búsqueda, se adjunta como anexo, tanto la ejecución presupuestal reportada por parte de la SAF, como la ejecución de recursos a través del PAA.
Subdirección Administrativa y Financiera: Con corte a 31 de marzo de 2020, se registra el siguiente reporte presupuestal al interior de la UBPD: Se cuenta con una apropiación vigente por $120.051.665.888,00; existe una apropiación bloqueada correspondiente a $1.578.000.000,00 (recursos de Proyectos de Inversión asignados a la DTPRI); se cuenta con CDPs por valor de $91.174.239.797,78 y se refleja una apropiación disponible de $ 27.299.426.090,22; a la fecha de corte, se han comprometido (RP) $ 32.141.002.298,98; y finalmente, se registran pagos por una suma correspondiente a $ 12.474.575.705,17.
En relación a los recursos ejecutados a través del Plan Anual de Adquisiciones – PAA, se destaca un total de 97 acuerdos suscritos (contratos, convenios, órdenes de compra, etc.) por un valor de $23.098.529.634 , los cuales representan un 30,3% comprometido frente a los $76.127.654.390 proyectados a través del PAA.</t>
  </si>
  <si>
    <t>Por parte de las actividades del Equipo de Cooperación Internacional y Alianzas Estratégicas se evidencia un robusto avance de actividades, es importante tener registro y evidencia de las actividades ante posibles auditorías internas y/o externas.
Tanto en el caso de cooperación internacional como de recursos de inversión, se evidencia que las dependencias han realizado las gestiones correspondientes para que la entidad cuente con la capacidad presupuestal para planear y realizar su gestión.</t>
  </si>
  <si>
    <r>
      <t xml:space="preserve">Respecto de la apropiación de presupuesto de la entidad para la vigencia 2020, es de destacar que ésta corresponde a $120.051.665.888 , de los cuales, se han comprometido a la fecha $48.230.021.563 (40%) y se han generado pagos por $28.965.858.846 (24%). Ahora bien, en relación con el 2° trimestre de 2020, se han comprometido $16.089.019.264 y generado pagos por valor de $16.491.283.141 
Es de resaltar que la entidad ha participado en reuniones con el Ministerio de Hacienda y Crédito Público con el objeto de justificar las necesidades que presenta la entidad, las cuales encuentran un soporte en el presupuesto con el que se cuenta a la fecha. Lo anterior, con el objeto de evitar recortes presupuestales que puedan afectar la ejecución de planes y proyectos diseñados y alineados con el objeto misional de la UBPD.
Por su parte, en relación con los recursos programados a través del PAA, cabe resaltar que se proyectaron $68.312.941.239 , de los cuales a la fecha se han comprometido $29.383.635.039 (A. $2.524.339.862 corresponden a vigencias futuras de 3 contratos suscritos en la vigencia 2018 que equivalen al 3,7% del PAA y 8,6% del total comprometido vigencia 2020. B. $15.606.367.200 corresponden a vigencias futuras de 21 contratos suscritos en la vigencia 2019 que equivalen al 22,85% del PAA y 53,1% del total comprometido vigencia 2020. C. Durante la vigencia 2020, se han suscrito 94 contratos nuevos por valor de $ 9.890.878.013 que representan el 14,48% del PAA y 33,7% del total comprometido vigencia 2020. D. Se han tramitado 4 adiciones de contratos con vigencias 2018, 2019 y 2020, equivalentes a $1.362.049.964 que representan el 1,9% del PAA y 4,6% del total comprometido vigencia 2020).
De los $9.890.878.013, comprometidos a través de los 94 contratos suscritos entre el 01/01/2020 y el 30/06/2020, $5.168.203.814 equivalente al 52%, han sido comprometidos a través de los 21 contratos suscritos entre el 01/04/2020 y el 30/06/2020.
Es de destacar que en atención a la difícil situación económica que atraviesa el país, lo cual se refleja en los recortes presupuestales que está llevando a cabo el gobierno nacional, desde la SG se han llevado a cabo diversas mesas de trabajo con las áreas misionales de la entidad, con el objeto de dar impulso a los procesos de contratación, lo cual se refleje en una gestión eficiente en la ejecución presupuestal de la entidad.
Para mayor detalle de los recursos comprometidos del Plan Anual de Adquisiciones (Ver Anexo 1. Seguimiento plan de acción SG)
</t>
    </r>
    <r>
      <rPr>
        <b/>
        <sz val="10"/>
        <color rgb="FF000000"/>
        <rFont val="Arial Narrow"/>
        <family val="2"/>
      </rPr>
      <t>Anexo 2.4.1</t>
    </r>
  </si>
  <si>
    <r>
      <t xml:space="preserve">"La información es detallada e importante y corresponde a la actividad. En todo caso, es importante tener en cuenta que el eje del reporte no es la ejecición de los recursos, sino las acciones que se realicen destinadas a garantizar que la entidad cuente con los recursos que requiere anualmente para su operación y el logro de su misionalidad. En ese sentido, se debe enfatizar más en las gestiones realizadas para contar con dichos recursos.
</t>
    </r>
    <r>
      <rPr>
        <b/>
        <sz val="10"/>
        <rFont val="Arial"/>
        <family val="2"/>
      </rPr>
      <t>Está pendiente agregar el reporte del Equipo de Cooperación y Alianzas, que fue remitido directamente a la OAP. Sin embargo, para futuros reportes, es importante tener en cuenta que la dependencia responsable de la actividad debe consolidar la información que dé cuenta del trabajo articulado que se haya realizado en el período con las áreas incluidas como "Otras dependencias que intervienen".</t>
    </r>
  </si>
  <si>
    <t>2.4.2</t>
  </si>
  <si>
    <t>Revisar y ajustar el Plan Nacional de Búsqueda.</t>
  </si>
  <si>
    <t>Direcciones Técnicas Misionales y Equipos Territoriales, Oficina Asesora Jurídica, Subdirección General, Técnica y Territorial</t>
  </si>
  <si>
    <t>A pesar de que se tiene contemplada la socialización del Plan Nacional de Búsqueda para el segundo trimestre, se ha procurado avanzar en las siguientes actividadades:
 1- Construir el cronograma de implementación de las estrategias, instituciones que cooperarán en cada una de ellas y el alcance de la contribución.
 2- Definir el presupuesto que demanda el desarrollo de cada una de las estrategia.
 3- Proponer una campaña pedagógica a nivel nacional sobre el PNB, que permita vislumbrar posibles aportes y/o sugerencias para una segunda versión del PNB.</t>
  </si>
  <si>
    <t>Teniendo en cuenta la importancia general de esta actividad en la gestión de la entidad, sería pertinente ampliar un poco más el avance cualitativo brindado. En pariticular, la información que se brinda en este período de reporte es sobre la socialización, pero no se aclara si fue necesario o no por qué, realizar revisiones o ajustes al instrumento, que es a lo que se refiere la actividad de manera más específica.</t>
  </si>
  <si>
    <r>
      <t xml:space="preserve">El pasado 6 de mayo de 2020 se realizó la presentación y socialización del Plan Nacional de Búsqueda, resultado de la construcción colectiva con organizaciones de víctimas, sociales y entidades del Estado luego de 10 encuentros en diferentes ciudades del país durante la vigencia 2019, así mismo, con el fin de ejecutar las actividades contempladas en el Plan Nacional de Búsqueda se viene trabajando una ficha técnica con el apoyo de OIM con el fin de que esta última entidad desarrolle un proyecto que generará herramienta(s) para que la UBPD adelante el costeo de dicho Plan [presupuesto que demanda el desarrollo de cada una de las estrategias], esta actividad se esta trabajando de la mano con la </t>
    </r>
    <r>
      <rPr>
        <sz val="10"/>
        <color rgb="FFFF0000"/>
        <rFont val="Arial Narrow"/>
        <family val="2"/>
      </rPr>
      <t>Oficina de Cooperación Internacional</t>
    </r>
    <r>
      <rPr>
        <sz val="10"/>
        <color rgb="FF000000"/>
        <rFont val="Arial Narrow"/>
        <family val="2"/>
      </rPr>
      <t xml:space="preserve"> para lo cual se ha adelantando comunicaciones [diálogos virtuales, e-mails] con OIM. En este sentido, ya se reviso la retroalimentación  a la primera versión propuesta por OIM y el ejercicio culminará con la ficha final que contemplará, entre otros, cronograma, intervinientes de UBPD, acciones y productos que recibirá UBPD. 
No se adjunta la mencionada ficha en razón a que es apenas el primer borrador.</t>
    </r>
  </si>
  <si>
    <t>* La información es pertinente. Sin embargo, se solicita confirmar si durante la presentación pública en mayo, o en cualquier espacio previo o posterior, se requirió hacer ajustes al PNB, teniendo en cuenta que ese es el horizonte concreto con base en el cual está formulada la actividad que se reporta.
* Verificar el nombre de la dependencia en rojo.
* ¿Qué participación tuvieron en la actividad las otras dependencias que intervienen, durante el período que se reporta? En particular, la OAJ remitió insumos para el reporte del Plan de acción a través de memorando, que no se reflejan en las actividades donde está como corresponsable.</t>
  </si>
  <si>
    <t>2.4.3</t>
  </si>
  <si>
    <t>Implementar las estrategias del Plan Nacional de Búsqueda.</t>
  </si>
  <si>
    <t>Direcciones Técnicas Misionales y Equipos Territoriales, Oficina Asesora Jurídica, Asesor de Dirección General en temas de prevención y protección</t>
  </si>
  <si>
    <t xml:space="preserve">Se ha venido trabajando en la aprobación del Plan Nacional de Búsqueda a partir del trabajo adelantado en la anterior vigencia
</t>
  </si>
  <si>
    <t>Se sugiere que los soportes de esta actividad se guarden igualmente en carpetas digitales seguras, de tal forma, que puedan tener encontrar información facilmente y a su vez, sea facilitada durante los procesos de auditoria interna y externa. Así mismo, se sugiere incluir cronogramas de trabajo detallado para garantizar que se implementen las estrategias del PNB. Finalmente, se sugiere que cuando se realicen avances cualitativos se incluyan fechas exactas en las que se ha trabajado la actividad o sus tareas en detalle</t>
  </si>
  <si>
    <t>Posterior a su aprobación por la DG de UBPD, el PNB fue socializado en 2020-05-06 mediante un evento virtual abierto, en el que participaron organismos de cooperación internacional, representantes de la sociedad civil, familiares de personas dadas por desaparecidas, representantes de diferentes entidades estatales, entre otras.
 Actualmente se está desarrollando el proceso editorial para la versión impresa del PNB, la cual será uno de los insumos para adelantar una campaña pedagógica del orden nacional, cuyo objetivo será dar a conocer el PNB y las estrategias que se plantean allí a la sociedad colombiana.
 Estrategias del PNB frente a la contingencia generada por el COVID-19:
 Frente a la contingencia generada por la pandemia COVID-19, la UBPD en el segundo trimestre de 2020, al igual que las demás instituciones del Estado y organizaciones de la sociedad civil que adelantan acciones para la búsqueda de personas dadas por desaparecidas (PDD), ha diseñado e implementado estrategias para continuar adelantando sus actividades administrativas y misionales que, directa o indirectamente, guardan una estrecha relación con la ejecución del PNB. Tales acciones han estado en consonancia con la declaratoria de Emergencia Sanitaria dispuesta por el Ministerio de Salud y en general, con las medidas adoptadas por el Gobierno nacional para prevenir el contagio entre la población. 
 El plan de trabajo que ha venido adelantando la UBPD para desarrollar la búsqueda de las PDD ha estado precedido por un fuerte componente de relación presencial con los diferentes actores que implica la búsqueda. No obstante, dada la coyuntura nacional generada por la pandemia COVID-19, dichas acciones de búsqueda y el plan de trabajo se siguen adelantando mediante ajustes a las condiciones actuales de movilidad y relacionamiento físico entre las personas. Algunos de esos ajustes son, por ejemplo, el replanteamiento de actividades administrativas y misionales, tanto entre los servidores y servidoras de la UBPD, como con los mismos familiares de PDD y las organizaciones que los acompañan.
 Así las cosas y en razón a que la búsqueda no puede detenerse, el cambio más sustantivo que ha optado la UBPD para desarrollar las actividades del PNB, es pasar del inter relacionamiento físico al virtual con los diferentes actores, sin que ello disminuya los resultados esperados.
 A continuación se destacan algunas de las acciones que continúan adelantándose permanentemente de manera virtual y que expresan la continuidad de la búsqueda en medio de la pandemia, todas ellas generan importantes insumos que enriquecen la búsqueda de las personas desaparecidas en el contexto y en razón del conflicto armado:
 - Relacionamiento permanente con las entidades del SIVJRNR (JP y CEV) y entidades estatales que realizan acciones de búsqueda, por ejemplo el Instituto Nacional de Medicina Legal y Ciencias Forenses y la Fiscalía General de la Nación.
 - Continuidad de recepción de información útil para la búsqueda por parte de familiares. Por ejemplo, en medio de la pandemia se han recibido más de doscientas solicitudes de búsqueda de personas que quieren entregar información.
 - Un frente de trabajo que venía adelantando la UBPD es el relacionado con las garantías de preservación, custodia y dignidad de los Cadáveres en Condición de No Identificados (CNI) y Cadáveres Identificados No Reclamados (CINR) que actualmente se encuentran en cementerios, los cuales pueden corresponder a personas fallecidas en medio del conflicto armado. En este aspecto y dada la normatividad formulada por el Ministerio de Salud frente al manejo de los cuerpos de personas fallecidas a causa del COVID-19 que, en algunas situaciones podrían exponer la preservación de dichos CNI y CINR, la UBPD emitió un comunicado público con recomendaciones puntuales para que se garantice la conservación de dichos cuerpos. Asimismo, ha venido trabajando de manera articulada con los ministerios de salud y del interior, para diseñar e implementar estrategias pedagógicas a nivel nacional con las autoridades locales, para garantizar la preservación de dichos cuerpos.
 - Las direcciones misionales continúan adelantando análisis multidisciplinarios de la información que ha venido recibiendo la UBPD, aportada por diferentes actores (familiares, organizaciones de la sociedad civil, entidades estatales, entre otras). Dicho análisis permitirá el perfeccionamiento y consolidación de Planes Regionales de Búsqueda (PRB) puntuales, cuya fase ejecutoria (física) en el territorio se dará una vez se dé vía libre para los desplazamientos a nivel nacional.
 - De forma cotidiana, la UBPD por medio de su oficina de comunicaciones y su página web, mantiene informada a la comunidad nacional sobre los diferentes logros y actividades que realiza.
 - La UBPD mantiene permanentemente abiertos diversos canales de comunicación telefónica y vía internet, con el fin que todos los usuarios puedan transmitir sus necesidades o brindar información útil para la búsqueda.
 - La Dirección de Participación y Contacto con las Víctimas de la UBPD mantiene comunicación virtual permanente con los familiares y organizaciones de la sociedad civil, con el fin de dar continuidad a planes de trabajo que se venían desarrollando antes de la pandemia, lo que ha permitido mantener la continuidad de los diálogos y participación con los mismos.
 Las anteriores acciones son un reflejo de la actividad permanente que realiza la UBPD para desarrollar el PNB en medio de la pandemia. La búsqueda continuará y la totalidad de actividades que actualmente se están adelantando permitirán obtener resultados satisfactorios en el corto y mediano plazo, lo que a su vez permite garantizar a los familiares de personas dadas por desaparecidas, que las limitaciones generadas por la actual coyuntura no constituyen una barrera para que la UBPD cumpla con su misión.</t>
  </si>
  <si>
    <t>Se sugiere solicitar al gobierno nacional, departamental o municipal (que aplique) la posible autorización de permisos para poder implementar el PNB, lo anterior, sumado a que otras entidades requeridas en el proceso de búsqueda como el INMLCF si se encuentran funcionando en sus procesos netamente misionales, lo que permitiría agilizar por ejemplo procesos de identificación, entre otros.procesos. Por otra parte, se sugiere generar desde ya una linea base del PNB para determinar un porcentaje de avance en el horizonte del mismo. Finalmente, se sugiere continuar con la implementación de acciones humanitarias con medios tecnológicos.</t>
  </si>
  <si>
    <t>2.4.4</t>
  </si>
  <si>
    <t>Formular hipótesis de localización a partir del análisis de los Planes regionales de búsqueda.</t>
  </si>
  <si>
    <t>Subdirección de Análisis, Planeación y Localización para la Búsqueda</t>
  </si>
  <si>
    <t xml:space="preserve">Subdirección de Análisis, Planeación y Localización para la Búsqueda, Direcciones Técnicas Misionales y Equipos Territoriales, Asesor de Dirección General en temas de prevención y protección </t>
  </si>
  <si>
    <t>Se construyó e incluyó la hipótesis de localización de 10 personas en el Plan de Búsqueda de Alto Atrato y San Juan. Así las cosas, la Subdirección General Técnica y Territorial emitió un concepto favorable al plan y dío viabilidad a la continuación de las labores; por su parte la Dirección General emitió el acto administrativo autorizando el ingreso al lugar.</t>
  </si>
  <si>
    <t>La información es completa y coherente con el indicador 30.</t>
  </si>
  <si>
    <r>
      <t xml:space="preserve">Para poder avanzar en la formulación de hipótesis de localización en el marco de los planes regionales de búsqueda y continuar con los que ya han sido formulados se ha avanzado en lo siguiente: 
1. Plan Regional de San Carlos de Guaroa: a) Predio Santa Lucia. En etapa de recolección de información para identificación del sitio dentro del predio. Esta pendiente la revisión y retroalimentación del informe de localización elaborado por las tres direcciones para posible prospección en predio o para ajustar acciones relacionadas al mismo.  
2. Plan Regional San Juanito: El informe de localización sobre la posible ubicación de dos personas derivado de la visita realizada en febrero. 
3. Plan Regional Bogotá- Militantes políticos: Este Plan de Búsqueda correspondiente a personas desaparecidas en Bogotá cuenta con una hipótesis de Localización en Facacativá- Cabecera Municipal: Hipótesis de Localización con visita de localización en 2019.
4. Plan Regional de Búsqueda de Tumaco: A partir del Plan Regional de Búsqueda de Tumaco, se formularon 2 planes de intervención y 3 planes de localización correspondientes a: Plan de localización de la cuenca del río Mejicano, Plan de localización del territorio de Alto Mira y Frontera, Plan de localización zona de carretera. Se encuentra en formulación la primera versión del plan de localización de casos del cementerio de Tumaco.   
5. Plan de Búsqueda Curumani: Hipótesis de Localización con visita de localización en 2019. 
6. Plan Regional de Alto Atrato y San Juan (Bagadó): Proceso de localización adelantado en Mojarrita
Estos planes se encuentran alojados en la siguiente URL: </t>
    </r>
    <r>
      <rPr>
        <u/>
        <sz val="10"/>
        <color rgb="FF000000"/>
        <rFont val="Arial Narrow"/>
        <family val="2"/>
      </rPr>
      <t>https://drive.google.com/drive/folders/1Pmix51Y9veCjewX9Si4dDOva1Q7q1Au7</t>
    </r>
    <r>
      <rPr>
        <sz val="10"/>
        <color rgb="FF000000"/>
        <rFont val="Arial Narrow"/>
        <family val="2"/>
      </rPr>
      <t>.</t>
    </r>
  </si>
  <si>
    <t>* La información es coherente con la reportada en el indicador 30, directamente relacionado con esta actividad. Se solicita tener en cuenta los comentarios remitidos en la ficha correspondiente y, de ser el caso, actualizar lo que haga falta en el presente reporte antes de su consolidación final por parte de la OAP.</t>
  </si>
  <si>
    <t>2.4.5</t>
  </si>
  <si>
    <t>Desarrollar la fase de recolección y análisis de información de los Planes regionales de búsqueda.</t>
  </si>
  <si>
    <t>Se ha continuado con la recolección y análisis de información de planes de búsqueda 
 - Plan Regional de San Carlos de Guaroa.
 - Plan regional Sur
 - Plan de Búsqueda Viotá
 - Plan Regional de Búsqueda Secuestros-desapariciones ocurridos en el periodo de 1998-2006 en el área de influencia de los antiguos Frentes Abelardo Romero, 52, 53 y 54 del Bloque Oriental de las FARC, asociados al corredor de la Vía al Llano
 - Plan Regional de Búsqueda Bloque Magdalena Medio
 - Plan Bagadó
 - Plan Magdalena Caldense
 - Militantes y expresos políticos desaparecidos en Bogotá
 - Plan Regional de Búsqueda de Tumaco
 - Plan Regional Sevilla
 - Personas dadas por desaparecidas posiblemente inhumadas como no identificadas en el cementerio de Curumaní, Cesar
 - Plan Regional San Onofre
 - Plan de Búsqueda vía Cali-Buenaventura
 - Plan de búsqueda de víctimas de desaparición forzada de los Buitragueños en el suroccidente del Casanare 
 - Plan de búsqueda de víctimas de guerra de guerrillas en Arauca del 2006 al 2009
 - Plan de búsqueda de víctimas de desaparición forzada de Bloque Vencedores de Arauca (BVA)
 - Plan de búsqueda víctimas del Sarare
 - Plan Regional de Búsqueda de personas dadas por desaparecidas de la columna chocó del movimiento 19 de abril en municipios de las subregiones Alto Atrato y San Juan en Chocó
 - Plan regional de Búsqueda de personas dadas por desaparecidas pertenecientes al M-19 en el norte del Valle del Cauca
 El reporte de la DTPRI relaciona los siguientes planes: ¿son los mismos? Es necesario usemos los mismos nombres para los planes en los reportes
 1. Plan Regional de Búsqueda Secuestros - desapariciones ocurridos en el periodo de 1998-2006 en el área de incluencia de los antiguos Frentes Abelardo Romero, 52, 53 y 54 del Bloque Oriental de las FARC, asociados al corredor de la Vía al Llano
 2. Plan de búsqueda de víctimas de desaparición forzada de los Buitragueños en el suroccidente del Casanare 
 3. Plan Regional de Búsqueda de personas dadas por desaparecidas de la columna chocó del movimiento 19 de abril en municipios de las subregiones Alto Atrato y San Juan en Chocó y Plan San Juanito son el mismo?</t>
  </si>
  <si>
    <t>Es fundamental que la información brindada tenga coincidencia en las diferentes herramientas y reportes internos y externos que se usen. En ese sentido, la OAP sugirió una matriz que puede faciltiar la consolidación de información pero, más allá de que sea esa u otra la forma de compilar los datos, se requiere que se estandarice y aplique. Los nombres y número de los planes no coinciden con los utilizados para el reporte de cierre en 2019. Junto con el presente cuadro de seguimiento, se enviará a la dependencia responsable un cuadro comparativo para que puedan revisar los datos y unificar lo que haga falta para futuros reportes.
Una de las sugerencias puntuales es que, además de estandarizar los nombres (incluyendo si todos deben indicar, por ejmplo, "Plan regional de búsqueda xxx, o Plan de búsqueda xxxx"), sino también la posibilidad de usar un nombre largo que incluya los detalles poblacionales o de ubicación que se requieran, y un nombre corto que pueda ser usado también externamente sin poner en riesgo la confidencialidad.
La sistematicidad en la información es muy necesaria, no solo para los reportes sino, en general, para la comunicación y comprensión interna del proceso de búsqueda.</t>
  </si>
  <si>
    <r>
      <t xml:space="preserve">Para poder avanzar en la formulación de los planes regionales de búsqueda y continuar con los que ya han sido formulados se ha avanzado  en lo siguiente: 
</t>
    </r>
    <r>
      <rPr>
        <b/>
        <sz val="10"/>
        <color rgb="FF000000"/>
        <rFont val="Arial Narrow"/>
        <family val="2"/>
      </rPr>
      <t xml:space="preserve"> 1. Plan Regional de San Carlos de Guaroa: </t>
    </r>
    <r>
      <rPr>
        <sz val="10"/>
        <color rgb="FF000000"/>
        <rFont val="Arial Narrow"/>
        <family val="2"/>
      </rPr>
      <t xml:space="preserve">a) Predio Santa Lucia. En etapa de recolección de información para identificación del sitio dentro del predio. Esta pendiente la revisión y retroalimentación del informe de localización para posible prospección en predio o para ajustar acciones relacionadas al mismo. Se tienen detenidas entrevistas y diálogos en Puerto López a consecuencia del covid-19.
</t>
    </r>
    <r>
      <rPr>
        <b/>
        <sz val="10"/>
        <color rgb="FF000000"/>
        <rFont val="Arial Narrow"/>
        <family val="2"/>
      </rPr>
      <t xml:space="preserve"> 2. Plan regional Sur:</t>
    </r>
    <r>
      <rPr>
        <sz val="10"/>
        <color rgb="FF000000"/>
        <rFont val="Arial Narrow"/>
        <family val="2"/>
      </rPr>
      <t xml:space="preserve"> En el contexto de este Plan regional se han adelantado acciones de investigacion humanitaria que asocia 10 unidades de análisis. En este plan se esta avanzando en la caracterizacion de los lugares y en el proceso de localización. Durante 2019 se presentó una hipótesis de localización ,denominada "Nueva Loja" en Ecuador-Provincia de Sucumbios Lago Agrio-Puero Nuevo: Se hizo consulta a la Oficina Jurídica de la UBPD para aclarar el mecanismo a través del cual se puede solicitar información a entidades de otros países preservando el carácter extrajudicial. Así mismo se presentó la hipótesis de localización con respecto a Montañita-La Cristalina. Estas dos hipótesis de localización corresponden al análisis de diferentes fuentes de información, sin que la misma  fuese contrastada aún en campo.
</t>
    </r>
    <r>
      <rPr>
        <b/>
        <sz val="10"/>
        <color rgb="FF000000"/>
        <rFont val="Arial Narrow"/>
        <family val="2"/>
      </rPr>
      <t xml:space="preserve">  3. Plan de Búsqueda Viotá: </t>
    </r>
    <r>
      <rPr>
        <sz val="10"/>
        <color rgb="FF000000"/>
        <rFont val="Arial Narrow"/>
        <family val="2"/>
      </rPr>
      <t xml:space="preserve">Un caso cuenta con Plan de Intervención, en revisión por la Subdirección de Análisis. planeación y localización para la búsqueda; Dos casos están en recoleción de información para precisar hipotesis de localización, Se han identificado nuevos casos que podrian hacer parte de este Plan Regional de Búsqueda.
</t>
    </r>
    <r>
      <rPr>
        <b/>
        <sz val="10"/>
        <color rgb="FF000000"/>
        <rFont val="Arial Narrow"/>
        <family val="2"/>
      </rPr>
      <t xml:space="preserve">  4. Plan Regional San Juanito: </t>
    </r>
    <r>
      <rPr>
        <sz val="10"/>
        <color rgb="FF000000"/>
        <rFont val="Arial Narrow"/>
        <family val="2"/>
      </rPr>
      <t xml:space="preserve">El informe de localización sobre la posible ubicación de dos personas derivado de la visita realizada en febrero. El Plan Regional de Búsqueda está en re-formulación, van a cambiar las Unidades de Análisis, frentes, y límites geográficos. La visita de localización se realizó en febrero, sin embargo, el soporte de las localizaciones definido era la resolucion que autoriza el ingreso al lugar. Debido a la situacion actual de COVID se ha modificado el soporte y en su lugar se ha previsto que puedan obrar como soportes los informes que dan cuenta del análisis que sustenta la hipótesis de localización.
</t>
    </r>
    <r>
      <rPr>
        <b/>
        <sz val="10"/>
        <color rgb="FF000000"/>
        <rFont val="Arial Narrow"/>
        <family val="2"/>
      </rPr>
      <t xml:space="preserve">  5. Plan Regional de Búsqueda Bloque Magdalena Medio: </t>
    </r>
    <r>
      <rPr>
        <sz val="10"/>
        <color rgb="FF000000"/>
        <rFont val="Arial Narrow"/>
        <family val="2"/>
      </rPr>
      <t xml:space="preserve">Este plan de búsqueda fue formulado y se avanzó en una hipótesis de localización en Remedios en la vereda Cancha Manila. Posteriormente se realizó una visita al lugar en 2019.Sin embargo, la nueva información recopilada hace que sea necesario continuar con la recolección. El soporte de este Plan Regional fue presentado en el Trimestre 1.
  </t>
    </r>
    <r>
      <rPr>
        <b/>
        <sz val="10"/>
        <color rgb="FF000000"/>
        <rFont val="Arial Narrow"/>
        <family val="2"/>
      </rPr>
      <t xml:space="preserve">6. Plan Regional Bogotá- Militantes políticos: </t>
    </r>
    <r>
      <rPr>
        <sz val="10"/>
        <color rgb="FF000000"/>
        <rFont val="Arial Narrow"/>
        <family val="2"/>
      </rPr>
      <t xml:space="preserve">Este Plan de Búsqueda correspondiente a personas desaparecidas en Bogotá cuenta con una hipótesis de Localización en Facacativá- Cabecera Municipal: Hipótesis de Localización con visita de localización en 2019.
</t>
    </r>
    <r>
      <rPr>
        <b/>
        <sz val="10"/>
        <color rgb="FF000000"/>
        <rFont val="Arial Narrow"/>
        <family val="2"/>
      </rPr>
      <t xml:space="preserve"> 7. Plan Regional de Búsqueda de Tumaco: </t>
    </r>
    <r>
      <rPr>
        <sz val="10"/>
        <color rgb="FF000000"/>
        <rFont val="Arial Narrow"/>
        <family val="2"/>
      </rPr>
      <t xml:space="preserve">A partir del Plan Regional de Búsqueda de Tumaco, se formularon 2 planes de intervención y 3 planes de localización correspondientes a: Plan de localización de la cuenca del río Mejicano, Plan de localización del territorio de Alto Mira y Frontera, Plan de localización zona de carretera. Se encuentra en formulación la primera versión del plan de localización de casos del cementerio de Tumaco.
 </t>
    </r>
    <r>
      <rPr>
        <b/>
        <sz val="10"/>
        <color rgb="FF000000"/>
        <rFont val="Arial Narrow"/>
        <family val="2"/>
      </rPr>
      <t xml:space="preserve">8. Plan Regional Sevilla: </t>
    </r>
    <r>
      <rPr>
        <sz val="10"/>
        <color rgb="FF000000"/>
        <rFont val="Arial Narrow"/>
        <family val="2"/>
      </rPr>
      <t xml:space="preserve">El Plan regional continua la etapa de recoleccion y análisis de Información. Se han adelantado acciones para formular las localizaciones en uno de los predios de la región.
 </t>
    </r>
    <r>
      <rPr>
        <b/>
        <sz val="10"/>
        <color rgb="FF000000"/>
        <rFont val="Arial Narrow"/>
        <family val="2"/>
      </rPr>
      <t xml:space="preserve">9. Plan de Búsqueda Curumani: </t>
    </r>
    <r>
      <rPr>
        <sz val="10"/>
        <color rgb="FF000000"/>
        <rFont val="Arial Narrow"/>
        <family val="2"/>
      </rPr>
      <t xml:space="preserve">Hipótesis de Localización con visita de localización en 2019.
 </t>
    </r>
    <r>
      <rPr>
        <b/>
        <sz val="10"/>
        <color rgb="FF000000"/>
        <rFont val="Arial Narrow"/>
        <family val="2"/>
      </rPr>
      <t xml:space="preserve">10. Plan Suroccidente del Casanare: Chámeza-Chuyagüá: </t>
    </r>
    <r>
      <rPr>
        <sz val="10"/>
        <color rgb="FF000000"/>
        <rFont val="Arial Narrow"/>
        <family val="2"/>
      </rPr>
      <t xml:space="preserve">Se depuró universo y se propuso estructura de plan de localización. Chámeza-Tegüita Alta: Recolección de información sobre localización de Persona dada por desaparecida.
 </t>
    </r>
    <r>
      <rPr>
        <b/>
        <sz val="10"/>
        <color rgb="FF000000"/>
        <rFont val="Arial Narrow"/>
        <family val="2"/>
      </rPr>
      <t>11. Plan Regional de Alto Atrato y San Juan (Bagadó):</t>
    </r>
    <r>
      <rPr>
        <sz val="10"/>
        <color rgb="FF000000"/>
        <rFont val="Arial Narrow"/>
        <family val="2"/>
      </rPr>
      <t xml:space="preserve"> Proceso de localización adelantado en Mojarrita y Piedra Honda, pendiente por adelantar en Quebrada Blanca, Churina y las comunidades indígenas de Paságueda, Cascajera y el Salto. Diálogos con autoridades étnico territoriales y actores sociales; adelanto de diálogos con familias y personas que buscan; informe técnico a la Directora General y elaboración de documento para la familia y organizaciones que buscan.</t>
    </r>
  </si>
  <si>
    <t>* La información con respecto a los Planes reportados presenta varias inconsistencias que se detallan en la ficha del indicador 27, básicamente con respecto a los momentos de reporte y a los nombres con los que se identifican. Por ejemplo, el Plan que acá se nombre como Bogotá o militantes políticos, se reportó como Facatativa. Con respecto a la unificación de estos datos, se ofrecen sugerencias detalladas en la ficha y en un tabla adjunta. Se solicita actualizar este reporte, de acuerdo a los ajustes que puedan realizarse sobre el indicador antes de la consolidación final de los reportes trimestrales.</t>
  </si>
  <si>
    <t>2.4.6</t>
  </si>
  <si>
    <t>Dirigir la implementación de las fases del proceso de búsqueda, incluyendo los planes regionales de búsqueda.</t>
  </si>
  <si>
    <t>Direcciones Técnicas Misionales y Equipos Territoriales, Oficina Asesora Jurídica</t>
  </si>
  <si>
    <t>"A la fecha se ha realizado una mesa de trabajo con todo el equipo de la Dirección Técnica de Información Planeación y Localización para la Búsqueda, con el fin de: 
i) Identificar la comprensión que el equipo tiene frente a conceptos y aspectos enmarcados en los planes regionales. 
ii) Reconocer aquello que no se esta comprendiendo de manera estandarizada y transversal
iii) Construir de manera conjunta persepciones y nociones que han sido de dificil comprensión para socializarlas a los colaboradores de la UBPD.</t>
  </si>
  <si>
    <t>Se sugiere que evaluen y considerar la actual ruta de las fases del proceso de búsqueda.elaborada en el 2019, así mismo, establecer hasta donde va el proceso de búsqueda y si los planes regionales de búsqueda incluyen todas las fases o si únicamente llegan hasta la localización de los cuerpos. Finalmente, se sugiere estandarizar la construcción de los planes, de tal forma que su estandarización pemita implementar su contenido en un orden estructurado y secuencial.</t>
  </si>
  <si>
    <t>En el marco de la actividad 2.4.6., se avanzó en lo relacionado con la comprensión de lo que implica para la UBPD “dirigir la implementación de las fases de búsqueda incluyendo los Planes Regionales de Búsqueda”. En primer lugar, se identificó la necesidad de establecer diálogos con profesionales que, dado su rol de Asesoría o de Dirección Técnica en la entidad, cuentan con insumos y claridades que permitieran abordar de manera transversal la noción de “dirección del proceso de búsqueda”. Así las cosas, por orientación de Subdirección General, se realizó un primer diálogo con uno de los servidores cuya función principal es la estructuración del Plan Nacional de Búsqueda en el que se abordaría de manera particular lo siguiente: 
 En el marco del Plan Nacional de Búsqueda de la UBPD: 
 -Qué se entiende por la noción “dirección de la implementación del proceso de búsqueda” 
 -Cómo quedó establecido: a) el proceso de búsqueda; b) las fases de búsqueda; c) los Planes Regionales de Búsqueda; d) otras nociones de plan. 
 -Cómo se comprende lo humanitario
 -Cómo se comprende lo extrajudicial
 -Cómo se comprende la confidencialidad de la información
 -Cómo se comprende la noción “Respuestas brindadas a las personas que buscan”
 -Cómo se comprende la noción “Resultados del proceso de búsqueda”
 -Cómo define las nociones de Dirigir, Coordinar, Contribuir en el proceso de Búsqueda. 
 -De acuerdo a respuestas brindadas, desde su perspectiva, cuál podría ser la ruta para “Dirigir la implementación de las fases de Búsqueda”. 
 Así mismo, para identificar los documentos que dan cuenta de la implementación de las fases del proceso de búsqueda, se construyó una herramienta "ficha de identificaión" en dónde se registrarán los elementos más significativos que aporten a ello. Es preciso señalar que esta ficha será utilizada para la revisión documental que permitirá avanzar en el cumplimiento de varias actividades: 2.4.6-2.4.10-2.1.2-2.1.10, así como del indicador 39
 Propuesta de reporte: 
 En el marco de la actividad 2.4.6., se avanzó en lo relacionado con la comprensión de lo que implica para la UBPD “dirigir la implementación de las fases de búsqueda incluyendo los Planes Regionales de Búsqueda”. En primer lugar, se identificó la necesidad de establecer diálogos con profesionales que, dado su rol de Asesoría o de Dirección Técnica en la entidad, cuentan con insumos y claridades que permitieran abordar de manera transversal la noción de “dirección del proceso de búsqueda”. Así las cosas, por orientación de Subdirección General, se realizó un primer diálogo con uno de los servidores cuya función principal es la estructuración del Plan Nacional de Búsqueda en el que se abordaría de manera particular lo siguiente: 
 En el marco del Plan Nacional de Búsqueda de la UBPD: 
 -Qué se entiende por la noción “dirección de la implementación del proceso de búsqueda” 
 -Cómo quedó establecido: a) el proceso de búsqueda; b) las fases de búsqueda; c) los Planes Regionales de Búsqueda; d) otras nociones de plan. 
 -Cómo se comprende lo humanitario
 -Cómo se comprende lo extrajudicial
 -Cómo se comprende la confidencialidad de la información
 -Cómo se comprende la noción “Respuestas brindadas a las personas que buscan”
 -Cómo se comprende la noción “Resultados del proceso de búsqueda”
 -Cómo define las nociones de Dirigir, Coordinar, Contribuir en el proceso de Búsqueda. 
 -De acuerdo a respuestas brindadas, desde su perspectiva, cuál podría ser la ruta para “Dirigir la implementación de las fases de Búsqueda”. 
 Así mismo, en el análisis conjunto del Plan Operativo, se evidenció la necesidad de articular el desarrollo de las actividades 2.4.6. y 2.4.10 en mención con las 2.1.2, 2.1.10, 2.3.5. Para ello, se consideró estratégico la realización de una primera fase de recolección de documentos producidos por la Unidad que contribuyeran en la comprensión de: a) el carácter humanitario y extrajudicial; b) las fases del proceso de búsqueda; c) las nociones de resultados y respuestas; d) el alcance de las acciones de dirigir, coordinar y contribuir; e) las herramientas de seguimiento de las fases del proceso de búsqueda. 
 Para este propósito se estructuró conjuntamente la “Ficha de Resumen Análitico de Documentos” la cual contiene una serie de variables orientadas a sistematizar la información referida a las definiciones anteriormente relacionadas. La lectura de dichos documentos se distribuyó equitativamente para avanzar en el mes de Julio en el registro de información en la “Ficha”. Paralelamente a este ejericio se avanzará en las siguientes activdades: 
 1. Aclarar la competencia sobre “Dirigir la implementación de las fases del proceso de búsqueda, incluyendo los planes regionales de búsqueda” con la Dirección General en el marco del Decreto 1393 de 2018. 
 2. Gestionar una reunión entre la SGTT y la DG, en perspectiva de precisar la responsabilidad de la SGTT respecto a esta actividad y recibir las orientaciones y lineamientos que se deben tener en cuenta para su ejecución.</t>
  </si>
  <si>
    <t>De acuerdo con el avance, no es claro en que contribuye el diligenciamiento de la ficha adjunta para "Dirigir la implementación de las fases del proceso de búsqueda…" Se sugiere elaborar una ruta integral interinstitucional de búsqueda, en la cual se refleje que la entidad que lidera es la UBPD y que a su vez necesita un relacionamiento de diferentes formas con otras entidades y actores, pero que empiecen a vislumbrar el liderazgo de la UBPD. Esta ruta puede despejar que acciones requeridas se requieren para liderar y en que forma.</t>
  </si>
  <si>
    <t>2.4.7</t>
  </si>
  <si>
    <t>Desarrollar la prospección y recuperación, y monitorear la identificación en el marco del proceso de búsqueda.</t>
  </si>
  <si>
    <t>Dirección Técnica de Prospección, Recuperación e Identificación</t>
  </si>
  <si>
    <t>Direcciones Técnicas Misionales y Equipos Territoriales, Asesor de Dirección General en temas de prevención y protección, Oficina Asesora Jurídica</t>
  </si>
  <si>
    <t xml:space="preserve">"Se realiza entrega a INMLCF de 59 cuerpos con lesiones de caracter peri mortem identificados en los analisis preliminares de 133 cuerpos esqueletizados con posible trauma, pertenecientes de acuerdo a la información disponible a cadáveres exhumados del Cementerio Universal y los cuales se encuentran en el Laboratorio de Antropología osteológica y forense de la Universidad de Antioquia para que les practiquen un análisis forense completo por un equipo interdiciplinario dada la probabilidad de corresponder a cuerpos de personas dadas por desaparecidas en razón y contexto del conflicto armado Colombiano.
Adicional se realizaron diligencias de localización a los municipios de San Juanito- Meta, Chameza-Santander, Mojarrita-Choco, Viotá -Cundinamarca las cuales tenian como objetivo a partir de las hipotesis formuladas llegar a los lugares o sitios de interés donde se podian encontrar una o varios cuerpos de personas dadas por desaparecidas presuntamente muertas y poder compobar o negar su existencia y asi determinar actividades de prospección geofísica y arqueológica para realizar la recuperación de los cuerpos.
Tambien se realizo procedimiento de prospección con fines de recuperación en la primera area de intererés ubicada en el corregimiento de Piedra Honda, del municipio de Bagadó, departamento de Choco, donde presuntamente se encontraban 10 cadáveres de combatientes de la Columna Choco del M-19, reportados como muertes en combate con el ejercito el 1 de mayo de 1981 con el fin de contrastar la hipótesis de localización descartando el area para la inhumación de cuerpos."
</t>
  </si>
  <si>
    <t xml:space="preserve">Se sugiere iniciar labores tendientes a la recolección de muestras de los familiares en el país, todfa vez, que estas labores permiten que de manera simultanea sean incluidas en el banco de perfiles genéticos y a su vez se realicen los cruces genéticos por parte del INMLCF. Por otra parte, se sugiere evaluar la entrega del resto de cuerpos encontrados en la Universidad de Antioquia, toda vez,que no son descartables de posible cotejo genético por parte del INMLCF. Finalmente, se sugiere replantear los tiempos establecidos para continuar con esta actividad, considerando en todo caso, la pandemia decretada.
</t>
  </si>
  <si>
    <t>La DTPRI durante el segundo trimestre del año ha venido desarrollando acciones encaminadas al cumplimiento de esta meta a pesar de las condiciones de aislamiento obligatorio que vive actualmente el país (Decreto 749 de 2020), junto con las diferentes restricciones y medidas tomadas por el Gobierno Nacional en cuanto a desplazamientos aéreos y terrestres, accesos a municipios y medidas establecidas en cada uno de estos; lo que no nos ha permitido la ejecución de actividades en campo de manera regular. Sin embargo, nuestros esfuerzos como equipo fueron encaminados en el avance de los diferentes Planes Regionales de Búsqueda, los cuales contemplan planes e informes de localización, planes de intervención, recolección y análisis de información e informes técnicos, los cuales contribuyen a la verificación de las hipótesis de localización de tal forma que se cuenta con un panorama y plan de trabajo de los próximos cuerpos a ser recuperados:
 - PRB Bagadó - Choco Informe Técnico Unificado - 35 cuerpos a recuperar.
 - PRB Caqueta- Putumayo Recolección información Agrupación Sur de Nivel Central, Florencia y Mocoa - 10 cuerpos a recuperar.
 - PRB Chámeza-Casanare Plan de localización Cerro San José - 1 cuerpo a recuperar
 - PRB Chámeza-Casanare Recolección de Información y facilitación en el Cerro San José - 1 cuerpo a recuperar.
 - PRB Norte Valle del Cauca Informe de localización Corregimiento de la Tulia - 4 cuerpos a recuperar
 - PRB Norte Valle del Cauca Informe de Localización Corregimientos de Primavera - 4 cuerpos a recuperar
 - PRB Tumaco- Nariño Fase de localización - 10 cuerpos a recuperar
 - PRB Tumaco- Nariño Plan de Intervención Jesús María Cuellar - 10 cuerpos a recuperar
 Adicional se realizaron reuniones con el Instituto Nacional de Medicina Legal para establecer y acordar la forma de realizar el seguimiento de los cuerpos entregados para su identificación. En estos espacios el INMLCF requirió a la DTPRI información disponible de los 59 cuerpos esqueletizados entregados en el Primer Trimestre para analizar los datos suministrados y asi poder dar continuidad con el proceso de identificación, la cual incluye la trazabilidad de los cuerpos, información antemortem, análisis de información suministrada por la Universidad de Antioquia e información documental.</t>
  </si>
  <si>
    <t>En virtud de los planes de busqueda en los cuales ya se tienen previsto realizar prospecciones, diligencias de recuperacion y recuperaciones; se sugiere gestionar lo siguiente al inicio del 3er trimestre: 1. Permisos al gobierno y entes municipales y departamentales para acceso a lugares durante la pandemia, 2. Permisos de acceso a lugares para realizar las diligencias de recuperación. 3. Actos administrativos internos necesarios para ingresar a lugares para recuperar cuerpos. 3. Conceptos del asesor de seguridad, 4. Verificar con la DTPCVED la posible participación de las familias de acuerdo con el plan de trabajo mencionado y 5. Gestionar tiquetes aéreos con antelación para los territorios alejados del nivel central. Por otra parte, en los soportes no se encontró el plan de trabajo enunciado para las diligencias de recuperación en el 2020. Finalmente, se indica que para esta actividad no vienen soportes.</t>
  </si>
  <si>
    <t>2.4.8</t>
  </si>
  <si>
    <t>Contactar, identificar y facilitar el reencuentro de personas encontradas con vida en el marco del proceso de búsqueda.</t>
  </si>
  <si>
    <r>
      <t xml:space="preserve">Dado que esta actividad está asociada a un indicador, el reporte de avance y los respectivos soportes se reportan en la ficha correspondiente al </t>
    </r>
    <r>
      <rPr>
        <b/>
        <sz val="10"/>
        <rFont val="Arial Narrow"/>
        <family val="2"/>
      </rPr>
      <t>indicador 33</t>
    </r>
    <r>
      <rPr>
        <sz val="10"/>
        <color rgb="FF000000"/>
        <rFont val="Arial Narrow"/>
        <family val="2"/>
      </rPr>
      <t xml:space="preserve">
</t>
    </r>
    <r>
      <rPr>
        <b/>
        <sz val="10"/>
        <rFont val="Arial Narrow"/>
        <family val="2"/>
      </rPr>
      <t>Se toma del Reporte de Indicadores:</t>
    </r>
    <r>
      <rPr>
        <sz val="10"/>
        <color rgb="FF000000"/>
        <rFont val="Arial Narrow"/>
        <family val="2"/>
      </rPr>
      <t xml:space="preserve">
La UBPD durante el primer trimestre del 2020 aunque no tenía reencuentros programados, avanzó en las siguientes actividades: 
 - Elaboración del Documento Preliminar de Lineamientos de Reencuentro que se encuentra en revisión de la Dirección General de la UBPD
 - Coordinación entre la Dirección de participación y los Equipos Territoriales de Guaviare y Arauca sobre solicitudes de búsqueda que podrían derivar en posibles reencuentros. 
 -En el marco del Plan Vivos en coordinación con la Subdirección de Gestión de Información para la Búsqueda de la DTIPL, se informa que se empezó a realizar el cruce de información de la base de datos del Centro Nacional de Memoria Histórica con la base de datos de la Oficina del Alto Comisionado para la Paz (encontrando alrededor de 292 coincidencias) y se tuvieron acuerdos en la planeación de acciones que se desarrollaran en los próximos meses, entre estas, cruce entre el listado de 292 personas con la Base de Registro de Solicitudes de Búsqueda de la UBPD para conocer si existe una relacionada con las personas que se encuentra en el listado mencionado. 
 Para el segundo trimestre, de acuerdo a las implicaciones del aislamiento obligatorio declarado por el gobierno nacional, es factible que se vea impactado tanto la localización de las personas vivas como su identificación, y por lo tanto los reencuentros proyectados.</t>
    </r>
  </si>
  <si>
    <t>* El indicador no tiene avance cuantitativo proyectado para este período, pero sí cualitativo. 
 * De acuerdo al reporte se han adelantado actividades y definiciones importantes para establecer lineamientos en protocolos de reencuentro y cruces de información.
 * Los soportes dan cuenta del avance presentado</t>
  </si>
  <si>
    <t>Frente a lo relacionado con personas vivas con voluntad para reencontrarse, se avanzó en la actualización del procedimiento que orienta el proceso para la realización de acciones de asesoría, orientación y fortecimiento de la participación con las personas encontradas vivas. A su vez, se han realizado los acercamientos necesarios para atender todas las inquietudes de las personas que buscan cuya solicitud de busqueda puede derivar en reencuentros, para generar la confianza y fortalecer sus vínculos; resultado de ello, se han logrado identificar seis casos de posibles reencuentros ubicados en Cúcuta, Tumaco, Guaviare y Arauca y se han adelantado gestiones en tres casos adicionales ubicados en Barranquilla, Montería y en el departamento de Caquetá.
Es importante anotar que no ha sido posible avanzar en términos cuantitativos debido a las medidas decretadas por el Gobierno Nacional en el marco de la contingencia COVID-19.</t>
  </si>
  <si>
    <t>De la misma forma que en el indicador anterior, se reconoce la gestión en actividades complementarias como el procedimiento, la matriz etc., pero se deben generar estrategias o definir actividades que busquen concretamente el cumplimiento de la meta.
Buscar concretar las posibles oportunidades de reencuentro que se identificaron, haciendo más eficiente las acciones propias de estos casos para así generar reencuentros. Este es un indicador que también hace parte de un proyecto de inversión y presenta un rezago que se debe atacar.
Finalmente es necesario visibilizar los obstáculos que se presentaron y que impidieron o hicieron más difícil el cumplimiento de las metas planteadas.</t>
  </si>
  <si>
    <t>2.4.9</t>
  </si>
  <si>
    <t>Realizar la entrega digna de cuerpos esqueletizados de personas dadas por desaparecidas en el marco del proceso de búsqueda.</t>
  </si>
  <si>
    <r>
      <t xml:space="preserve">Dado que esta actividad está asociada a un indicador, el reporte de avance y los respectivos soportes se reportan en la ficha correspondiente al </t>
    </r>
    <r>
      <rPr>
        <b/>
        <sz val="10"/>
        <rFont val="Arial Narrow"/>
        <family val="2"/>
      </rPr>
      <t>indicador 32</t>
    </r>
    <r>
      <rPr>
        <sz val="10"/>
        <color rgb="FF000000"/>
        <rFont val="Arial Narrow"/>
        <family val="2"/>
      </rPr>
      <t xml:space="preserve">
</t>
    </r>
    <r>
      <rPr>
        <b/>
        <sz val="10"/>
        <rFont val="Arial Narrow"/>
        <family val="2"/>
      </rPr>
      <t>Se toma del Reporte de Indicadores:</t>
    </r>
    <r>
      <rPr>
        <sz val="10"/>
        <color rgb="FF000000"/>
        <rFont val="Arial Narrow"/>
        <family val="2"/>
      </rPr>
      <t xml:space="preserve">
La UBPD durante el primer trimestre del 2020 realizó una (1) entrega digna en el rol de contribución, en San José del Guaviare. En esta contribución se realizó un proceso de asesoría, orientación y fortalecimiento adelantado con la personas que buscan para que la entrega digna estuviera concertada de acuerdo a las necesidades y expectativas de las mismas. Igualmente, se realizaron actividades de articulación tanto con la Fiscalía General de la Nación y la Unidad para la Atención y Reparación Integral a las Víctimas.
 Adicionalmente se ha avanzado en la elaboración en los procedimientos de la UBPD para Entrega Dignas que estan en proceso de aprobación oficial. igualmente, se cuenta con unos Lineamientos para Entrega Digna que estan en revisión por parte de la Dirección de Participación.
 Para el segundo trimestre, de acuerdo a las implicaciones del aislamiento obligatorio declarado por el gobierno nacional, es factible que se vea impactado tanto la recuperación como la identificación de cuerpos y por lo tanto las entregas dignas proyectadas.</t>
    </r>
  </si>
  <si>
    <t>* El indicador no tiene avance cuantitativo proyectado para este período, pero sí cualitativo, sin embargo, la UBPD participó en una (1) entrega digna en el rol de contribución, además de presentar en la construcción del procedimiento de entrega digna y articulación interinstitucional.
 * Los soportes dan cuenta del avance presentado. Sin embargo, dado que el denominador de este indicador debe ser suministrado por la DTPRI, es necesario que en los siguientes reportes también se informe y soporte el dato entregado por esa dependencia, con respecto a las personas que fueron identificadas por el INMLCF con corte a 31 de marzo en cualquiera de los roles de la UBPD, para poder realizar la lectura completa y adecuada del avance. De otra manera, un reporte como el actual, que se constituye en una victoria temprana, no se podría comprender, pues tiene el denominador en cero.</t>
  </si>
  <si>
    <t>Alrededor de lo relacionado con cuerpos identificados, entregados dignamente, se han adelantado las siguientes acciones:
 i) Durante este trimestre la UBPD se adelantó lo necesario para actualizar el procedimiento entrega digna, con lo cual se definieron las particularidades, responsables y etapas del proceso al interior de la UBPD. 
 ii) Junto a la Unidad para las Víctimas y el GRUBE de la Fiscalía, se avanzó en la coordinación interinstitucional con el fin de garantizar la participación de quienes buscan en los procesos de entregas dignas y rol de contribución o coordinación de la UBPD en los mismos.
 iii) Se identificó un caso de posible entrega digna en el departamento del Guaviare, sin embargo, a pesar de los esfuerzos de articulación y coordinación interinstitucional realizados desde la UBPD no ha sido posible debido a las medidas decretadas por el Gobierno Nacional en el marco de la contingencia COVID-19. 
 iv) Teniendo en cuenta que este indicador depende de la identificación de cuerpos, la Dirección de Participación ha convocado un espacio con la Dirección de Prospección y la Subdirección General, Técnica y Territorial, para analizar cuales son los posibles avances en esta actividad, de acuerdo a la realidad que nos impone la pandemia y ajustar la meta a una cifra cumplible pero retadora a la vez.</t>
  </si>
  <si>
    <t>* Pese a la victoria temprana lograda en el primer trimestre del año, el indicador presenta un estado crítico de cumplimiento, pues no se logró la meta proyectada en el periodo.
 * Es necesario el trabajo articulado con la SGTT y con la Dirección de Prospección para definir las estrategias a seguir para el cumplimiento de la meta esperada. Desde la OAP planteamos el apoyo necesario para acompañar la mesa de trabajo propuesta e instamos a su realización lo antes posible.
 * Se reconocen las actividades complementarias para el procedimiento de entrega digna presentadas, pero se deben generar estrategias para poder cumplir con la meta definida, no solo adelantar el rezago que ya se tiene, sino también cumplir con las actividades de los siguientes periodos.</t>
  </si>
  <si>
    <t xml:space="preserve">Construir e implementar herramientas para el seguimiento del proceso de búsqueda de personas dadas por desaparecidas. </t>
  </si>
  <si>
    <t>Es necesario que se registre un avance cualitativo o por lo menos se indiquen las razones de no reportar avances en el corte, de tal forma, que se tomen acciones para los siguientes cortes. Por otra parte, se sugiere que estas herramientas de seguimiento sean construidas pensando en el sistema de información, en el sentido de que sea facilmente extrapolado al software una vez se ponga en funcionamiento.</t>
  </si>
  <si>
    <t>Debido a que el avance en la construcción e implementación de herramientas para el seguimiento del proceso de búsqueda de personas dadas por desaparecidas, está supeditado a la implementación de las fases del proceso de búsqueda, incluyendo los planes regionales de búsqueda, se adelanta entre tanto lo relacionado con la identificación de los documentos que dan cuenta de las fases del proceso de búsquedaa través de la herramienta "ficha de identificaión" en dónde se registrarán los elementos más significativos que aporten a ello. Es preciso señalar que esta ficha será utilizada para la revisión documental que permitirá avanzar en el cumplimiento de varias actividades: 2.4.6-2.4.10-2.1.2-2.1.10, así como del indicador 39
 Propuesta de reporte:
 En el análisis preliminar de esta actividad, se evidenció que su avance está supeditado a la definición de “dirigir la implementación de las fases de búsqueda incluyendo los Planes Regionales de Búsqueda”. Sin embargo, en el análisis conjunto del Plan Operativo, se evidenció la necesidad de articular el desarrollo de las actividades 2.4.6. y 2.4.10 con las 2.1.2, 2.1.10, 2.3.5. Para ello, se consideró estratégico la realización de una primera fase de recolección de documentos producidos por la Unidad que contribuyeran en la comprensión de: a) el carácter humanitario y extrajudicial; b) las fases del proceso de búsqueda; c) las nociones de resultados y respuestas; d) el alcance de las acciones de dirigir, coordinar y contribuir; e) las herramientas de seguimiento de las fases del proceso de búsqueda. 
 Adicionalmente, se estructuró conjuntamente una “Ficha de Resumen Análitico de Documentos” de los documentos acopiados, que contiene una serie de variables orientadas a sistematizar la información referida a las definiciones anteriormente relacionadas. La lectura de dichos documentos se distribuyó equitativamente para avanzar en el mes de Julio en el registro de información en la “Ficha”. Finalmente, se concertó que posterior a esta fase y en aras de avanzar en el reporte para el tercer trimestre del año, se realizará una jornada para analizar conjuntamente las acciones a seguir.
 Para avanzar en esta actividad, se contempló adicionalmente las siguientes acciones:
 - Fase diagnóstica: Identificar si las Direcciones Técnicas Misionales han desarrollado herramientas que permitan realizar acciones de seguimiento del proceso de búsqueda de personas dadas por desaparecidas
 - Definición y estructuración de la o las herramientas para el seguimiento del proceso de búsqueda de personas dadas por desaparecidas en coordinación con la Subdirección de Gestión de Información - insumos de los avances de cada una de las Direcciones Técnicas Misionales - diálogo con las fases del proceso de búsqueda, resultados, ruta de abordaje -.</t>
  </si>
  <si>
    <t>En virtud de lo reportado, se sugiere que evaluen si verdaderamente la ficha remitida para varios indicadores y actividades realmente cumple con las condiciones para cumplir los retos que tiene la SGTT durante el presente año. Para esta actividad se sugiere construir herramientas para el seguimiento del proceso de búsqueda, como por ejemplo: cronogramas de trabajo (diagrama de gantt), lineas de tiempo, cuadros de mando integral, planes operativos, entre otra infinidad de herramientas que pueden brindar un apoyo en la revisión del proceso de búsqueda. Finalmente, se precisa que la formulación de este tipo de herramientas no necesariamente tiene que estar supeditado a la implementación de las fases; por el contrario, siempre se diseñan y construyen durante las fases de planeación e inicio del mismo.</t>
  </si>
  <si>
    <t>Si la UBPD se vuelve referente del proceso de búsqueda y define los lineamientos de una búsqueda humanitaria, entonces…</t>
  </si>
  <si>
    <t>3. La UBPD lidera la búsqueda de personas dadas por desaparecidas en el marco de un sistema de búsqueda.</t>
  </si>
  <si>
    <t>3.1</t>
  </si>
  <si>
    <t>Proponer y propiciar el trabajo colaborativo y articulado con las entidades y organizaciones implicadas en la búsqueda, alrededor de los diferentes momentos del proceso.</t>
  </si>
  <si>
    <t>3.1.1</t>
  </si>
  <si>
    <t>Impulsar espacios de reconocimiento de los beneficios del trabajo colaborativo entre las entidades que conformarían el sistema de búsqueda.</t>
  </si>
  <si>
    <t>Dirección General, Direcciones Técnicas Misionales y Equipos Territoriales.</t>
  </si>
  <si>
    <t>Es necesario que se registre un avance cualitativo o por lo menos se indiquen las razones de no reportar avances en el corte, de tal forma, que se tomen acciones para los siguientes cortes. Por otra parte, se sugiere iniciar a contactar a las entidades que conformarían el sistema de búsqueda en Colombia, de tal forma, que se inicie la construcción de una ruta de trabajo colaborativo, en todo caso, contemplando el enfoque terriorial, de genero y étnico de las personas que busca</t>
  </si>
  <si>
    <t>Para el trimestre, se elaboró una matriz de identificación de espacios para el reconocimiento del trabajo colaborativo entre las entidades que conforman el sistema de búsqueda, en la cual se pretende identificar por cada uno de los equipos territoriales, las entidades del sistema presentes en el territorio, si estas actúan a la luz de algún acto administrativo, cual es el tipo de relacionamiento para el trabajo colaborativo que pudiera hacerse con esta entidad y si ya se realiza acciones conjuntas, temas en común para la búsqueda de personas dadas por desaparecidas, si hay territorios específicos de la cobertura territorial del ET en el que se coincida con dicha entidad además de otras consideraciones u observaciones que pudieran identificarse en territoriocon miras a fortalecer el liderazgo de la UBPD en el proceso de búsqueda a través del trabajo colaborativo.</t>
  </si>
  <si>
    <t>Se sugiere revisar si esta información no se encuentra ya construida en matrices elaboradas el año 2019, así mismo, es necesario que de diligenciar la matriz diseñada, se sugiere se realice durante 3er trimestre, de tal forma, que durante el 4to trimestre se garantice el Impulso de espacios de reconocimiento de los beneficios del trabajo colaborativo entre las entidades que conformarían el sistema de búsqueda, para tal fin, se sugiere que durante el 3er trimestre se planifique como serán estos espacios y se convoquen a las partes con el tiempo suficiente.</t>
  </si>
  <si>
    <t>3.1.2</t>
  </si>
  <si>
    <t>Desarrollar acciones de articulación para fortalecer los procesos de identificación humana en el país.</t>
  </si>
  <si>
    <t>Subdirección General, Técnica y Territorial; Direcciones Técnicas Misionales y Equipos Territoriales.</t>
  </si>
  <si>
    <t>Se realizó la vinculación por la UBPD de 40 técnicos que continuarán con el avance de la fase de diagnóstico del proyecto "Impulso al proceso de Identificación de cadáveres en condición de no identificados en Colombia" en las ciudades de Bogotá, Neiva, Cali, Medellín, Barraquilla, Villavicencio y Norte de Santander. Los resultados obtenidos en el primer trimestre son los siguientes: En total se ingresaron 2927 casos en el instrumento de diagnóstico, tambien se ingresaron 1071 casos en el SIRDEC – Proyecto Retrospectivo y en total se realizó un análisis integral de 1022 casos de los departamentos de Nariño y Norte de Santander.</t>
  </si>
  <si>
    <t xml:space="preserve">Al igual que la actividad 2,4,7, es necesario que se realicen campañas de articulación para la solicitud de muestras biologicas de los familiares, de tal forma, que puedan ser incluidas durante la vigencia en el marco de los convenios que se encuentren en desarrollo tanto con el INMLCF o con la FGN. Finalmente, se sugiere generar indicar en el avance cualitativo los resultados generados posterior al registro en el SIRDEC y en el instrumento de recolección utilizado para tal fin
</t>
  </si>
  <si>
    <t>En las ciudades de Bogotá, Neiva, Cali, Medellín, Barraquilla, Villavicencio y Bucaramanga se dio continuidad a la fase de diagnóstico del proyecto "Impulso al proceso de Identificación de cadáveres en condición de no identificados en Colombia", en lo relacionado con el registro de datos en SIRDEC y con la revisión de la información recolectada en el instrumentos de diagnóstico de la UBPD de los casos en los cuales el cadáver continúa sin identificar. 
 Los resultados obtenidos desde el 01 de abril de 2020 al 30 de junio de 2020, en las ciudades donde se desarrolla el proyecto son los siguientes:
 - En total se ingresaron 5.957 casos en el instrumento de diagnóstico,
 - Se ingresaron 480 casos en el SIRDEC – Proyecto Retrospectivo
 - Se realizó un análisis integral de 1.562 casos de los departamentos de Nariño y Norte de Santander.</t>
  </si>
  <si>
    <t>Se sugiere establecer acciones con el INMLCF para determinar el mejor mecanismo para verificar los casos analizados de la matriz que no presentan "causa, manera y mecanismo de muerte o tienen poca información", considernado que los casos fueron tomados directamente del SIRDEC y no de los expedientes. Finalmente, se sugiere revisar las cifras de las variables "Número de casos ingresados en el instrumento de diagnóstico de la UBPD CONSOLIDADO TOTAL DEL PROYECTO AL 30 JUNIO" y "Número de casos ingresados al SIRDEC CONSOLIDADO TOTAL DEL PROYECTO AL 30 de junio", ya que el porcentaje de los casos no includos en SIRDEC por regional con relación a la matriz de la UBPD distan en algunos casos de mas del 50%, En este sentido, se sugiere establecer acciones con el INMLCF que permitan agilizar el respectivo ingreso al SIRDEC. Finalmente, se sugiere incluir avance cualitativo en cuanto a la gestión de muestras que permitan alimentar el Banco de Perfiles Genéticos</t>
  </si>
  <si>
    <t>3.1.3</t>
  </si>
  <si>
    <t>Construir los lineamientos para el relacionamiento con actores clave a nivel nacional y territorial, incluido el SIVJNR.</t>
  </si>
  <si>
    <t>Dirección General - Apoyo en temas de incidencia</t>
  </si>
  <si>
    <t xml:space="preserve">Subdirección General, Técnica y Territorial, Direcciones Técnicas Misionales </t>
  </si>
  <si>
    <t>Con el fin de identificar las necesidades de articulación política, interinstitucional local y regional para impulsar la búsqueda de personas dadas por desaparecidas en razon y contexto del conflicto armado, desde la SGTT se formuló la "Matriz de relacionamiento estratégico de incidencia política", esta herramienta tiene como objetivo hacer un diagnóstico de las necesidades de relacionamiento identificadas por los Grupos Internos de Trabajo Territorial para el desarollo del mandato en cada una de sus zonas de cobertura.
 Así las cosas, cada coordinador interno de trabajo identificó diferentes propuestas de trabajo colaborativo con actores territoriales partiendo principalmente en dar respuesta a necesidades de i) Consolidación de la información ii) Lugares de disposición de cuerpos iii) Seguridad, protección y dignificación de los cuerpos recuperados iv) Confiabilidad del proceso de identificación v) Entre otros.</t>
  </si>
  <si>
    <t>Se sugiere incluir dentro del relacionamiento interinstitucional la formulación de una ruta de atención primaria en casos de desaparición de personas en el contexto y en razón del conflicto armado. Finalmente, sería importante generar un cronograma (diagrama de gantt) que permita monitorear y hacer control de las posibles sesiones de trabajo interinstitucional con las demas entidades.</t>
  </si>
  <si>
    <t>3.1.4</t>
  </si>
  <si>
    <t>Promover y desarrollar oportunidades de articulación para contribuir o coordinar el desarrollo de procesos de búsqueda con otras instituciones.</t>
  </si>
  <si>
    <t>Es necesario que se registre un avance cualitativo o por lo menos se indiquen las razones de no reportar avances en el corte, de tal forma, que se tomen acciones para los siguientes cortes. Por otra parte, se sugiere iniciar a desarrollar las oportunidades de articulación especialmente orientadas a una ruta de atención integral entre las entidades del estado para garantizar la búsqueda interinstitucional de personas desaparecidas en el contexto en razón del conflicto armado.</t>
  </si>
  <si>
    <t>En aras propiciar escenarios en los que la UBPD lidere la búsqueda de personas dadas por desaparecidas en el marco de un sistema de búsqueda, desde la SGTT se han adelantado acciones de coordinación con el INMLCF y la Físcalía General de la Nación; estas acciones de coordinación se ajustan a lo descrito en el artículo 5 del Decreto Ley 589 de 2017, por lo que se resalta lo siguiente:
 1.INMLCF: desde el mes de abril la UBPD ha estado elaborando los estudios previos para la suscripción de un convenio con el INMLCF cuyo objeto será aunar esfuerzos administrativos, científicos, técnicos y tecnológicos y financieros en el ámbito de sus competencias y en el cumplimiento de sus funciones, tendientes al desarrollo de actividades que permitan la articulación y el trabajo conjunto, que permita una efectiva coordinación para el proceso de búsqueda, localización, recuperación, identificación y entrega digna de las personas dadas por desaparecidas en el contexto y en razón del conflicto armado. En tal sentido, vale la pena mencionar que el mismo está siendo objeto de revisión por parte del Insituto.
 2. Fiscalía General de la Nación: Durante este trimestre se sucribió el otrosí No.03 del convenio No. 030 de 2019, suscrito entre la UBPD y la Fiscalía General de la Nación. Este otrosí, prorrogo el convenio hasta por 5 años más, teniendo en cuenta que este tiene como objeto establecer las condiciones para el acceso y suministro de información, entre la Fiscalía y la UBPD especialmente aquellas que se refieren a información para la búsqueda, identificación y localización a las personas dadas por desaparecidas con ocasión del conflicto armado. Teniendo en cuenta lo mencionado, es evidente que este convenio es de vital importancia para la labor misional de la UBPD, por lo que era necesario realizar el mencionado otrosí, para poder continuar aunando esfuerzos para el acceso y suministro de información necesaria para la búsqueda de los desaparecidos en el marco del contexto del conflicto armado.</t>
  </si>
  <si>
    <t>Se sugiere que los compromisos y acciones planificadas en estos convenios interadministrativos sean escalados a un nivel inferior de tareas y compromisos, de tal forma, que se puedan llevar a cabo rapidamente en términos de ajustes en el presupuesto, requerimiento de nuevas necesidades en el PAA y por ende ejecución de los mismos.</t>
  </si>
  <si>
    <t>3.1.5</t>
  </si>
  <si>
    <t>Definir y divulgar lineamientos para el desarrollo de una búsqueda de carácter participativo, que reconozca los enfoques diferenciales, de género (mujeres y LGBTI) y territorial.</t>
  </si>
  <si>
    <t>Direcciones Técnicas Misionales y Equipos Territoriales, Subdirección General Técnica y Territorial.</t>
  </si>
  <si>
    <t>Como se ha mencionado en el reporte de otros indicadores y actividades, la UBPD ha avanzado en la elaboración de los documentos de lineamientos de los distintos enfoques diferenciales y de género (mujeres y LGBTI) y en una estrategia de socialización y apropiación interna en la UBPD de los mismos, para que luego estos si sean difundidos con entidades competentes en la búsqueda de personas dadas por desaparecidas. Frente a relacionamientos con entidades competentes en la búsqueda se tuvieron las siguientes actividades-avances: - Con la Unidad para las Víctimas y el Ministerio de Salud, con facilitación de la OIM, se acordó una periodicidad en los espacios técnicos de articulación o jornadas; se inicio la coordinación para la participación de la UBPD en la socialización del documento de "Rutas" de atención a familiares de personas desaparecidas a cargo de la UARIV y la OIM; se conoció, en terminos generales, la respuesta de atención a algunos de los casos o remisiones reportados; y se aprobó el desarrollo de jornadas de formación a servidores y servidoras publicas de la UBPD en temas de Ley 1448, PAPSIVI y Protocolo de atención en salud. - Se estableció relacionamiento con el Grupo de Atención a Víctimas en el Exterior (GAVE) de la UARIV, a partir de una reunión donde se abordó la posibilidad de desarrollar a futuro un trabajo articulado que permita acercar la oferta interinstitucional a quienes residen en el exterior y buscan a personas dadas por desaparecidas en razón y en contexto del conflicto armado. De manera general, las dos entidades asumieron compromisos referentes a: realización de pedagogía y generación de canales permanentes de comunicación para estar al tanto de las actividades que se realizarán en el exterior, como insumo para coordinar acciones que beneficien a este grupo poblacional o que fortalezcan a las organizaciones, colectivos, movimientos y plataformas que las acompañan.</t>
  </si>
  <si>
    <t>Aunque se evidencia avance en las actividades planteadas en torno al objetivo de definir y divulgar los lineamientos, sobre todo en el trabajo interinstitucional que se viene adelantando; es importante poder conocer en este seguimiento los documentos de lineamientos y la estrategia de socialización definida, pues en caso de un análisis particular o focalizado puede no tenerse toda la información.
Adicionalmente se recomienda recolectar las evidencias soporte a todas las actividades descritas, para estar preparados ante eventuales auditorías internas y/o externas.</t>
  </si>
  <si>
    <t>Frente a relacionamientos con entidades competentes en la búsqueda se tuvieron las siguientes actividades-avances:
  - Con la Unidad para las Víctimas se tuvieron diferentes espacios de coordinación con el objetivo de establecer posibles rutas de articulación entre las dos entidades, en aspectos relacionados con la atención psicosocial y participación durante los procesos de entregas dignas. Lo anterior permitió que se avanzará en la construcción de un convenio, del cual ya existe una versión preliminar, entre las dos entidades en donde se incluyen las tres líneas temáticas referenciadas.
 -Con el GRUBE de la Fiscalía General de la Nación se tuvo un espacio de coordinación en donde se logró que dicha institución hiciera el compromiso de envío de informes de prospecciones adelantadas por el CTI correspondientes a los años 2018, 2019 y 2020, y asimismo que en los casos en que los servidores de la UBPD requieran revisar los expedientes directamente podrán acceder a los expedientes físicos y así contribuir a las labores de búsqueda. 
 -El 17 de abril participó en una jornada pedagógica por plataforma virtual; a la misma asistieron servidores públicos de la UARIV, CNMH, JEP y CEV. Cada entidad presentó su oferta institucional para víctimas en el exterior en el marco de sus competencias, asimismo, se proyectó la realización en seis meses de una segunda jornada para compartir los avances en el trabajo que se realice con este grupo poblacional.
 -En la primera semana de mayo la Dirección General, con la participación de la Oficina de Comunicaciones y Pedagogía y el apoyo de la Dirección Técnica de Participación, participó en jornadas de pedagogía dirigidas a 81 Consulados y Oficinas Consulares, entre los que se encuentran las de: Alemania, Argelia, Aruba, Bruselas, Moscú, Rabat, Beirut, Nairobi, Nueva Delhi, Helsinki, Estados Unidos, España, Venezuela, Ankara, Puerto España, Berna, Londres, París, Pretoria, Santo Domingo, Lisboa, El Cairo, Varsovia, Amsterdam, Tegucigalpa, Guatemala, Sao Paulo, Manaos, Brasilia, La Paz, Montevideo, La Habana, Salvador, San Juan, Asunción, Colón, Puerto Obaldía, Panamá, Jaque, Kingston, Accra, Abu Dhabi, Baku, Oslo, Roma, Milán, Viena y Canadá.</t>
  </si>
  <si>
    <t>Al igual que en el seguimiento anterior, aunque se reporta avance (numerosas y valiosas actividades) en el relacionamiento con otras entidades involucradas en la búsqueda, no se tienen los documentos de lineamientos  para el desarrollo de una búsqueda con enfoques participativo, territorial y de género, además, no se describe cómo ha sido la divulgación de estos lineamientos, es importante enfocar el alcance de laa ctividad, pues si se tienen avances, estos deben ser reportados.</t>
  </si>
  <si>
    <t>Construir y posicionar un propósito común que permita a las instituciones contribuir a la búsqueda de personas dadas por desaparecidas</t>
  </si>
  <si>
    <t>3.2.1</t>
  </si>
  <si>
    <t>Concertar los principios de trabajo interinstitucional y colaborativo de la búsqueda de personas dadas por desaparecidas de cara a la consolidación del sistema.</t>
  </si>
  <si>
    <t>Dirección General - Asesor forense y asesor en metodologías de investigación</t>
  </si>
  <si>
    <t>Subdirección General, Técnica y Territorial y sus dependencias</t>
  </si>
  <si>
    <r>
      <t xml:space="preserve">Dado que esta actividad está asociada a un indicador, el reporte de avance y los respectivos soportes se reportan en la ficha correspondiente al </t>
    </r>
    <r>
      <rPr>
        <b/>
        <sz val="10"/>
        <rFont val="Arial Narrow"/>
        <family val="2"/>
      </rPr>
      <t xml:space="preserve">indicador 44
</t>
    </r>
    <r>
      <rPr>
        <sz val="10"/>
        <color rgb="FF000000"/>
        <rFont val="Arial Narrow"/>
        <family val="2"/>
      </rPr>
      <t xml:space="preserve">
</t>
    </r>
    <r>
      <rPr>
        <b/>
        <sz val="10"/>
        <rFont val="Arial Narrow"/>
        <family val="2"/>
      </rPr>
      <t xml:space="preserve">Se toma del Reporte de Indicadores:
</t>
    </r>
    <r>
      <rPr>
        <sz val="10"/>
        <color rgb="FF000000"/>
        <rFont val="Arial Narrow"/>
        <family val="2"/>
      </rPr>
      <t>El 24 de febrero se envió a través de un correo electrónico a varias direcciones, oficinas y asesores, un borrador de los "Principios Rectores de la UBPD", con el objetivo de someterlo a comentarios. El 2 de marzo se remitió a la Directora General una nueva versión del borrador. A la fecha no hay respuesta de la Directora sobre su aprobación. El 6 de marzo, parte de los "Principios Rectores de la UBPD" fueron usados en la presentación realizada en una reunión de coordinación interinstitucional con la Unidad de Investigación y Acusación de la Jurisdicción Especial para la Paz UIA-JEP.</t>
    </r>
  </si>
  <si>
    <t>* El indicador se encuentra en nivel de cumplimiento "Óptimo", pues se presenta el avance esperado, que es el documento con la "Construcción de Principios rectores de la UBPD", además de su proceso de construcción.
 Aunque el avance no contempla una "aprobación final" por parte de la Dirección General, y el haber usado el documento en actividades de articulación inter-institucional manifiesta su legitimidad, se recomienda lograr su respuesta como formalidad.
 * Los soportes dan cuenta del avance en el documento y su proceso de construcción</t>
  </si>
  <si>
    <t>El 27 de marzo de 2020, la Directora General decidió abrir un espacio de conceptualización (llamado inicialmente "certezas conceptuales") con las asesoras de la Dirección General, así, el 14 de mayo, el tema de los principios rectores de la UBPD presentados a la Directora en el primer trimestre de 2020 se incorporó en dicho espacio de diálogo conceptual, al que se sumó la Oficina de Gestión del Conocimiento; de ahí que el documento "Principios Rectores de la UBPD" no se pueda socializar, pues necesariamente se replanteó y su texto final será el que apruebe la Directora General.
En definitiva, el aspecto que más dificulta el avance en el logro de las metas es que la discusión y aprobación del documento depende de la agenda de la Directora General y dado el nivel de ocupación de la misma, esto ralentiza el proceso de construcción. Entre tanto, como consecuencia de los acuerdos alcanzados el 6 de marzo, el 21 de mayo se acordó un plan de trabajo con la Unidad de Investigación y Acusación de la Jurisdicción Especial para la Paz UIA-JEP, y el 19 de junio se realizó la primera sesión de coordinación interinstitucional con la UIA-JEP. Dado que los principios rectores de la UBPD tienen como base a los "principios rectores para la búsqueda de personas" (Naciones Unidas, Comité contra la Desaparición Forzada, CED/C/7, 16 de abril de 2019) y los siguientes principios humanitarios: humanitario, independencia, neutralidad, imparcialidad, no distinción desfavorable y confidencialidad; entonces, se conjugaron con algunas estrategias de coordinación interinstitucional presentadas en el Plan Nacional de Busqueda socializado y publicado el 6 de mayo de 2020.</t>
  </si>
  <si>
    <t>* El indicador se encuentra en nivel de cumplimiento "Óptimo", pues se presenta el avance esperado, que es el documento con la "Conjunción entre principios rectores de la UBPD y estrategias de coordinación interinstitucional del Plan Nacional de Búsqueda".
* Los soportes dan cuenta del avance presentado. Sin embargo, es fundamental que se llegue pronto a un momento de construcción de los principios que permitan su divulgación y circulación interna, de manera que puedan ser conocidos, apropiados y utilizados por la entidad de manera efectiva, para su operación y formas de relacionamiento.
* Es importante mencionar en los avances cualitativos descripciones de factores que facilitaron, dificultaron o impidieron el avance en la construcción de las metas planteadas, pues esto favorece el carácter de aprendizaje de este ejercicio de planeación y fortalece ejercicios futuros en busca de una proyección más sólida, estructurada y ajustada.</t>
  </si>
  <si>
    <t>3.2.2</t>
  </si>
  <si>
    <t>Involucrar a la comunidad internacional en la construcción del propósito común del sistema de búsqueda.</t>
  </si>
  <si>
    <t>Se realizó por otra parte una jornada de trabajo el 31 de enero con los representantes delegados de las entidades que conforman la Comisión Nacional de Búsqueda – CNB- para presentar la propuesta de trabajo alrededor de un objetivo común por la búsqueda de los desaparecidos en Colombia, que contó con el apoyo y participación de una representante del Programa Pro-PAz de la Agencia de Cooperación Técnica Alemana -GIZ- que fueron observadores en el espacio y se comprometieron a facilitar la siguientes sesiones de trabajo con la CNB y la UBPD para definir una ruta de trabajo conjunta y concreción de iniciativas alrededor de un objetivo común.
 Resultado de su participación en la reunión con la Comisión, la GIZ preparó una propuesta metodológica que presentó a la UBPD el pasado 13 de marzo, para desarrollar las jornadas con la CNB mediante la discusión sobre lo estipulado en el Artículo 29 y 30 del Decreto Ley 589 de 2017.
 Se realizó además una jornada de trabajo el 05 de febrero con representantes de la comunidad internacional del grupo de acompañamiento a la UBPD del Punto 5 del Acuerdo de Paz (Embajada Suecia, ICMP y CICR) para discutir propuesta de apoyo y respaldo a la UBPD en la construcción de un objetivo común por la búsqueda de los desaparecidos, llegando al acuerdo de generar un espacio de diálogo con otras entidades del orden nacional que impulse acuerdos bajo principios de cooperación y colaboración interinstitucionales. La Embajada Sueca como el CICR y ICMP se comprometieron a apoyar la iniciativa desde sus roles (político o técnicos) mediante la convocatoria a espacios de diálogo de alto nivel, para el segundo trimestre del año.</t>
  </si>
  <si>
    <t>Por parte de las actividades del Equipo de Cooperación Internacional y Alianzas Estratégicas se evidencia un robusto avance de actividades en pro de construir un propósito común en el sistema de búsqueda, es importante tener registro y evidencia de las actividades descritas ante posibles auditorías internas y/o externas</t>
  </si>
  <si>
    <t>Para fortalecer y mantener el relacionamiento de la UBPD con la Comunidad Internacional dirigido a apoyar de manera política, técnica y financiera a la UBDP, se realizaron actividades durante el segundo trimestre del año, para a socializar con los actores y miembros de la Comunidad internacional los siguientes temas:
 1. Presentación de retos, desafíos y prioridades de trabajo de la UBPD para el segundo semestre de 2020
 2. Presentación de resultados de los proyectos financiados por la cooperación internacional
 3. Promoción de la participación de comunidad internacional durante la socialización del Plan Nacional de Búsqueda e instalación del Consejo Asesor.
 4. Presentación de necesidades de articulación con la Comunidad Internacional para la construcción de un objetivo común en la búsqueda de las personas dadas por desaparecidas.
 Durante el segundo trimestre del 2020, se logró una participación activa de la Comunidad Internacional en los espacios de trabajo de UBPD, quienes a través de sus redes sociales se pronunciaron y participaron de los espacios de socialización del Plan Nacional de Búsqueda, los eventos organizados por la Unidad y su campaña durante la Semana Internacional del Detenido Desaparecido y la instalación del Consejo Asesor, en la que participaron de manera permanente la Embajada de Suecia, la Oficina del Alto Comisionado de Derechos Humanos de las Naciones Unidas -OACNUDH-, la Misión de Verificación de Naciones Unidas, la Misión de Apoyo al Proceso de Paz en Colombia de la Organización de los Estados Americanos, -MAPP/OEA-, las agencias de cooperación como la Agencia Alemana de Cooperación Técnica) (GIZ), la Agencia de los Estados Unidos Para El Desarrollo (USAID), organismos internacionales como el Comité Internacional de la Cruz Roja en Colombia (CICR) y la Comisión Internacional de Personas Desaparecidas (ICMP), así como el Instituto Kroc, entre otras. 
 Durante el trimestre xon relación a la situación de pandemia generada por el COVID19, con el apoyo de la Cooperación Sueca, se realizó jornada de un intercambio entre el nivel directivo de la Unidad y expertos de la red global del IFIT – Institute for Integrated Transitions - el pasado 26 de mayo, sobre los desafíos de la UBPD ante la actual coyuntura de pandemia y posibles estrategias y medidas para hacerle frente, de la cual se cuenta con un documento de recomendaciones y acciones alternativas propuestas por los expertos internacionales para visibilizar el trabajo de la Unidad, desarrollar alternativas frente a las restricciones de movilidad en territorio y el desarrollo de nuevas alianzas o trabajo coordinado con la sociedad civil. 
 En el trimestre en el marco de proyectos y alianzas de cooperación internacional en implementación, la Unidad organizó además sesiones de trabajo con la OACNUDH y ONU Mujeres para la recepción de información de organizaciones de sociedad civil que contienen información valiosa de situaciones de contexto y para el trabajo territorial en Meta, Nariño y el Atlántico.</t>
  </si>
  <si>
    <t>Bajo el entendimiento de que esta no es una actividad puntual, sino un proceso de acompañamiento y construcción permanente, el Equipo de Cooperación presenta avance en múltiples actividades que buscan fortalecer el acompañamiento de la comunidad internacional en un propósito comúndel sistema de búsqueda.
Se reitera la necesidad de organizar y las evidencias que soportan las actividades reportadas ante posibles auditorías internas y externas futuras.</t>
  </si>
  <si>
    <t>3.2.3</t>
  </si>
  <si>
    <t xml:space="preserve">Coordinar con otras instituciones la construcción de la memoria interinstitucional del proceso de búsqueda de personas dadas por desaparecidas. </t>
  </si>
  <si>
    <t>Dirección General, Direcciones Técnicas Misionales y Equipos Territoriales, Subdirección General, Técnica y Territorial</t>
  </si>
  <si>
    <t>Se definió una metodología para la construcción de esta memoria. Se realizó una consulta bibliográfica que permitió la elaboración de una línea de tiempo que agrupa a todas las instituciones estatales que se han involucrado en el proceso de búsqueda de personas. Dicha línea no solo es un primer panorama de la investigación, sino que será un producto que difundirá la oficina para hacer de conocimiento público la “historia” de la búsqueda de personas desaparecidas desde el Estado. Se adjunta la propuesta metodológica.</t>
  </si>
  <si>
    <t>Se observa avance en las actividades descritas, 
 * Los soportes relacionados son evidencia de la metodología avance de la actividad</t>
  </si>
  <si>
    <t>Se elaboró una línea de tiempo normativa de la desaparición en Colombia que da cuenta de las acciones estatales en torno a la desaparición desde la década de 1960 hasta la actualidad.El trabajo sobre la línea de tiempo implicó en un primer momento una investigación de fuentes primarias y secundarias. Dicha línea fue comentada por expertos en el tema entre ellos: por Helka Quevedo, Federico Andreu y Carlos Ariza.
 En un segundo momento implicó un trabajo gráfico para lograr un diseño atractivo y claro de la información consignada.
 Como dificultades, a raíz de la contingencia del COVID-19 se replanteó la estrategia de divulgación de dicha línea. En principio se pensó en colgarla en una pared visible para todos los miembros de la unidad, pero dado que ya no contamos con presencia física en la Unidad, se discutió sobre qué medio virtual sería el idóneo para pasar esta información.
 Se adjunta la línea del tiempo.</t>
  </si>
  <si>
    <t>Se observa avance en las actividades descritas.
Aunque la actividad tiene como fecha fin a diciembre de 2020, generamos una alerta ya que la articulación interinstitucional requiere de bastante tiempo de trabajo.
 * Los soportes relacionados son evidencia de la metodología avance de la actividad</t>
  </si>
  <si>
    <t>Seguimiento al Mapeo de resultados del Plan de acción 2020
Unidad de Búsqueda de Personas dadas por Desaparecidas - UBPD</t>
  </si>
  <si>
    <t>SEGUIMIENTO PRIMER TRIMESTRE DE 2020</t>
  </si>
  <si>
    <t>SEGUIMIENTO SEGUNDO TRIMESTRE DE 2020</t>
  </si>
  <si>
    <t>SEGUIMIENTO TERCER TRIMESTRE DE 2020</t>
  </si>
  <si>
    <t>SEGUIMIENTO CUARTO TRIMESTRE DE 2020</t>
  </si>
  <si>
    <t xml:space="preserve">No. </t>
  </si>
  <si>
    <t>Indicadores</t>
  </si>
  <si>
    <t>Tipo</t>
  </si>
  <si>
    <t>Responsable</t>
  </si>
  <si>
    <t>Meta 2020</t>
  </si>
  <si>
    <t>Meta 2020 en valores absolutos</t>
  </si>
  <si>
    <t>Meta trimestral proyectada, en valores absolutos</t>
  </si>
  <si>
    <t>Logro trimestral en valores absolutos</t>
  </si>
  <si>
    <t>Porcentaje de cumplimiento trimestral</t>
  </si>
  <si>
    <t>Porcentaje de cumplimiento acumulado</t>
  </si>
  <si>
    <t>Lectura de cumplimiento 
acumulado 2020</t>
  </si>
  <si>
    <t>Avance cualitativo
I trimestre de 2020</t>
  </si>
  <si>
    <t>Retroalimentación Oficina Asesora de Planeación
I trimestre de 2020</t>
  </si>
  <si>
    <r>
      <t xml:space="preserve">Lectura de cumplimiento 
</t>
    </r>
    <r>
      <rPr>
        <b/>
        <sz val="11"/>
        <color rgb="FFFF0000"/>
        <rFont val="Arial Narrow"/>
        <family val="2"/>
      </rPr>
      <t>acumulado</t>
    </r>
    <r>
      <rPr>
        <b/>
        <sz val="11"/>
        <color theme="0"/>
        <rFont val="Arial Narrow"/>
        <family val="2"/>
      </rPr>
      <t xml:space="preserve"> 2020</t>
    </r>
  </si>
  <si>
    <t>Avance cualitativo
II trimestre de 2020</t>
  </si>
  <si>
    <t>Retroalimentación Oficina Asesora de Planeación
II trimestre de 2020</t>
  </si>
  <si>
    <t>META ANUAL 2020</t>
  </si>
  <si>
    <t>Meta
III trimestre de 2020</t>
  </si>
  <si>
    <t>Avance cuantitativo
III trimestre de 2020</t>
  </si>
  <si>
    <t>% Avance - 
III trimestre de 2020</t>
  </si>
  <si>
    <t>% Avance acumulado 2020</t>
  </si>
  <si>
    <t>Nivel de cumplimiento 
III trimestre de 2020</t>
  </si>
  <si>
    <t>Avance cualitativo
III trimestre de 2020</t>
  </si>
  <si>
    <t>Retroalimentación Oficina Asesora de Planeación
III trimestre de 2020</t>
  </si>
  <si>
    <t>Meta
IV trimestre de 2020</t>
  </si>
  <si>
    <t>Avance cuantitativo
IV trimestre de 2020</t>
  </si>
  <si>
    <t>% Avance - 
IV trimestre de 2020</t>
  </si>
  <si>
    <t>Nivel de cumplimiento 
IV trimestre de 2020</t>
  </si>
  <si>
    <t>Avance cualitativo
IV trimestre de 2020</t>
  </si>
  <si>
    <t>Retroalimentación Oficina Asesora de Planeación
IV trimestre de 2020</t>
  </si>
  <si>
    <t>Logros y dificultades de 2020</t>
  </si>
  <si>
    <t>Metas Mayores a Cero Primer Trimestre</t>
  </si>
  <si>
    <t>Cumplimiento &gt;0 Primer Trimestre</t>
  </si>
  <si>
    <t>Cumplimiento acumulado &gt;0 Primer Trimestre</t>
  </si>
  <si>
    <t>Metas Mayores a Cero segundo trimestre</t>
  </si>
  <si>
    <t>Cumplimiento &gt;0 segundo trimestre</t>
  </si>
  <si>
    <t>Cumplimiento acumulado &gt;0 segundo trimestre</t>
  </si>
  <si>
    <t>La UBPD construye relaciones de confianza con los actores interesados en su labor</t>
  </si>
  <si>
    <t>1.1 Construir una cultura institucional basada en el diálogo fluido y permanente, con enfoque diferencial, de género (mujeres y LGBTI) y territorial.</t>
  </si>
  <si>
    <t>01</t>
  </si>
  <si>
    <t>Rotación de personal.</t>
  </si>
  <si>
    <t>Cuantitativo</t>
  </si>
  <si>
    <t>Hasta el 6,5%</t>
  </si>
  <si>
    <t>34 servidores se desvinculan en la vigencia</t>
  </si>
  <si>
    <t>9 servidores se desvinculan en el período</t>
  </si>
  <si>
    <t>15 servidores se desvincularon en el período</t>
  </si>
  <si>
    <t>Crítico</t>
  </si>
  <si>
    <t>Durante el Primer trimestre del año 2020 se realizaron 50 vinculaciones, para un total de 342 servidores de la UBPD, lo que significa que la relación porcentual frente a la meta de vinculación que fue establecida en el Decreto 1395 de 2018 es del 66% de cumplimiento, quedando por cubrir el 34 % de las vacantes que equivalen a 180 cargos.
Adicionalmente, en el periodo enero - marzo del 2020 se retiraron 15 servidores, por lo cual no permitió cumplir con la meta proyectada para el 2020, así como a 13 nombramientos se les hizo prorroga para la posesión en el mes de abril, debido a que las 13 personas seleccionadas no habían cerrado sus procesos contractuales, situación que no permitia que se realizará la posesión.</t>
  </si>
  <si>
    <t>* El indicador se encuentra en estado "crítico", el retiro de 15 personas supera la meta esperada de 9 para este primer periodo; adicionalmente al no cumplirse la meta esperada de contratación (350) sino 342 también se genera una alerta.
* Es importante conocer cuál es la interpretación del alto número de desvinculados y qué estrategias se plantean para superar el estado crítico del indicador.
* Los soportes presentados evidencian la información reportada.
* Para la lectura de este indicador es necesario tener en cuenta que el mapa de calor señala como crítico un logro superior al 100%, en lugar de señalarlo como subestimado, pues, en este caso, a mayor valor del indicador, menor cumplimiento, pues significa que más servidores de los previstos se están desvinculando de la entidad.</t>
  </si>
  <si>
    <t>10 servidores se desvinculan en el período</t>
  </si>
  <si>
    <t>2 servidores se desvincularon en el período</t>
  </si>
  <si>
    <t>Óptimo</t>
  </si>
  <si>
    <t>Durante el segundo trimestre del año 2020 se realizaron 57 vinculaciones, para un total de 397 servidores y Servidoras  de la UBPD, lo que significa que la relación porcentual frente a la meta de vinculación que fue establecida en el Decreto 1395 de 2018 es del 76%, quedando por cubrir  el 24 % de las vacantes que equivalen a 125 cargos. Respecto a la programación del segundo trimestre se superó la meta programada de 390 servidores, ya que se proyecta cubrir la planta total de la UBPD a finales del mes de septiembre.
Adicionalmente en el trimestre de abril 1 al 30 de junio se evidenció la desvinculación de 2 servidores, lo que permitió cumplir con la meta proyectada para el periodo reportado. De igual modo, para identificar las causas de retiro de las personas se diseñó el formato de entrevista de desvinculación el cual se encuentra en proceso de aprobación por parte de la Secretaría General. Asi mismo se  tiene como hipótesis que la situación actual generada por el COVID-19 ha incidido en la disminución de la cantidad de personas que se retiran de la UBPD.</t>
  </si>
  <si>
    <t>* Se observa un excelente desempeño en el manejo del indicador durante el periodo, lo cual equilibra las condiciones críticas que ofreció en el primer periodo, el resultado al corte se encuentra en estado "óptimo".
* El resultado satisfactorio se mide en las 2 variables, tanto en contratación, donde se superó la meta establecida de personas contratadas, como en desvinculaciones durante el periodo, pues solo fueron 2 servidores.
*Es importante mencionar y profundizar en el análisis cualitativo que realiza la Subdirección, las razones y/o factores que pudieron incidir en la obtención de estos resultados en el periodo, así como también mencionar dificultades u obstáculos que pudieron surgir en este cumplimiento.
*Los soportes dan cuenta del resultado obtenido.</t>
  </si>
  <si>
    <t>X</t>
  </si>
  <si>
    <t>x</t>
  </si>
  <si>
    <t>02</t>
  </si>
  <si>
    <t>Análisis del clima laboral.</t>
  </si>
  <si>
    <t>Cualitativo</t>
  </si>
  <si>
    <t>1 documento - Informe final resultados de medición de clima laboral, línea base y propuestas de mejoramiento</t>
  </si>
  <si>
    <t>Definición de metodología de evaluación (0,2)</t>
  </si>
  <si>
    <t>Para el primer trimestre del año 2020 se establece que el indicador se encuentra artículado con el Plan Estrategico de la Subdirección de Gestión Humana, siendo parte del área de calidad de vida laboral, en donde se plantearon estrategias de teletrabajo y horario flexible. De igual modo, se realizó una encuesta de satisfacción de los servidores en el mes de enero con 247 respuestas. 
En el segundo trimestre se llevará a cabo la contratación de la evaluación del Clima Laboral, debido a que en el primer tirmestre por cuestiones de tiempo y la emergencia sanitaria no se pudo realizar.</t>
  </si>
  <si>
    <t>El indicador se encuentra en estado "crítico", no se presenta avance en el entregable del primer periodo "Definición de la metodología de evaluación".
Es necesario mencionar las dificultades internas que no permitieron cumplir con la entrega de la "definición de la metodología de evaluación". Iigualmente se debe evidenciar el avance en las tareas realizadas para avanzar en dicha metodología, aún cuando ésta no haya sido culminada.
Es importante evaluar si ante la emergencia y cuarentena decretada se deben reorganizar los esfuerzos para cumplir la meta establecida o si la misma debe replantearse.
* Si se requieren modificaciones, deben ser presentadas al Comité estratégico en el formato correspondiente.</t>
  </si>
  <si>
    <t>Plan de trabajo aprobado (0,1)</t>
  </si>
  <si>
    <t>Riesgo</t>
  </si>
  <si>
    <t>En el marco de el Plan de bienestar se definió la metodología que se va a usar para llevar a cabo la medición de clima laboral, la cual se presenta en el Comité de gestión del 8 de julio del 2020. De igual modo se realiza el plan de trabajo para la medición del clima laboral, en donde se evidencia que para el mes de noviembre se realizará la medición del clima y se iniciará con la construcción del informe final y la elaboración de línea base para ser entregadas en el mes de diciembre. Para llevar a cabo este producto se tuvo como fortalezas el trabajo en equipo y una adecuada planeación.</t>
  </si>
  <si>
    <t>* El indicador se encuentra en nivel de cumplimiento "riesgo", pues se presenta el avance esperado en el actual período, pero se continúa con el rezago del primer trimestre, correspondiente al documento de metodología.
* Los soportes dan cuenta del avance presentado.
* Es importante mencionar y profundizar en los avances cualitativos, descripciones de factores que facilitaron, dificultaron o impidieron el avance en la construcción de las metas planteadas, pues esto favorece el carácter de aprendizaje de este ejercicio de planeación y fortalece ejercicios futuros en busca de una proyección más sólida, estructurada y ajustada. Así mismo, habría que explicar de qué manera se está avanzando o se proyecta hacerlo, con respecto al documento metodológico pendiente.</t>
  </si>
  <si>
    <t>03</t>
  </si>
  <si>
    <t>Medición y análisis de la cultura organizacional.</t>
  </si>
  <si>
    <t>Subdirección de Gestión Humana / Oficina de Gestión del Conocimiento</t>
  </si>
  <si>
    <t>1 informe de medición de la cultura organizacional de la UBPD</t>
  </si>
  <si>
    <t>Ninguno (0)</t>
  </si>
  <si>
    <t>No aplica</t>
  </si>
  <si>
    <r>
      <rPr>
        <b/>
        <sz val="11"/>
        <rFont val="Arial Narrow"/>
        <family val="2"/>
      </rPr>
      <t>SGH -</t>
    </r>
    <r>
      <rPr>
        <sz val="11"/>
        <rFont val="Arial Narrow"/>
        <family val="2"/>
      </rPr>
      <t xml:space="preserve"> No se reporta avance en el primer trimestre del año 2020, debido a que en la programación del mismo no se estableció ningun producto a entregar. Sin embargo, el día 27 de febrero se realizó una reunión en conjunto con la Oficina de Gestión Conociomiento para la definición del indicador y del concepto de cultura, en donde se indicó la necesidad de realizar una comprensión de cultura desde un enfoque sistemico y debe ser artículado al proceso de desarrollo de cultura organizacional de la UBPD. Por último se solicitó una reunión con la Directora General para definir alcances y objetivos de la medición a realizar.
</t>
    </r>
    <r>
      <rPr>
        <b/>
        <sz val="11"/>
        <rFont val="Arial Narrow"/>
        <family val="2"/>
      </rPr>
      <t>OGC -</t>
    </r>
    <r>
      <rPr>
        <sz val="11"/>
        <rFont val="Arial Narrow"/>
        <family val="2"/>
      </rPr>
      <t xml:space="preserve"> Para este indicador no se contemplaron avances en el primer trimestre de 2020; sin embargo, se realizaron reuniones entre la Oficina de Gestión del Conocimiento, la Subdirección de Gestión Humana y la Oficina Asesora de Planeación para definir la descripción general y la metodología de cálculo del indicador. El resultado de estos encuentros es esta ficha de indicador. El reto, durante este primer trimestre, se encontró en la formulación de este indicador dado que exige el trabajo coordinado con la SGH y la OAP teniendo en cuenta que la planeación estratégica incluye un trabajo posterior en el desarrollo de la cultura adaptativa.</t>
    </r>
  </si>
  <si>
    <t>* El indicador no tiene avance cuantitativo proyectado para este período, pero sí cualitativo. 
De acuerdo al reporte, se está avanzando en la puesta en marcha del proyecto, sin embargo, al ser necesaria una contratación externa se recomienda acelerar las acciones necesarias, pues estos procesos suelen tomar bastante tiempo.
* El soporte corresponde al avance cualitativo reportado</t>
  </si>
  <si>
    <t>Metodología, que incluye definición de objetivos, variables y forma de medición de la cultura. (0,4)</t>
  </si>
  <si>
    <t>Durante el segundo trimestre se elaboró la metodología para realizar la medición de la cultura organizacional desde un enfoque sistémico y participativo. La propuesta metodológica parte de la comparación teórica de la caracterización de la cultura organizacional de la UBPD con respecto a las características que se cree debe contener una cultura basada en el diálogo fluido y permanente, con enfoque diferencial, de género y territorial, y acorde a las transformaciones estratégicas propuestas por el Plan de acción de la UBPD 2020-2023. También se avanzó en la definición de términos de referencia para la contratación de dos personas quienes apoyaran este proceso. Para ello se sostuvieron reuniones con la Oficina Asesora de Planeación - OAP, para la consolidación de la ficha de OIM y definición de términos de contratación de consultores que ayuden a la implementación de la metodología desde un enfoque sistémico y adaptativo. Como soporte se elaboraron dos documentos relacionados con la cultura organización y el segundo hace referencia a la orientación general de la trasformación cultural.
El desafío que presenta este indicador refiere a la emergencia sanitaria, pues el ámbito cultural de la UBPD se caracteriza y mide a partir de la identificación del sistema cultural y de los subsistemas que lo integran y del relacionamiento entre ellos, lo que es más fácil identificar de manera presencial; sin embargo, para superar este desafío se propone una medición adaptativa (que la metodología de medición planteada se pueda adaptar a varios escenarios; como ejemplo y de acuerdo a las condiciones de aislamiento, el levantamiento de información se puede adaptar a una recolección virtual o si es el caso semipresencial), que en el marco del contexto permita hacerlo de manera eficiente y completa.
Es de tener en cuenta que los factores que influyeron en el cumplimiento de los resultados esperados fue un buen trabajo en equipo, coordinación y planeación de las actividades.</t>
  </si>
  <si>
    <t>* El indicador se encuentra en nivel de cumplimiento "Óptimo", pues se presenta el avance esperado, que es el documento con la "Metodología, que incluye definición de objetivos, variables y forma de medición de la cultura".
* Los soportes dan cuenta del avance presentado.
* Se valora positivamente que se mencione en los avances cualitativos los factores que facilitaron, dificultaron o impidieron el avance en la construcción de las metas planteadas, pues esto favorece el carácter de aprendizaje de este ejercicio de planeación y fortalece ejercicios futuros en busca de una proyección más sólida, estructurada y ajustada. Este aspecto puede seguirse profundizando en futuros reportes.</t>
  </si>
  <si>
    <t>1.2 Mantener un relacionamiento fluido con actores interesados en la labor de la UBPD a través de diferentes mecanismos de diálogo y trabajo conjunto.</t>
  </si>
  <si>
    <t>04</t>
  </si>
  <si>
    <t>Caracterización de los grupos de interés.</t>
  </si>
  <si>
    <t>1 documento de avance en la caracterización de los grupos de interés</t>
  </si>
  <si>
    <t>1 documento de avance de caracterización de los grupos de interés</t>
  </si>
  <si>
    <t>Para este trimestre no se contempló un avance de este indicador. Pero teniendo en cuenta que la OGC no cuenta con los recursos humanos y físicos para realizar la totalidad de esta actividad e indicador, se requiere financiación externa para llevarla a cabo. Por esto, durante el primer trimestre se avanzó en la elaboración de una ficha técnica para la contratación de una consultoría que apoyará a la OGC en la identificación de las expectativas, necesidades y particularidades de los diferentes grupos de interés de la UBPD. El desafío que presenta este indicador es la financiación para su desarrollo.</t>
  </si>
  <si>
    <t xml:space="preserve">* El indicador no tiene avance cuantitativo proyectado para este período, pero sí cualitativo. 
De acuerdo al reporte, se está avanzando en la puesta en marcha del proyecto de manera adecuada, sin embargo, al ser necesaria una contratación externa se recomienda acelerar las acciones necesarias, pues estos procesos suelen tomar bastante tiempo.
* El soporte corresponde al avance cualitativo reportado. </t>
  </si>
  <si>
    <t>Informe de identificación de las necesidades básicas de la caracterización. (0,2)</t>
  </si>
  <si>
    <t>05</t>
  </si>
  <si>
    <t>Variación en el número de personas que están siendo buscadas por la UBPD.</t>
  </si>
  <si>
    <t>Dirección Técnica de Información, Planeación y Localización</t>
  </si>
  <si>
    <t>1.701 personas nuevas están siendo buscadas por la UBPD</t>
  </si>
  <si>
    <t>530 personas nuevas están siendo buscadas por la UBPD</t>
  </si>
  <si>
    <t>529 personas nuevas están siendo buscadas por la UBPD</t>
  </si>
  <si>
    <t>Adecuado</t>
  </si>
  <si>
    <t>Durante la vigencia 2019 y el primer trimestre de la vigencia 2020 en el Registro de solicitudes de búsqueda, se ha conformado una tabla de datos depurada que contiene información de 5.389 personas únicas, lo que representa un incremento de 529 personas con respecto al corte reportado al 31 de diciembre de 2019.
Estas solicitudes de búsqueda se distribuyen según el lugar de ocurrencia de los hechos de desaparición, para lo cual podemos determinar el porcentaje de solicitudes recibidas por cada departamento y otras situaciones especiales que dan cuenta de las 5.389 personas buscadas por la UBPD:
* En los 32 departamentos más el Distrito Capital, resportan el 61,72% de las solicitudes de búsqueda.
* Fuera del país se reportan el 0,26% de las solicitudes de búsqueda.
* Con más de un lugar de desparición se reporta el 0,65% solicitudes de búsqueda.
* Sin información se reporta el 37,34% de solicitudes de búsqueda.
* Sin información precisa del lugar de desaparición se reporta un 0,04 de solicitudes de búsqueda.</t>
  </si>
  <si>
    <t>* El indicador se encuentra en nivel de cumplimiento "Adecuado", lo que implica haber cumplido bien la proyección de la meta para el período. La diferencia con el nivel óptimo es mínima, de tan solo un registro de diferencia.
* La dependencia debe solicitar formalmente el incremento de la meta de 15% a 35%, que se consideró como pertinente en el proceso de formulación de la ficha, teniendo en cuenta la información disponible durante el primer trimestre de 2020.</t>
  </si>
  <si>
    <t>195 personas nuevas están siendo buscadas por la UBPD</t>
  </si>
  <si>
    <t>1.293 personas nuevas están siendo buscadas por la UBPD</t>
  </si>
  <si>
    <t>Subestimado</t>
  </si>
  <si>
    <t>Desde el primer trimestre se ha mantenido el uso y cuidado del registro, puliendo sus datos y haciendo el cargue periódico (diario) de la información estructurada de las solicitudes de búsqueda. El incremento en las solicitudes de búqueda refleja la confianza de las personas que buscan hacia la UBPD, aunado a la ayuda de los equipos territoriales, lo cual se ve expresado en el gran aumento de las personas dadas por desaparecidas de las cuales se realizan solicitudes; estas a su vez son almacenadas en el Registro de solicitudes.
Estas solicitudes de búsqueda se distribuyen según el lugar de ocurrencia de los hechos de desaparición, para lo cual podemos determinar el porcentaje de solicitudes recibidas por cada departamento y otras situaciones especiales:
* En los 32 departamentos más el Distrito Capital, se reporta el 65,46% de las solicitudes de búsqueda.
* Fuera del país se reporta el 0,33% de las solicitudes de búsqueda.
* Con más de un lugar de desaparición se reporta el 1,48% de las solicitudes de búsqueda.
* Sin información se reporta el 30,04% de las solicitudes de búsqueda.
* Sin información precisa del lugar de desaparición se reporta un 2,69% de solicitudes de búsqueda.
Es importante señalar que los datos que aquí se reportan hacen parte de información depurada.
Teniendo en cuenta el logro obtenido en este periodo y que el número de personas que están siendo buscadas por la UBPD es una variable que no depende exclusivamente de la Dirección de Información sino de las solicitudes que llegan a la entidad y en el entendido que existe un indicador que está atado en su denominador al número de personas buscadas como lo es el indicador 28 y de éste a su vez están atados el indicador 21 y 29, lo cual causaría para la entidad destinar más recursos humanos, técnicos y físicos para poder dar respuesta al incremento de solicitudes, la Dirección de Información estima necesario mantener las metas proyectadas inicialmente para los indicadores que se ven afectados por el aumento de éste, pues de esta manera la UBPD seguirá dando cuenta de su capacidad y no estaría dependiendo, ni poniendo una presión adicional en los indicadores que si dependen directamente de la gestión de la Dirección.</t>
  </si>
  <si>
    <t>* El indicador se encuentra "subestimado" de modo que, a la fecha, ya se superó la meta anual planteada, en un 2,5%. Teniendo en cuenta que la meta había tenido un incremento de 20% más con respecto al porcentaje inicial proyectado, es importante revisar los elementos técnicos con base en los cuales se realizó la programación, para pensar en un ajuste al logro anual previsto.
* El desglose de la información es muy pertinente, tanto el que se indica en el campo de análisis cualitativo como el incluido en el soportes número dos, pues permite comprender y visibilizar más claramente en qué consiste el avance alcanzado.
* Con respecto a la sugerencia de la DTIPLB para que las mediciones que están atadas en sus denominadores al logro del presente indicador no tengan modificaciones a pesar de que este sufra un incremento, es importante tener en cuenta que en la presente vigencia los indicadores se formularon de manera porcentual para facilitar e incentivar la articulación en la operación. Así mismo, no en todos los casos, un mayor incremento del logro en las solicitudes, repercute de manera negativa en el cumplimiento de las metas (por ejemplo, fue beneficioso para que el indicador 28 no quedara en nivel subestimado). En ese sentido, se recomienda revisar caso por caso las proyecciones de los indicadores y establecer elementos técnicos que permitan, si es del caso, modificar las proyecciones anuales de cumplimiento.</t>
  </si>
  <si>
    <t>06</t>
  </si>
  <si>
    <t>Variación en el número de personas que se acercan a la UBPD para brindar información.</t>
  </si>
  <si>
    <t>10 personas nuevas se acercan a la UBPD para brindar información</t>
  </si>
  <si>
    <t>1 persona nueva se acerca a la UBPD para brindar información</t>
  </si>
  <si>
    <t>64 personas nuevas se acercaron a la UBPD para brindar información</t>
  </si>
  <si>
    <t>A partir de la campaña de facilitación de acceso al mecanismo liderada por la Oficina Asesora de Comunicaciones y Pedagogía, se han transmitido mensajes institucionales en diferentes medios de comunicación masivos de orden nacional que han permitido a la Unidad de Búsqueda de Personas dadas por Desaparecidas acercarse a la población interesada en aportar información y contribuir en la realización de los procesos de búsqueda. En consecuencia, para lo corrido de la vigencia, ya se puede dar cuenta de 64 aportantes registrados; 13 de ellos se han puesto en contacto con la entidad vía telefónica para hacer por vía telefónica con el interés de proporcionar información que consideran relevante para la búsqueda.
Es preciso manifestar que el incremento del indicador más allá de lo previsto, se debe a que disminuyó el subregistro de las personas que han manifestado interés de aportar información en la UBPD, tras la capacitación recibida por los equipos y equipo de la Dirección Técnica de Información, Planeación y Localización para la Búsqueda.</t>
  </si>
  <si>
    <t xml:space="preserve">* Teniendo en cuenta que en el reporte ya se superó la proyección anual (60 aportantes de información), es pertinente que la dependencia responsable evalúe nuevamente la proyección y solicite la modificación de la meta y la distribución trimestral ante el Comité de Gestión.
* Dado que la DTIPLB informa que existe información de aportantes desde 2018, es pertinente revisar también el denominador de este indicador, de manera que pueda calcularse más claramente sobre el total de aportantes que han tenido contacto con la entidad y no se pierda información. Según reunión sostenida por la OAP y la DTIPLB para revisión de cifras, se recibió inofrmación de 16 aportantes en 2018 y 94 aportantes en 2019, para un total acumulado en las dos vigencias de 110. </t>
  </si>
  <si>
    <t>150 personas nuevas se acercan a la UBPD para brindar información</t>
  </si>
  <si>
    <t>15 personas nuevas se acercan a la UBPD para brindar información</t>
  </si>
  <si>
    <t>56 personas nuevas se acercaron a la UBPD para brindar información</t>
  </si>
  <si>
    <t>Debido al cierre de las oficinas y a la ausencia de actividades en terreno por la emergencia sanitaria del COVID-19, los aportes presenciales disminuyeron, sin embargo se ha mantenido el acercamiento para brindar información a través de escenarios virtuales, lo cual refleja el aumento en la confianza de las personas hacia la UBPD, teniendo como resultado 30 aportantes nuevos vinculados al proceso en el trimestre. En este sentido, se ha dado continuidad al trabajo iniciado con las personas que manifestaron su interés de poner en conocimiento a la UBPD de información relevante para establecer el paradero o lo acaecido a personas dadas por desaparecidas en el contexto y en razón del conflicto armado, a través de los diferentes medios de comunicación (vía telefónica, correo electrónico y redes sociales).
Es importante precisar que, a razón de la apropiación que ha tenido el registro de aportantes por parte de los servidores de la UBPD, se ha logrado registrar en el mismo, aportantes que habían quedado excluidos en anteriores conteos durante la vigencia, 26 en total. En virtud de lo anterior, para el segundo trimestre de año se reportan 56 aportantes de información.
Por otro lado, dentro de las estrategias de relacionamiento desarrolladas por la Dirección Técnica de Información, se ha venido trabajando con la comisión de FARC que no se ve reflejado cuantitativamente mientras se decanta cuantos aportantes van a brindar infromación. En este sentido se han lleva a cabo algunas actividades para trazar rutas de trabajo, con el fin de abordar instrumentos de recolección de información y abordaje de casos; sin embargo, no se ha podido avanzar en aportes de información, teniendo en cuenta la desconfianza que existe en los medios virtuales, las pocas o nulas condiciones de conectividad que hay en los territorios, y los riesgos que manifiestan por no estar en condiciones de privacidad.
Los 56 aportantes de información reportados en el presente trimestre se detallan de la siguiente manera: 
   - FARC:  9
   - Fuerza pública: 6
   - Otros actores armados: 0
   - Civiles: 28
   - Paramilitares:3
   - Terceros o financiadores: 1
   - Sin información: 9
   - Agentes del Estado distintos a Fuerza pública 0</t>
  </si>
  <si>
    <t>* El indicador presenta un nivel de cumplimiento "subestimado". Según se explica, en parte se debe a que se reportan 26 datos que estaban rezagados, pero adicionalmente, solo con los 30 que sí son exclusivamente del trimestre, se habría doblado la meta proyectada para el período, persistiendo la subestimación.
* En síntesis, a la fecha se ha cumplido con el 80% de la meta anual programada, por lo que se requiere que la dependencia responsable indique su análisis sobre lo que espera para el resto de la vigencia y con base en qué elementos técnicos revisará la proyección.</t>
  </si>
  <si>
    <t>07</t>
  </si>
  <si>
    <t>Personas con las cuales se establece ruta de trabajo para el aporte de información para la búsqueda.</t>
  </si>
  <si>
    <t>24 personas con las que se ha establecido ruta de trabajo para que aporten información para la búsqueda</t>
  </si>
  <si>
    <t>2 personas con las que se ha establecido ruta de trabajo para que aporten información para la búsqueda</t>
  </si>
  <si>
    <t>18 personas con las que se ha establecido ruta de trabajo para que aporten información para la búsqueda</t>
  </si>
  <si>
    <t>El incremento del indicador por encima de los proyectado se debe a que disminuyó el subregistro frente acciones realizadas con aportantes de información tras la capacitación recibida por los equipos y equipo de la DIPLOB, que contempló:
1. Jornada de formación en el procedimiento actual para relacionarse y abordar aportantes de información en la UBPD entre 2019 y el primer trimestre del 2020. Este ejercicio fue dirigido a los equipos territoriales en articulación con el equipo de la DIPLOB responsable de cada agrupación territorial, para comprender que las rutas de abordaje con aportantes contribuyen a la formulación, diseño e implementación de planes de búsqueda y planes de intervención que, a su vez, nos permitirán resultados en términos de la búsqueda, localización y esclarecimiento de lo acaecido con las personas dadas por desaparecidas.
2. Estas jornadas de formación también incluyeron lograr la comprensión sobre cómo la información que aporten personas debe realizarse ingresarse a través de una ruta organizada de recolección de información que sea de utilidad para una o varias agrupaciones territoriales (de acuerdo a cada aportante) en el marco de sus ejercicios de investigación humanitaria, pero en general a la entidad, en virtud del diseño y puesta en marcha, a futuro, del Sistema de información misional, que permitirá disponer de información completa y sistematizada.
3. Finalmente se comprende que contar con un seguimiento y reporte estadístico sobre las rutas de abordaje que adelanta la UBPD, especialemente en el caso de comparecientes ante la JEP es una obligación de la UBPD en virtud de la articulación con el SIVJRNR y el cumplimiento del régimen de condicionalidad, que le exije a quienes se sometieron ante esta jurisdicción, presentarse y entregar información que permita dar con el paradero de personas dadas por desaparecidas y/o esclarecer lo acaecido.
Descripción general de la ruta:
El siguiente esquema permite comprender los componentes de una ruta de abordaje. Es importante precisar que su duración puede variar ante cada caso (tomado de procedimiento para el relacionamiento con aportantes de información aun en proceso de revisión y aprobación):
• Recepción y registro
• Caracterizar y sistematizar información básica de la persona aportante de información.
• Contactar a las personas aportantes de información.
• Articulación
• DIPLOB – Equipos territoriales
• Preparar el ejercicio de recolección de información.
• Realizar encuentro inicial con las personas aportantes.
• Recopilar información.
• Realizar encuentros posteriores
• Analizar la información y afinar la ruta de trabajo para recolectar la información
• Registrar y sistematizar la información.</t>
  </si>
  <si>
    <t>* Teniendo en cuenta que las acciones resultaron muy exitosas para establecer rutas de trabajo con aportantes de información y, en lugar de concertar 2 rutas se logró acordar 18, es necesario revisar la programación anual de la meta. A la fecha ya se ha cumplido un 66,2% de la meta de 2020 (18 de 24 personas con las que se establece ruta de trabajo).
* El análisis cualitativo es muy pertinente. Sin embargo, se centra en los asuntos de capacitación interna y no en los asuntos específicos del indicador, que son las acciones realizadas con las 18 personas con quienes se inició o estableció una ruta para que aporten la información de que disponen. Para futuros reportes, sugerimos incluir la explicación sobre las rutas establecidas con estas 18 personas y las adicionales que apliquen para cada período, lo cual se constituye en el eje de este indicador.
* Con respecto al soporte, se sugiere filtrar la información y dejar, en lugar de la lista de 64 aportantes de información, únicamente los 18 con quienes se ha establecido una ruta, o indicar en el narrativo que esta condición (aportantes con los que se ha establecido ruta) equivale a que se haya sostenido "encuentros de recolección", que es la columna en donde parece que se consigna esta información.
* Ya que se usa bastante el término agrupación territorial, sería pertinente que nos envíen su definición para agregarla en la descripción del indicador.</t>
  </si>
  <si>
    <t>50 personas con las que se ha establecido ruta de trabajo para que aporten información para la búsqueda</t>
  </si>
  <si>
    <t>10 personas con las que se ha establecido ruta de trabajo para que aporten información para la búsqueda</t>
  </si>
  <si>
    <t>4 personas con las que se ha establecido ruta de trabajo para que aporten información para la búsqueda</t>
  </si>
  <si>
    <t xml:space="preserve">   Debido a las medidas adoptadas por el gobierno nacional alrededor de la contingencia por el COVID-19, como son, el distanciamiento social, la cuarentena y el aislamiento social, se ha limitado el relacionamiento y la construcción de relaciones de confianza con personas que se acercan a la UBPD para brindar información a escenarios exclusivamente virtuales. Lo anterior, incidió negativamente en el indicador, teniendo en cuenta el reparo que tienen los aportantes de exponer información a través de medios electrónicos o la poca disponibilidad de elementos tecnológicos que tienen algunos de ellos para poder hacer uso de herramientas virtuales, por lo que, para el segundo trimestre se logró establecer una ruta de trabajo para el aporte de información para la búsqueda con cuatro (4) personas. 
   Aunado a lo anterior, la entidad se encuentra implementando medidas de prevención ante la emergencia sanitaria decretada por el Ministerio de Salud y Protección Social con el fin de mitigar la propagación del coronavirus, las mismas incluyen herramientas de cuidado y protección para quienes interactúan con la entidad, como para los servidores de la UBPD, a través del cierre de las sedes territoriales del país para la atención presencial al público. Debido a esto se está a la espera de los elementos de protección personal, para continuar con los diálogos en los Equipos Territoriales y Bogotá; sin embargo, se está desarrollando de la mano de la Comisión de Esclarecimiento para la Verdad, un escenario excepcional con un colectivo de presos en Jamundí donde se ha iniciado rutas de trabajo con los 4 aportantes de información indicados.
   Por otro lado es importante señalar, que para poder desarrollar rutas de trabajo presenciales con aportantes, se requiere cumplir unas condiciones que garanticen seguridad para los miembros de la UBPD como para los aportantes; en este sentido se está a la espera de contar con las políticas internas respecto a los elementos de bioseguridad y acceso a los mismos. Para incrementar el número de rutas de trabajo con personas que aportan información, se propone poder realizar algunas reuniones con aportantes individuales de forma presencial en cada una de las sedes de la UBPD, siempre y cuando se garanticen los siguientes elementos: 
     1. Que las personas que asistan a la reunion presencial cuenten con los elementos mínimos de protección y bioseguridad.
     2. Las reuniones no podrán ser de más de 5 personas.
     3. Los espacios donde se realicen las reuniones deberán ser limpiados y desinfectados antes y después de las reuniones.
     4. Se podrá realizar máximo una reunión por día.
   Aunque se ha dispuesto por parte de la UBPD la posibilidad de utilizar recursos del operador logístico para garantizar el traslado de tablets y modem de internet y así garantizar la conectividad, esta opción no se considera viable para este tipo de aportes, ya que dichos dispositivos no son controlados por la UBPD, por ello, no es posible contar con garantías de borrado seguro. Adicionalmente, no es posible garantizar que la entrega de información será realizada con todas las garantías de confidencialidad necesarias, ya que en el trámite administrativo se exigen algunos elementos para confirmar que el servicio se prestó y a lo anterior se suma el uso de los dispositivos. No obstante, si se considera viable que se puedan realizar eventos con el operador logístico, es necesario que se cumplan los cuatro criterios antes enunciados, especialmente en aquellos municipios donde no se cuenta con sedes territoriales, en los casos en los que la posibilidad de hacer viajes terrestes o aéreos se pueda concretar.</t>
  </si>
  <si>
    <t>* La información reportada da cuenta de cómo la emergencia sanitaria tuvo un impacto directo sobre este indicador, cuya lectura es en "riesgo", debido a que la sensibilidad de relacionamiento que hay que construir y la confidencialidad de la información por recolectar, implican límites importantes para el desarrollo de las acciones asociadas a la construcción de rutas con posibles aportantes de información para la búsqueda.
* Es importante tener en cuenta lo incluido en el análisis cualitativo, para revisar cuáles de las medidas propuestas pueden ser incluidas en los protocolos de bioseguridad de la entidad, de manera que se puedan concretar las reuniones con los aportantes de información en el segundo semestre y así avanzar con el número de rutas concertadas que queda rezagado en el presente período y dar cumplimiento a la meta anual.</t>
  </si>
  <si>
    <t>08</t>
  </si>
  <si>
    <t>Análisis de la sensibilidad de los servidores y servidoras de la UBPD respecto a los enfoques diferenciales y de género (mujer y LGBTI).</t>
  </si>
  <si>
    <t>1 herramienta de evaluación de la sensibilidad interna sobre enfoques,aplicada y analizada</t>
  </si>
  <si>
    <t xml:space="preserve">Se cuenta con el diseño de una estrategia de socialización de los lineamientos del proceso de participación, que contempla dos acciones centrales: 1. La implementación de una estrategia interna de formación y de sensibilización con servidores y servidoras de la UBPD, con el fin de promover su incorporación en los procesos de búsqueda de personas dadas por desaparecidas, y en el relacionamiento con las personas que buscan y actores interesados en su labor; 2. La definición de planes de trabajo por parte de los referentes del equipo del nivel central de la DTPCVED a desarrollarse en conjunto con los equipos territoriales, los cuales contemplan las directrices dadas por la SGTT. Se prevé para el próximo trimestre finalizar el diseño de la estrategia de socialización de los lineamientos e implementar los planes de trabajo por parte de los referentes del equipo de la DTPCVED del nivel central. </t>
  </si>
  <si>
    <t>* El indicador no tiene avance cuantitativo proyectado para este período, pero sí cualitativo. 
De acuerdo al reporte, se está avanzando en la implementación de una estrategia de formación y sensibilización interna de los diferentes enfoques.
Se recomienda tener presente el avance del siguiente periodo que es el Diseño de la herramienta metodológica para evaluar la sensibilidad sobre los enfoques por parte de los servidores de la UBPD.
* El soporte corresponde al avance cualitativo reportado.</t>
  </si>
  <si>
    <t>Diseño de la herramienta metodológica. (0,3)</t>
  </si>
  <si>
    <t>En términos del cumplimiento de indicadores se avanzó en el diseño de una herramienta de Análisis cualitativo de la sensibilidad de los servidores de la UBPD respecto a los enfoques diferenciales y de género (mujeres y LGBTI).
Del mismo modo, se adelantaron acciones encamindas a la promoción de los Enfoques Diferenciales y de Género en los procesos de relacionamiento con organizaciones, colectivos y movimientos sociales; los principales avances se identifican en: 
i) Avance en el diálogo y relacionamiento con organizaciones y colectivos que defienden los derechos de las mujeres, personas LGBTI, niños, niñas, adolescentes y jóvenes y organizaciones étnicas.
ii) Avance en el proceso de relacionamiento entre el Órgano de Interlocución de los pueblos indígenas y la UBPD 
iii) Elaboración de los Lineamientos del Enfoque Diferencial de Persona Mayor para el proceso de búsqueda de Personas dadas por Desaparecidas
iv) Participación en las discusiones del Sistema de Información Misional para la incorporación de los Enfoques Diferenciales y de Género en los distintos requerimientos y los diversos procedimientos de la UBPD.</t>
  </si>
  <si>
    <t>* El indicador se encuentra en nivel de cumplimiento "Óptimo", pues se presenta el avance esperado, que es  el "Diseño de la herramienta metodológica", el cual tiene un peso del 30% en el cumplimiento final del indicador. 
* Los soportes dan cuenta del avance presentado.
* Se observa el esfuerzo en el cumplimiento de la meta esperada en el planteamiento de actividades adicionales que refuerzan el trabajo en construcción y sensibilización de la UBPD entorno a los enfoques territorial diferencial y de género.
* Es importante mencionar en los avances cualitativos descripciones de factores que facilitaron, dificultaron o impidieron el avance en la construcción de las metas planteadas, pues esto favorece el carácter de aprendizaje de este ejercicio de planeación y fortalece ejercicios futuros en busca de una proyección más sólida, estructurada y ajustada.</t>
  </si>
  <si>
    <t>09</t>
  </si>
  <si>
    <t>Variación en el número de personas con asesoría, orientación y fortalecimiento para la participación en el proceso de búsqueda.</t>
  </si>
  <si>
    <t>4.772 personas nuevas con asesoría, orientación y fortalecimiento para la participación en el proceso de búsqueda.</t>
  </si>
  <si>
    <t>554 personas nuevas con asesoría, orientación y fortalecimiento para la participación en el proceso de búsqueda.</t>
  </si>
  <si>
    <t>566 personas nuevas con asesoría, orientación y fortalecimiento para la participación en el proceso de búsqueda.</t>
  </si>
  <si>
    <t>Durante el primer trimestre se tiene un acumulado de 1796 personas a las que se ha asesorado, orientado y fortalecido. De estas, 1230 corresponden al período 2019 y 566 al primer trimestre de 2020. Las 566 personas corresponden a 445 diálogos iniciales con la participación de 549 personas, 27 diálogos para ampliar la información - de documentación- con la participación de 9 personas nuevas y 41 acciones de orientación, asesoría y fortalecimiento con la participación de 8 personas nuevas. Lo anterior, según reporte de la Dirección de Información, Planeación y Localización -DIPL-, del registro único de personas dadas por desaparecidas de la UBPD. El avance trimestral reportado nos da cuenta de un cumplimiento del mismo, lo cual contribuye a que la UBPD mantenga un relacionamiento fluido con los actores interesados en su labor en aras de construir relaciones de confianza.
Es importante advertir y preveer que para el segundo trimestre es muy factible que el número de personas que inician un proceso de participación con la UBPD se vea disminuido respecto a la proyección realizada, dadas las circusntancias de aislamiento obligatorio declarado por el gobierno nacional. No obstante que la UBPD ha previsto continuar con un relacionamiento a través de canales telefónicos y virtuales, muchas de las personas que buscan no tendran acceso a los mismos o por razones de seguridad preferirán no utilizarlos.</t>
  </si>
  <si>
    <t>* El indicador se encuentra en estado "óptimo", pues cumple con el avance proyectado para el periodo en términos de personas con asesoría, orientación y fortalecimiento. De hecho va adelantado en su meta en casi un 1%.
* Se recomienda generar estrategias para contrarrestar los posibles contratiempos que pueda ocasionar la emergencia de covid 19 para que no se vean afectadas las metas de personas vinculadas a dichas actividades de participación.
* Los soportes dan cuenta del avance reportado.</t>
  </si>
  <si>
    <t>1.267 personas nuevas con asesoría, orientación y fortalecimiento para la participación en el proceso de búsqueda.</t>
  </si>
  <si>
    <t>311 personas nuevas con asesoría, orientación y fortalecimiento para la participación en el proceso de búsqueda.</t>
  </si>
  <si>
    <t>Durante el segundo trimestre se tiene un acumulado de 2107 personas a las que se ha asesorado, orientado y fortalecido. De estas, 1230 corresponden al período 2019, 566 al primer trimestre de 2020 y 311 al segundo trimestre. Las 311 personas corresponden a 241 diálogos iniciales con la participación de 305 personas, 8 diálogos para ampliar la información - de documentación- con la participación de 2 personas nuevas y 62 acciones de orientación, asesoría y fortalecimiento con la participación de 4 personas nuevas.
El reporte trimestral da cuenta de un rezago en el cumplimiento de la meta que responde a las condiciones alrededor de la contingencia por el COVID-19, como lo son el distanciamiento social, la cuarentena y el aislamiento que limitan el relacionamiento fluido y la construcción de relaciones de confianza con las personas, comunidades y organizaciones que buscan a escenarios exclusivamente virtuales. 
Así las cosas con el fin de mitigar el efecto de las medidas adoptadas de manera coyuntural y conociendo las difíciles condiciones de conectividad, seguridad y riesgo sobre la confidencialidad de la información de las personas que buscan, desde la UBPD se han dispuesto condiciones logísticas para garantizar que las personas tengan los elementos tecnológicos necesarios para participar en espacios de asesoría, orientación y fortalecimiento si así lo requieren, además de realizar contacto telefónico con actores interesados en la labor de la UBPD para brindar diferentes mecanismos de diálogo y trabajo conjunto en aras de mantener el relacionamiento bilateral.
Finalmente, desde la DTPCVED se construyeron las orientaciones para la realización de diálogos iniciales virtuales y se viene adelantando lo relacionado con el proyecto Red de Apoyo a la participación, que a partir de estrategias como las metodologías virtuales para los encuentros con quienes buscan a las personas dadas por desaparecidas en razón y en contexto del conflicto armado familias a nivel nacional e internacional desde los enfoques territorial, diferenciales y de género.</t>
  </si>
  <si>
    <t>El indicador se encuentra en estado "crítico",pues no se cumple con el número esperado de personas nuevas iniciando su proceso de participación.
Previo a la situación de emergencia el indicador se venía cumpliendo exitosamente, sin embargo, en este periodo donde se inició y se dieron los meses más críticos de emergencia sanitaria y aislamiento social, por lo que se deben plantear acciones y estrategias que permitan no solo cumplir con la meta planteada para los próximos periodos, sino también para ponerse al día con el rezago de este trimestre.
* Es necesario visibilizar las acciones y estrategias planteadas para garantizar la participación de las personas en la búsqueda en las condiciones actuales de aislamiento social por la emergencia sanitaria.  Por lo cual, si se puede ampliar más en la descripción de herramientas tecnológicas y cómo se han ofrecido a las personas que buscan para facilitar su participación, esto puede ayudar a mostrar la gestión.</t>
  </si>
  <si>
    <t>10</t>
  </si>
  <si>
    <t>Personas que mantienen su participación en el proceso de búsqueda.</t>
  </si>
  <si>
    <t>2.340 personas mantienen su participación en el proceso de búsqueda</t>
  </si>
  <si>
    <t>178 personas mantienen su participación en el proceso de búsqueda</t>
  </si>
  <si>
    <t>52 personas mantienen su participación en el proceso de búsqueda</t>
  </si>
  <si>
    <t>A corte de este primer trimestre de 2020, 52 personas han mantenido su participación en el proceso de búsqueda en el entendido de que han recibido 2 acciones de asesoría, orientación y fortalecimiento adicionales a cuando iniciaron su proceso de participación. Estas 52 corresponden a personas que iniciaron dicho proceso en el 2019.
Es importante resaltar que la hoja de vida de este indicador se terminó de acordar y construir en marzo de este año y que por lo tanto se requiere de un trabajo de comprensión y socialización de la misma entre la Subdirección General Técnica y Territorial y la la Dirección Técnica de Participación, Contacto con las Víctimas y Enfoques Diferenciales, tanto con los equipos territoriales como con los del nivel central que permita avanzar en una apropiación del mismo y de su importancia para tener avances mas significativos frente al mismo. Igualmente, considerar que para el segundo trimestre, dadas las circusntancias de aislamiento obligatorio declarado por el gobierno nacional, las acciones de orientación, asesoria y fortalecimiento se vean impactadas respecto a lo planeado. Lo anterior, no obstante que la UBPD ha previsto continuar con un relacionamiento a través de canales telefónicos y virtuales, muchas de las personas que buscan no tendran acceso a los mismos o por razones de seguridad preferirán no utilizarlos y es importante tener en cuenta que muchas de las acciones de orientación, asesoría y fortalecimiento tienen un caracter colectivo.</t>
  </si>
  <si>
    <t>* El indicador se encuentra en estado "crítico", y bastante alejado de la meta esperada. Es importante generar estrategias alternativas para lograr "mantener" la participación de las personas que buscan en los procesos de búsqueda, con mayor énfasis ante la emergencia que se presenta por Covid-19.
* Los soportes evidencian la información presentada.</t>
  </si>
  <si>
    <t>487 personas mantienen su participación en el proceso de búsqueda</t>
  </si>
  <si>
    <t>276 personas mantienen su participación en el proceso de búsqueda</t>
  </si>
  <si>
    <t xml:space="preserve">     A corte del segundo trimestre de 2020, hay 328 personas que han mantenido su participación en el proceso de búsqueda (276 nuevos en el segundo periodo) en el entendido de que han recibido 1 acción de asesoría, orientación y fortalecimiento adicionales a cuando iniciaron su proceso de participación.
     El reporte trimestral da cuenta de un rezago en el cumplimiento de la meta que responde a las condiciones alrededor de la contingencia por el COVID-19, como lo son el distanciamiento social, la cuarentena y el aislamiento que limitan el relacionamiento fluido y la construcción de relaciones de confianza con las personas, comunidades y organizaciones que buscan a escenarios exclusivamente virtuales. 
     Así las cosas con el fin de mitigar el efecto de las medidas adoptadas de manera coyuntural y conociendo las difíciles condiciones de conectividad, seguridad y riesgo sobre la confidencialidad de la información de las personas que buscan, desde la UBPD se han dispuesto condiciones logísticas para garantizar que las personas tengan los elementos tecnológicos necesarios para participar en espacios de asesoría, orientación y fortalecimiento si así lo requieren, además de realizar  contacto telefónico con actores interesados en la labor de la UBPD para brindar diferentes mecanismos de diálogo y trabajo conjunto en aras de mantener el relacionamiento bilateral.
     Finalmente, desde la DTPCVED se construyeron las orientaciones para la realización de diálogos iniciales virtuales y se vienen  adelantando lo relacionado con el proyecto Red de Apoyo a la participación a través de metodologías para los encuentros virtuales con quienes buscan a las personas dadas por desaparecidas en razón y en contexto del conflicto armado familias a nivel nacional e internacional desde los enfoques territorial, diferenciales y de género.</t>
  </si>
  <si>
    <t>* El indicador se encuentra en nivel "riesgo", mejorando levemente con respecto al primer periodo, cuando la lectura estuvo en nivel "crítico". Pese a que se presentó esa mejora, el rezago con respecto a la meta es alto y genera una alerta de revisión en las formas de operación para su cumplimiento.
* Es necesario plantear todo un plan de trabajo y actividades que permitan atacar el fuerte rezago que presenta el indicador y lograr, en las actuales condiciones de emergencia sanitaria, la continuidad de la participación de las personas que buscan en el proceso.
* Es necesario visibilizar las acciones y estrategias planteadas para garantizar la continuidad de la participación de las personas en la búsqueda en las condiciones actuales de aislamiento social por la emergencia sanitaria.
* Si la dependencia responsable y la SGTT consideran que las estrategias que están planteando al respecto no serán suficientes para alcanzar la meta propuesta, se requiere que establezcan elementos técnicos específicos sobre los cuales revisar la proyección anual y llevar la argumentación respectiva ante el Comité de gestión, si se define solicitar una modificación.</t>
  </si>
  <si>
    <t>1.3 Construir y fortalecer la imagen de la UBPD como una entidad de carácter humanitario y extrajudicial.</t>
  </si>
  <si>
    <t>11</t>
  </si>
  <si>
    <t>Acciones de pedagogía y comunicación estratégica externa.</t>
  </si>
  <si>
    <t>200 acciones de pedagogía y comunicación</t>
  </si>
  <si>
    <t>200 acciones pedagógicas realizadas</t>
  </si>
  <si>
    <t>16 Acciones pedagógicas realizadas</t>
  </si>
  <si>
    <t>11 Acciones pedagógicas realizadas</t>
  </si>
  <si>
    <t xml:space="preserve">PRODUCTOS
*Pauta en canales de televisión abierta nacional Enero, febrero y marzo (3). Esta pauta se realiza a manera de mensaje cívico a través de la Comisión de Regulación de las Comunicaciones. 
*Pauta en la básica de RCN y emisoras en zonas de cobertura de UBPD Enero, febrero (2). Esta pauta se realizó a través de contrato realizó entre PNUD y RCN.
*Se realizaron publicaciones y campañas digitales del Día Internacional de la Discriminación Racial; Día Internacional del Derecho a la Verdad y Día de la Mujer. (3)
*Durante el mes de marzo se realizaron 3 jornadas virtuales de pedagogía para el acceso al mecanismos (3).
AVANCES
Se avanzó en la construcción de la estrategia de rendición de cuentas y en la estrategia para la Feria del Libro. Ambas estrategias tuvieron que ser reestructuradas para realizarse de manera virtual, debido a la emergencia del coronavirus. </t>
  </si>
  <si>
    <t>El indicador se encuentra en nivel de riesgo para su cumplimiento. Dadas las circunstancias, se sugiere redefinir los tiempos de ejecución de la estrategia de comunicaciones y pedagogia para aquellos temas que requerian eventos presenciales. Finalmente, es necesario que en el analisis cualitativo se genere un análisis del contexto de los productos elaborados y comunicados, de tal forma, que se evalue su publicación y el impacto que estos produjeron en las partes interesadas o grupos de valor.</t>
  </si>
  <si>
    <t>59 acciones pedagógicas realizadas</t>
  </si>
  <si>
    <t>58 acciones pedagógicas realizadas</t>
  </si>
  <si>
    <t>PRODUCTOS
*3 Pauta en canales de televisión abierta nacional y regional (abril, mayo y junio). 
Según lo programado, hasta abril y mayo se continuó con la pauta de las 5 infografías pedagógicas que buscaban explicar a la ciudadanía qué es la UBPD, a quiénes busca, el carácter humanitario y extrajudicial y la garantía de la confidencialidad. En junio se inició la pauta del mensaje de referencia "Cena", el cual va dirigido más hacia el público que no tiene una cercanía o conocimiento de la desaparición, a fin de generar sensibilización. Esta pauta se realizó a través de la Comisión de Regulación de las Comunicaciones.
*45 jornadas de pedagogía virtual las cuales se realizaron de la siguiente manera: 1 Familiares de Córdoba y bajo Cauca, 1 Familiares Municipio Palestina - Sur de Huila - Zona de Biodiversidad “La Esperanza”, 1 Curso de Perspectivas de Paz, Maestría en Ciencias Sociales, Universidad de Córdoba, 1 Curso Democracia y Derechos Humanos 1 -Universidad Pontificia Bolivariana - Sede Montería, 1 Curso Democracia y Derechos Humanos 2 - Universidad Pontificia Bolivariana - Sede Montería, 1 Curso Problemas de Colombia – Universidad Pontificia Bolivariana - Sede Montería, 1 Familiares Territorial Bogotá, 1 Trabajadores de la Iglesia Luterana de Colombia y con presencia de líderes de víctimas de Chigorodó, Dabeiba, Frontino, 3 Estudiantes de la Corporación Universitaria UNITEC, 1 Estudiantes del Curso Violencia y Derechos Humanos del Depto de Sociología de la Universidad Nacional sede Bogotá, 1 Estudiantes de Psicología, Trabajo Social y Comunicación Social de Uniminuto sede Villavicencio, en Conmemoración del día en memoria y Solidaridad con  víctimas del Conflicto Armado, 12 Consulados, 1 Misión Verificación de la ONU en Guaviare, 1 Secretaría Víctimas, Paz y Posconflicto Norte de Santander, 1 personeros de Urabá y el Darién, 1 Alcaldía y Personería de Madrid, 1 Personería de Facatativá, 1 Equipo Territorial Sincelejo y 40 Funcionarios de los municipios PDTE Montes de María, 1 Leonardo Parra, Osbaldo Mesa y 8 Personeros Apartadó, 1 Equipo Territorial Montería y 9 integrantes Mesa de Víctimas Tarazá, 1 Luz Marina Rojas y Nelly Gueto (Equipo Barrancabermeja) y 28 participantes, 1 Equipo Territorial Montería y 7 funcionarios de Unidad de Restitución de Tierra, 1 familiares del Círculo de saberes de San José de Apartadó, 1 familiares en el exterior “Europa y Estados Unidos”, 1 familiares del Círculo de saberes de Córdoba, 1 personeros municipales Valle del Cauca, 1 funcionarios municipales Barrancabermeja, 1 miembros de la Mesa de Víctimas de Dabeiba Apartadó, 1 Estudiantes y Comunidad Universitaria de Uniminuto Bogotá, 1 Coordinadores de Tierra de Hombres, 1 servidores y servidoras de la UBPD, 1 Audiencia del Área Cultural del Banco de la República sucursal Montería.
Debido al estado de emergencia declarado por el COVID-19, la OACP continuó con el desarrollo de espacios de pedagogía de manera virtual. Estos espacios no solo han estado dirigido a familiares, sino también a entidades del orden territorial y a la comunidad académica, a fin de dar a conocer el mandato de la UBPD y del SIVJRNR. Se destaca el trabajo de pedagogía llevado a cabo con 12 consulados en los que participaron víctimas que se encuetran en el exterior. Asimismo, se evidencia una mayor facilidad de articulación de las tres entidades del SIVJRNR en el territorio para llevar a cabo espacios de pedagogía de manera conjunta.    
*2 Conmemoraciones: En el mes de abril se realizó una campaña digital de conmemoración del abril 9 de abril con el #YoMeSolidarizoConLasVíctimas, adiconalmente se realizaron publicaciones de la conmemoración del Día el Niño y del día pueblo Rrom. En el mes de mayo se realizó una campaña digital de conmemoración de la Semana del Detenido Desaparecido, con el #EnEsteTiempoSinTi.
*4 diálogos virtuales de Rendición de Cuentas llevados a cabo en el marco de la Estrategia de Rendición de Cuentas. Se llevaron a cabo los diálogos virtuales en reemplazo de la audiencia presencial que tuvo que ser cancelada por la emergencia social provocada por el COVID-19. 
*1 especial 1era prospección UBPD. Este especial representó un desafío para la OACP en el sentido de dar a conocer una actividad muy importante para la entidad, pero guardando el prinicipio de confidencialidad de la entidad. 
*1 Realización de la estrategia de difusión de Consejo Asesor. Debido a la emergencia social provocada por el COVID-19, el lanzamiento del Consejo Asesor de la UBPD se realizó de manera virtual y no de manera presencial como se tenía planeado inicialmente. Esto fue algo positivo, pues durante la transmisión en vivo se conectaron aproximadamente 350 personas, el doble de los asistentes que se tenían pensados para el lanzamiento presencial. Asimismo, posterior a la transmisión en vivo, el video ha sido reproducido más de 1700 veces. 
*1 Socialización del Plan Nacional de Búsqueda. La socialización del PNB se llevó a cabo de manera virtual debido a la emergencia social provocada por el COVID-19. Esto fue algo positivo para la socialización, pues durante la transmisión en vivo se conectaron aproximadamente 900 personas, tres veces más asistentes de los que se tenían pensados en la socialización presencial. Asimismo, posterior a la transmisión en vivo, el video ha sido reproducido más de 6000 veces.  
*1 campaña de "Pasa la voz". Esta es una campaña digital que tiene como fin dar a conocer las características y principios básicos de la Unidad de Búsqueda
de Personas Desaparecidas (UBPD).
AVANCES
Luego de la socialización virtual del PNB, se avanzó en la construcción de la estrategia para realizar pedagogía del PNB con los diferentes grupos de interés.
Se avanzó en la formulación de la campaña resultados y la producción de los primeros productos que consisten en 4 podcast. 
Se avanzó en la elaboración del primer boletín externo para ser compartido por mailchimp a los públicos estratégicos.
De menera general se logró una reestructuración de las activdades programadas a pesar de la emergencia social provocada por el COVID-19 y se evidencia un mayor impacto de las actividades al ser realizadas de manera digital comparado con las realizadas de manera presencial en el 2019. No obstante, la OACP avanza también en la gestión de pauta con emisoras comunitarias para lograr una mayor cobertura, especialmente en aquellos territorios donde el acceso a medios digitales es limitado. Esta gestión se está llevando a cabo con el apoyo del equipo de Cooperación y Alianzas Internacionales.</t>
  </si>
  <si>
    <t>* El indicador se encuentra en nivel de cumplimiento "adecuado" tras la lectura acumulada del trimestre. La razón por la que no se alcanza el nivel óptimo es que se presentó un rezago por el menor logro del primer trimestre, que persiste.
* Se solicita que, para futuros reportes, el listado de las actividades se presente a través de un adjunto y el campo de análisis cualititativo se utilice para informar sobre las razones del cumplimiento o incumplimiento logrado, los retos enfrentados, la relación entre el avance y la acción estratégica y la transformación, entre otras reflexiones que puedan ir un poco más allá de la enumeración de las acciones.</t>
  </si>
  <si>
    <t>12</t>
  </si>
  <si>
    <t>Análisis sobre la comprensión de los grupos de interés en relación con la labor humanitaria y extrajudicial de la UBPD.</t>
  </si>
  <si>
    <t>Subdirección General Técnica y Territorial (OGC y OACP)</t>
  </si>
  <si>
    <t>1 documento de análisis sobre la comprensión de los grupos de interés en relación con la labor humanitaria y extrajudicial de la UBPD.</t>
  </si>
  <si>
    <t>En aras de realizar un acercamiento a la identificación de los grupos de interés y en esa misma vía construir y fortalecer la imagen de la UBPD como una entidad de carácter humanitario y extrajudicial, se han adelantado las siguientes acciones:
1. Articulación con la OACP para iniciar la propuesta metodológica y la recolección de insumos que permitan identificar las percepciones externas sobre el carácter humanitario y extrajudicial de la UBPD. En este espacio se identificaron escenarios y estrategias en las que es posible recolectar insumos que alimenten en indicador, a saber:
a. Pedagogías virtuales con públicos amigos lideradas por la OACP y estrategia con universidades entre la OACP y la OGC 
b. Círculos de Saberes Creativos.
c. Jornadas de herramientas pedagógicas con equipos territoriales.
d. Jornadas de pedagogía en territorio con el apoyo de nuevos integrantes de la OACP. Están previstos 5 espacios por territorio.</t>
  </si>
  <si>
    <t>Dadas las condiciones de aislamiento del país y de la UBPD, se sugiere construir un cronograma de trabajo que permita realizar seguimiento y monitoreo a los tiempos y tareas allí contempladas, así mismo, se sugiere iniciar desde abril de forma virtual la construccion compartida de la metodología para evaluar la comprensión, en todo caso, con la participación de la Oficina de Gestión del Conocimiento y la Oficina Asesora de Comunicaciones y Pedagogía. Por otra parte, es necesario participar en la construcción y alinear la matriz de grupos de valor e incentivar a las direciones técnicas para robustecer esta herramienta de gestión</t>
  </si>
  <si>
    <t>Construcción compartida de la metodología para evaluar la comprensión (0,2)</t>
  </si>
  <si>
    <t>Durante el segundo trimestre de 2020 la SGTT avanzó en el proceso de relacionamiento con la Oficina Asesora de Comunicaciones y Pedagogía y la Oficina de Gestión del Conocimiento con el objetivo de generar estrategias de trabajo conjunto para el cumplimiento del indicador 12 del Plan de Acción de la Entidad (ver actas anexas). 
Como resultado de este proceso la SGTT realizó una propuesta preliminar para la evaluación de las percepciones de los grupos de interés sobre la labor humanitaria y extrajudicial de la UBPD y adicionalmente un documento de orientaciones para el diligenciamiento del instrumento propuesto (ver Anexos 1, 2, 3 y 4). Estos documentos recibieron la retroalimentación de la OACP y de la OGC.
Tras el ejercicio de retroalimentación y teniendo en cuenta que el Indicador 12 (liderado por la SGTT) y el Indicador 25 (liderado por la OGC) tienen como objetivo evaluar la percepción de los grupos de interés sobre la labor de la UBPD y las respuestas brindadas en el marco de la misma, se consideró pertinente consolidar un único instrumento de evaluación que permita avanzar en los dos objetivos de manera simultánea y recogiendo las necesidades de los dos indicadores.
Se anexa el documento de propuesta metodológica para dar cumplimiento al indicador 12 del plan de acción a lo largo de la vigencia 2020.</t>
  </si>
  <si>
    <r>
      <t>* El indicador se reporta en nivel óptimo de cumplimiento. No obstante, es necesario revisar el avance entregado, considerando que el documento remitido como "</t>
    </r>
    <r>
      <rPr>
        <i/>
        <sz val="10"/>
        <rFont val="Arial"/>
        <family val="2"/>
      </rPr>
      <t>Propuesta metodológica para el desarrollo del indicador 12 del Plan de acción 2020 de la UBPD: análisis sobre la comprensión de los grupos de interés sobre la labor humanitaria la UBPD</t>
    </r>
    <r>
      <rPr>
        <sz val="10"/>
        <rFont val="Arial"/>
        <family val="2"/>
      </rPr>
      <t>" obedece realmente a un análisis sobre la articulación entre las áreas que participan en el indicador y y no corresponde realmente al hito proyectado "</t>
    </r>
    <r>
      <rPr>
        <i/>
        <sz val="10"/>
        <rFont val="Arial"/>
        <family val="2"/>
      </rPr>
      <t>Construcción compartida de la metodología para evaluar la comprensión</t>
    </r>
    <r>
      <rPr>
        <sz val="10"/>
        <rFont val="Arial"/>
        <family val="2"/>
      </rPr>
      <t>". En ese sentido, el hito debería contener elementos específicos que permitan realizar la medición programada para el tercer trimestre del año, tales como muestreo, herramientas específicas a aplicar, métodos de evaluación, etc. Con el documento entregado y al decidir que se hará una sola metodología con la planteada en el indicador 25, no se satisface, entonces, el hito propuesto para el segundo trimestre.
* Es necesario tener en cuenta que el indicador 25, a cargo del OGC, se centrará en un solo grupo de interés, que son los familiares y personas que buscan (como solicitó la Dirección General en Comité de gestión 08 del 10 de junio de 2020) y que el número 12 podría avanzar con otros grupos de interés, que nutran ese análisis conjunto.
* Por otra parte, no se entregaron los anexos 1 y 2 indicados en el documento de soporte, denominados "propuesta preliminar para la evaluación de las percepciones de los grupos de interés sobre la labor humanitaria y extrajudicial de la UBPD" y "documento de orientaciones para el diligenciamiento del instrumento propuesto".
* Se sugiere evaluar el cronograma remitido, toda vez que existen actividades proyectadas para el segundo trimestre, pero que no cuentan con comentarios en la columna de seguimiento.
* Finalmente, se sugiere ir de la mano en términos de actividades del plan de trabajo con la consultoría que se encuentra formulando la Oficina de Gestión del Conocimiento, considerando los tiempos precontractuales que implica, para no poner en riesgo el cumplimiento de este indicador.</t>
    </r>
  </si>
  <si>
    <t>La UBPD brinda respuestas que dan cuenta de los avances y múltiples resultados del proceso de búsqueda.</t>
  </si>
  <si>
    <t>2.1 Conceptualizar y comprender técnica, jurídica y administrativamente lo que implica el proceso de buscar a las personas dadas por desaparecidas.</t>
  </si>
  <si>
    <t>13</t>
  </si>
  <si>
    <t>Avance en el diseño e implementación del Sistema integrado de gestión.</t>
  </si>
  <si>
    <t>20% del Sistema Integrado de Gestión implementado</t>
  </si>
  <si>
    <t>0% del Sistema Integrado de Gestión implementado</t>
  </si>
  <si>
    <t>0,78% del Sistema Integrado de Gestión implementado</t>
  </si>
  <si>
    <t>Victoria temprana</t>
  </si>
  <si>
    <t>Sistema de Gestión de Calidad: Enero: 1. Se identificaron los documentos asociados a los tres procesos misionales: participación, planificación e implementación de acciones humanitarias y extrajudiciales para la búsqueda y se acompañó en el diseño de las guías, formatos, instructivos y demás documentos relacionados en los procedimientos. 2. Se elaboró el informe que registra el avance y estado de la documentación de los procesos y procedimientos de la UBPD.
Febrero: 1. Se desarrollaron mesas de articulación con la Subdirectora General Técnica y Territorial y los tres directores misionales para la revisión de los procedimientos del proceso: participación de acciones humanitarias y extrajudiciales para la búsqueda. 2. Apoyo en la actualización, versionamiento, codificación y publicación de los documentos del sistema de gestión
Marzo: 1. Se desarrollaron mesas de articulación con la Subdirectora General Técnica y Territorial y las tres directores misionales para la revisión de los procesos misionales identificados: planificación e implementación de acciones humanitarias y extrajudiciales para la búsqueda. 2. Apoyo en la actualización, versionamiento, codificación y publicación de los siguientes documentos, a solicitud del líder del proceso, de los siguientes documentos:
- Procedimiento contratación de prestación de servicios profesionales y de apoyo a la gestión 
- Procedimiento de elaboración y modificación del plan anual de adquisiciones 
- Procedimiento diseño y ejecución del plan institucional de capacitación
- Manual de operación logística
- FT - Anteproyecto de presupuesto recursos de inversión
Sistema de Gestión de Seguridad y Salud en el Trabajo:
Enero: 1. Se llevaron a cabo 8 Examenes Medicos Ocupacionales (Ver Anexo 7)
2. Se llevan los registros estadisticos del mes (Ver Anexo 8)
Febrero: 1. Se aplicaron los estandares Minimos y estos fueron firmados por la Direccion General (Ver anexo 1)
2. Se establecio el plan de trabajo con la ARL, donde se asignana los recursos para las capacitaciones que soportan el programa (Ver Anexo 5)
3. Se realizó el levantamiento de la Matriz de las sedes: San Jose del Guaviare, Apartado, Mocoa, Barranca, Florencia, Cali. (Ver Anexo 6)
4. En el mes de febrero se llevaron a cabo 26 Examenes Medicos Ocupacionales (Ver Anexo 7)
5. Se llevan los registros estadisticos del mes (Ver Anexo 8)
6. Se realizo el levantamiento del plan de emergencias de las sedes: San Jose del Guaviare, Apartado, Mocoa, Barranca, Florencia, Cali. (Ver Anexo 6)
Marzo: 1. Se elabora el plan anual de trabajo (Ver Anexo 2)
2.Se realiza verificación con la abogada de la Subdireccion de Gestion Humana Angela Moreno y la profesional del SG-SST y se remite informa con la verificacion de conformacion del Comité y las acciones que se deben adelantar. En el mes de abril se debe remitir memorando respuesta al CCL. (Ver anexo 3). 
3. Esta actividad esta programada para el mes de abril
4. Se realiza la verificacion de la ejecución trimestral del presupuesto, se evidencia que a la fecha solo se encuentra en ejecucion el contrato de Examenes medicos y los demas estan en proceso de contratacion. (Ver Anexo 4.)
5. En el mes de Marzo se llevan a cabo 6 campañas de prevencion orientadas a la prevencion del riesgo biologico (Covid-19), habitos saludables e Higiene postural. (Ver Anexo 5)
6. Se realizó el levantamiento de la Matriz de las sedes: Florencia y Cali. (Ver Anexo 6)
7. En el mes de marzo se llevaron a cabo 24 Examenes Medicos Ocupacionales (Ver Anexo 7)
8. Se llevan los registros estadisticos del mes(Ver Anexo 8)
9. Se realizó el levantamiento del plan de emergencias de las sedes: Florencia y Cali. (Ver Anexo 6)
10. Se realiza la medicion trimestral de los indicadores que soportan al SG-SST (Ver anexo 9)
11. Se realizo el seguimiento al plan de mejoramiento en el mes de marzo (Ver anexo 10)
Sistema de Gestión Documental:
Enero: 1. Se ajustó documento PINAR
2. Se elaboró ficha técnica SGDEA
3. Se remitión cronocgrama de visitas a los archivos de gestión a todas las dependencias de la UBPD
4. Se realizarón visitas a los archivos de gestión en el mes de enero
Febrero: 1. Se presento el PINAR ante el comité de gestión, el cual fue aprobado por el mismo
2. Se realizó mesa técnica, se ajusto el documento
3. Se realizarón visitas a los archivos de gestión en el mes de febrero
Marzo: 1. Se radico ficha técnia SGDEA , con sus repectivos anexos y se presentó ante el comité de contratación.
2. Se realizarón visitas a los archivos de gestión en el mes de marzo
Realizar los espacios de diálogo en el marco de la rendición de cuentas.:
Enero: 1. Con base en la propuesta de estrategia de rendición de cuentas que fue enviada a la Dirección General, se tuvo una primero retroalimentación.
Se elaboró y publicó el informe de gestión y rendición de cuentas de 2019.
2. Se hicieron los ajustes solicitados por la Dirección General sobre la estrategia de rendición de cuentas y se le presentaron en varias reuniones.
Se preseleccionaron los temas para el diseño de la landing page que alojará los temas de rendición de cuentas.
3. Se replanteó la estrategia debido a la emergencia sanitaria, enfocándose en herramientas virtuales.
Se consultó al a ciudadanía sobre los temas que más le interesa que se aborden en los espacios virtuales de rendición de cuentas y se definieron los contenidos para los 4 espacios que se realizarán.
Planeación Estratégica:
Enero: 1. Se terminó la elaboración de las fichas de los indicadores del Plan de acción 2020, con base en la planeación de mediano plazo que construyó la entidad.
Febrero: 1. Se dio cierre oficial a la consultoría de planeación estratégica que inició en septiembre de 2019, con la entrega final de todos los productos planteados.
Marzo: 1. La OAP consolidó la propuesta final de Plan AME que fue enviada a la Dirección General para su revisión y aprobación. La propuesta incluye el cronograma y roles para el seguimiento del Plan de acción y la actualización de la planeación estratégica.</t>
  </si>
  <si>
    <t>Se sugiere iniciar mesas de trabajo interdisciplinar para la implementación estandarizada del Sistema Integrado de Gestión, de tal forma, que los planes de trabajo tengan relación y sean un elemento unificador. Por otra parte, es necesario determinar cuáles otros sistemas de gestión posiblemente se puedan integrar posteriormente.</t>
  </si>
  <si>
    <t>5,85% del Sistema Integrado de Gestión implementado</t>
  </si>
  <si>
    <t>4,95% del Sistema Integrado de Gestión implementado</t>
  </si>
  <si>
    <t>El avance acumulado del diseño e implementación del sistema integrado de gestión corresponde al 5,73%, lo anterior, discriminado de la siguiente manera: Sistema de gestión de calidad 2,13%; en el cual observan avances relacionados con la revisión, análisis y documentación y de los procedimientos misionales de la UBPD, así como también la consolidación y revisión técnica del mapa de riesgos de gestión de la entidad. Por su parte, para el sistema de gestión de seguridad y salud en el trabajo 1,57%, tuvo dentro de sus avances significativos la divulgación de las obligaciones y responsabilidades frente al SG-SST, capacitación y sesiones con el COPASST, capacitación en resolución de conflictos al comité de convivencia, se llevaron a cabo pausas activas virtuales, conversaciones que cuidan en las sede territoriales y a nivel central, entre otras campañas y capacitaciones de las brigadas de emergencias, autocuidado y el cuidado emocional. Para el sistema de gestión documental 2,02% se presenta avance de la elaboración de las TRD, así como también, se continua con el levantamiento de información por medio de la actualización de activos de información y se realizan capacitaciones en gestión documental además de elaborar los estudios previos para el SGDEA. Finalmente, el sistema de gestión ambiental tiene por avance el 0%, lo anterior, considerando que durante el primer semestre de la vigencia no se contaba con el (la) profesional que se encargara de estos temas, por ende, solo hasta finales de junio se pudo establecer su plan de trabajo para que pudiera ser incluido dentro del plan general de trabajo de todo el sistema integrado de gestión. 
La gestión pormenorizada del avance de cada sistema de gestión se encuentra disponible en el plan de trabajo unificado.</t>
  </si>
  <si>
    <t>El indicador se encuentra en nivel adecuado, no obstante, se sugiere enfocar esfuerzos en los temas que aparecen pendientes de acuerdo con las fechas contempladas en el plan de trabajo unificado del SIG, así: Sistema de Gesitón de Calidad: Aprobación de los procedimientos misionales y el monitoreo de los riesgos de gestión de la UBPD. Con relación al Sistema de Gestión Documental, se encuentra pendiente la aprobación de la resolución del Programa de Gestión Documental y del Plan Institucional de Archivos, la cual se encuentra sujeta a la aprobación de los instrumentos archivísticos, por otra parte, no se culminó la estructuración de las Tablas de Retención Documental y del Cuadro de Clasificación Documental, así como la estructuración de la memoria descriptiva. Finalmente, a la fecha de este informe no se radicó el estudio de mercado relacionado con el sistema de información de gestión de documentos electrónicos de archivo, por lo tanto, el proceso contractual continua pendiente. Finalmente, para gestión ambiental, se sugiere priorizar la documentación de los programas, procedimientos y demas lineamientos asociados al proceso, así mismo, enfocar esfuerzos en la tematicas medio ambientales que apliquen en las funciones misionales para salidas a terreno, entre otros aspectos como el manejo de residuos biológicos en la UBPD.</t>
  </si>
  <si>
    <t>victoria temprana</t>
  </si>
  <si>
    <t>14</t>
  </si>
  <si>
    <t>Documentos (conceptos, lineamientos y/o aprendizajes) divulgados internamente.</t>
  </si>
  <si>
    <t>144 documentos divulgados internamente</t>
  </si>
  <si>
    <t>36 documentos divulgados</t>
  </si>
  <si>
    <t xml:space="preserve">Las diferentes áreas de la UBPD le remitieron a la OACP solicitudes de divulgación de documentos a nivel interno. Algunos de estos documentos ya vienen listos para divulgación, otros en cambio requieren de la elaboración de piezas comunicativas para hacer la divulgación de la información. En ambos casos se realizó la divulgación correspondiente. </t>
  </si>
  <si>
    <t xml:space="preserve">El indicador se encuentra en nivel de cumplimiento óptimo, no obstante, de acuerdo con el análisis cualitativo, se sugiere detallar cuántos de estos documentos remitidos por las diferentes dependencias fueron ajustados o editados por parte de la OACP y cuantos no, esto permite valorar la capacidad de producción de cada área incluida la OACP y el proceso creativo que ha surtido de parte de la oficina asesora; así mismo, es importante realizar una matriz de las solicitudes y las tematicas generadas, de tal forma, que se pueda establecer cuáles áreas están generando producción de piezas y cuales están en deuda con la elaboración y comunicación de temas relevantes para la UBPD y todos sus servidores. </t>
  </si>
  <si>
    <t>100 documentos divulgados</t>
  </si>
  <si>
    <r>
      <t xml:space="preserve">Durante el segundo trimestre del 2020 se divulgaron 46 contenidos a través del correo comunicaciones@ubpdbusquedadesaparecidos.co, 25 correspondientes a solicitudes enviadas por las diferentes áreas y 21 de contenidos propios de la OACP. Se adjunta un documento de análisis detallado de las solicitudes y contenidos divulgados durante este periodo. 
Teniendo en cuenta que el indicador queda subestimado, se solicita poder realizar una revisión de la formulación y medición del indicador, toda vez que la proyección de la meta se hizo sobre el promedio de documentos compartidos en el 2019. No obstante, este segundo trimestre se evidencia por un lado una disminución en el número de solicitudes remitidas a la OACP para la divulgación de documentos pero además un aumento importante en la divulgación de contenidos propios de la OACP que responden a lineamientos y aprendizajes y que además aportan también a las estrategias 1.1., 1.2., 1.3. y 2.3.
Asimismo, se recomienda revisar también los documentos y contenidos que están siendo divulgados por otras áreas como la Oficina de Gestión del Conocimiento y que responden al objetivo de este indicador, no obstante los mismo no son compartidos a través del correo </t>
    </r>
    <r>
      <rPr>
        <u/>
        <sz val="10"/>
        <color theme="1"/>
        <rFont val="Arial"/>
        <family val="2"/>
      </rPr>
      <t>comunicaciones@ubpdbusquedadesaparecidos.co</t>
    </r>
  </si>
  <si>
    <r>
      <t>El indicador se encuentra en nivel de cumplimiento subestimado, no obstante, es necesario revisar los criterios de las temáticas incluidas para este reporte, considerando que, por ejemplo, se incluyen noticias diarias, las cuales no estarían catalogadas como "</t>
    </r>
    <r>
      <rPr>
        <i/>
        <sz val="10"/>
        <color theme="1"/>
        <rFont val="Arial"/>
        <family val="2"/>
      </rPr>
      <t>Documentos (conceptos, lineamientos y/o aprendizajes)</t>
    </r>
    <r>
      <rPr>
        <sz val="10"/>
        <color theme="1"/>
        <rFont val="Arial"/>
        <family val="2"/>
      </rPr>
      <t>". Por otra parte, se valora la inclusión de las sugerencias realizadas durante la retroalimentación del primer trimestre, sin embargo, se reitera la importancia de poder analizar el impacto que tienen los documentos comunicados al interior de la UBPD, pues este es el propósito específico del indicador y no únicamente en la cantidad de documentos circulados.</t>
    </r>
  </si>
  <si>
    <t>15</t>
  </si>
  <si>
    <t>Evaluación de la comprensión y apropiación interna del proceso de búsqueda en todas sus dimensiones (técnica, jurídica y administrativa).</t>
  </si>
  <si>
    <t>1 documento de evaluación de la comprensión y apropiación interna del proceso de búsqueda en todas sus dimensiones (técnica, jurídica y administrativa).</t>
  </si>
  <si>
    <t>Para este trimestre no se contempló un avance de este indicador, pero se realizó una revisión de documentos e información para hacer una aproximación al proceso de búsqueda desde una perspectiva integral.</t>
  </si>
  <si>
    <t>* El indicador no tiene avance cuantitativo proyectado para este período, pero sí cualitativo. 
De acuerdo al reporte, se está avanzando en en el estudio de documentos e información base para realizar una aproximación al proceso de búsqueda de manera integral.
* El soporte es documentación confidencial en un link de acceso seguro, por lo cual utilizamos pantallazo de dichos documentos.</t>
  </si>
  <si>
    <t>Documento metodológico y alcance de la medición. (0,4)</t>
  </si>
  <si>
    <t>Durante el segundo trimestre se elaboró un documento que contiene la propuesta metodológica y los alcances para realizar la evaluación de la comprensión y apropiación interna del proceso de búsqueda en todas sus dimensiones (técnica, jurídica y administrativa). La propuesta de medición de este indicador tiene como punto de partida entender, analizar y documentar los vacíos de conocimiento que hay al interior de la UBPD respecto al proceso de búsqueda y las acciones humanitarias que lo comprenden, y así generar acciones de gestión del conocimiento para disminuir estas deficiencias; por esto se propone levantar una línea base del conocimiento de la UBPD, generar recomendaciones a partir de estos resultados y posteriormente realizar otro levantamiento de información que permite evaluar la comprensión y apropiación del proceso de búsqueda
El principal reto de este indicador es que la UBPD aún se encuentra en la fase de conceptualización de las acciones humanitarias de búsqueda por lo que elaborar el instrumento requiere una coordinación con otras áreas de la entidad, especialmente la SGTT, para que esta tenga una amplitud suficiente y no tenga sesgo de diligenciamiento y de análisis de los resultados.</t>
  </si>
  <si>
    <t>* El indicador se encuentra en nivel de cumplimiento "Óptimo", pues se presenta el avance esperado, que es  el "Documento metodológico y alcance de la medición", el cual tiene un peso del 40% en el cumplimiento final del indicador. 
* Los soportes dan cuenta del avance presentado.Documento metodológico y alcance de la medición.</t>
  </si>
  <si>
    <t>16</t>
  </si>
  <si>
    <t>Documento sobre el enfoque territorial</t>
  </si>
  <si>
    <t>Subdirección General Técnica y Territorial</t>
  </si>
  <si>
    <t>1 documento sobre enfoque territorial</t>
  </si>
  <si>
    <t>No se proyectó avance para el presente período de reporte.</t>
  </si>
  <si>
    <t>El indicador se medirá con la construcción del documento sobre enfoque territorial que está establecido como meta, cuyos avances están proyectados para los trimestres tres y cuatro de 2020.</t>
  </si>
  <si>
    <t xml:space="preserve">Con el fin de articular el contenido del Acuerdo Final para la Terminación del Conflicto y la Construcción de una Paz Estable y Duradera con las acciones de búsqueda de las personas dadas por desaparecidas adelantadas desde la UBPD, se pretende profundizar y avanzar en la comprensión del enfoque territorial así como de otros lineamientos que amplíen y garanticen que: 
(i) Se comprenda y reconozca las relaciones de las personas que buscan con los territorios, comprendidas desde lo geográfico hasta las maneras en las que estos espacios de vida, dolor y resiliencia se incorporan a las metodologías de búsqueda humanitaria y extrajudicial de la UBPD.
(ii) Se incluyan las dinámicas regionales y elementos desde la perspectiva social, económica, política y cultural en los procesos de búsqueda
(iii) Se adhiera la multidimensionalidad de los territorios en el enfoque 
(iv) Se identifiquen los lineamientos para la participación de la entidad en iniciativas colectivas y cooperativas que se proponen desde el territorio. 
(v) Se definan criterios para establecer, mejorar y conservar las relaciones de la entidad con los diferentes actores relevantes en los procesos de búsqueda en el territorio. Así como con las demás entidades del Sistema Integral de Verdad, Justicia, Reparación y No Repetición (SIVJRNR).
Así las cosas, se propuso asignar un presupuesto en el marco de programación de los recursos de inversión pendientes en la vigencia para abordar lo relacionado con la construcción y socialización de los avances frente al documento de enfoque territorial. </t>
  </si>
  <si>
    <t>De acuerdo con el avance reportado se realizan las siguientes sugerencias:
1. Detallar qué actividades específicas se requieren para llevar a cabo los encuentros a realizarse durante septiembre y diciembre 2020, pues en el soporte remitido solo se menciona de manera general una cifra global. Así mismo, dado que se reporta en el análisis cualitativo que se destinarán recursos nación para su desarrollo, se sugiere avanzar en el costeo específicos de dichas actividades.
2. Así mismo, es importante que la SGTT solicite la respectiva inclusión de los recursos requeridos en el Plan Anual de Adquisiciones con suficiente antelacion al evento de septiembre, dado que se indica en el análisis cualitativo. En ese sentido, es importante tener en cuenta que el adjunto, pese a su nombre, no se constituye en una solicitud formal de programación de recursos de inversión, que se realiza a través de un formato y procedimiento específicos.
3. De continuar la restricción de movilidad por efectos de la pandemia, determinar qué otras alternativas pueden implementarse desde ya, para mitigar el riesgo de que no se efectúen los encuentros propuestos.</t>
  </si>
  <si>
    <t>Si comprendemos lo que significa e implica el proceso de búsqueda de las personas dadas por desaparecidas y conocemos las expectativas, necesidades y criterios de validez de los grupos de interés, entonces...</t>
  </si>
  <si>
    <t>17</t>
  </si>
  <si>
    <r>
      <t xml:space="preserve">Cumplimiento de las metas de indicadores asociados a la transformación de </t>
    </r>
    <r>
      <rPr>
        <i/>
        <sz val="11"/>
        <rFont val="Arial Narrow"/>
        <family val="2"/>
      </rPr>
      <t>respuestas</t>
    </r>
    <r>
      <rPr>
        <sz val="11"/>
        <rFont val="Arial Narrow"/>
        <family val="2"/>
      </rPr>
      <t>.</t>
    </r>
  </si>
  <si>
    <t>90% de los indicadores de la transformación de respuestas cuentan con nivel adecuado y óptimo de cumplimiento</t>
  </si>
  <si>
    <t>88% de los indicadores de la transformación de respuestas cuentan con nivel adecuado y óptimo de cumplimiento</t>
  </si>
  <si>
    <t>No es acumulado</t>
  </si>
  <si>
    <t>De los 17 indicadores que tenían meta mayor a cero en el primer corte, solo 9 tuvieron nivel de cumplimiento adecuado u óptimo, equivalente al 52,9%. Los 8 restantes tuvieron el siguiente comportamiento: 1 en crítico (Indicador 38), equivalente al 5,9%, 6 en riesgo (indicadores 18, 19, 20, 21, 29 y 30), equivalente al 35,3% y 1 en subestimado (indicador 28), equivalente al 5,9%. Se observa que de los 8 indicadores en incumplimiento, 6 corresponden a temas relacionados con: el sistema de información,  el establecimiento del estado de búsqueda, dialogos de ampliación de información, entre otros temas a cargo de la Dirección Técnica de Información Localización para la Búsqueda, equivalentes al 75%. Por su parte, el 15% restante obedecen a 2 indicadores de la Dirección Técnica de Prospección, Recuperación e Identificación y a la Oficina Asesora de Técnologias de la información y Comunicación.</t>
  </si>
  <si>
    <t xml:space="preserve">Es importante que los responsables de los indicadores analicen las causas que no permitieron un desempeño óptimo a nivel de resultados, con el fin de identificar los cursos de acción a seguir, que pueden estar orientados hacia varias posibilidades: a priorizar o agilizar actividades que promuevan el cumplimiento de la meta, a fortalecer el equipo o recurso encargado del desarrollo de estas actividades, a cambiar los métodos o formas de realizar las actividades para optimizarlas o a modificar la meta anual propuesta debido a razones justificadas que lo hacen necesario. </t>
  </si>
  <si>
    <t>2.2 Identificar, generar, consolidar y hacer disponible la información que contribuye al proceso de búsqueda.</t>
  </si>
  <si>
    <t>18</t>
  </si>
  <si>
    <t>Avance en el diseño e implementación del sistema de información misional</t>
  </si>
  <si>
    <t>56% de avance en el diseño e implementación del Sistema de información misional</t>
  </si>
  <si>
    <t>7% - Documentos comprometidos para primer pago, plantillas con metodologías para levantamiento de información, que son insumo para productos faltantes y catálogo de requerimientos.</t>
  </si>
  <si>
    <t>Para el primer trimestre del año 2020 se alcanzo un avance del 4.3%, el cual representa: la aprobación por parte de la UBPD de los 13 entregables que conforman el primer hito de pago de la consultoría para el diseño del Sistema de Información Misional, la estrategia de tecnología informática y el modelo de seguridad de la información, correspondientes al 30% de los recursos asignados a la UBPD para este proyecto. Así mismo la UBPD aprobó las 18 plantillas con sus respectivas metodologías de levantamiento de información, que serán la base para la entrega de los documentos finales del diseño del sistema de información misional, la estrategia de tecnología informática y el modelo de seguridad de la información; por último se encuentra en proceso de aprobación el catálogo de requerimientos que contiene las carácterticas que debe tener el Sistema de Información misional para poder soportar y cubrir las necesidades de la UBPD para buscar personas.
La meta propuesta para el primer trimestre era del 7%, se presenta una diferencia del 2.7%, la cual es consecuencia de la modificación contractual a la clausula 5ta "Forma de pago". Esta modificación fue requerida ya que la generación de los primeros documentos que son de planeación, análisis, diagnóstico y conocimiento de la UBPD no pudieron ser terminados a tiempo por parte de la consultoría y los tiempos de aprobación por parte de la UBPD se modificaron.</t>
  </si>
  <si>
    <t>* El indicador se encuentra en riesgo de cumplimiento, pues se cumplió solo con un 61,4% con respecto al avance proyectado para el actual período de reporte. Si bien la dependencia informa los motivos por los cuales se presentó esa diferencia con respecto a lo planeado, no se indican qué acciones se realizarán para superar la situación en el segundo trimestre del año, o si se debe revisar la proyección anual de la meta, en caso de que se considere que los retrasos llevarán a no cumplir la meta anual.
* Teniendo en cuenta que el indicador tiene un plan de trabajo detallado y exigente, que, a la fecha, se encuentra en nivel riesgo de cumplimiento, es importante evaluar y monitorear las actividades de la ruta crítica del proyecto, de tal forma que se mitigue el riesgo de incumplimiento en la vigencia. Por otra parte, se debe evaluar el posible rezago en la meta anual, debido a la emergencia sanitaria decretada.
* El soporte corresponde a lo informado en el análisis cualitativo y detalla en qué consistió el avance del 4,3% reportado.</t>
  </si>
  <si>
    <t>14% - Documentos de los requerimientos funcionales y no funcionales y los requerimientos de analítica detallado</t>
  </si>
  <si>
    <t>Actividad: Diseñar e implementar las fases del sistema de información misional
       - Porcentaje acumulado proyectado: 13,6% / - Porcentaje ejecutado: 9.2%
En el primer trimestre del 2020 los avances que se reportaron en esta actividad fueron del 2.2% que corresponde a  la aprobación por parte de la UBPD de los 13 entregables que conforman el primer hito de pago de la consultoría para el diseño del Sistema de Información Misional. En el segundo trimestre del 2020 los avances que se reportan son del 7% que corresponden al levantamiento de los requerimientos funcionales los cuales han tenido un progreso del 60% donde han participado, en 181 sesiones de trabajo, la DTIPLB, DTPCVED, DTPRI y SGTT, actualmente no se han finalizado las sesiones de levantamiento de información, por lo tanto, no se han podido realizar las revisiones por parte de los supervisores para la posterior aprobación de los entregables. Adicionalmente, la consultoría entregó los siguientes documentos:
     1. UBPD P25_Propuesta metodologías de desarrollo de Software_V.2.0_20200611.pdf. 
     2. UBPD P56_Plan de Gestión del Cambio V.1.1_20200424.pdf, UBPD_P43_Metodología de Gestión de Riesgos de Seguridad_V.2.0_20200427.pdf; 
     3. UBPD P35_Procedimientos de activos de información 
     4. UBPD P43_Modelo o metodología para gestión de riesgos de seguridad de la información 
     5. UBPD P73_Herramienta configurada. 
Actividad: Contar con las unidades tecnológicas requeridas para la generación, archivo, intercambio, comunicación y procesamiento de la información
       - Porcentaje acumulado proyectado: 3% / - Porcentaje ejecutado: 4,9%
En el primer trimestre del 2020 no se reportaron avances. En el segundo trimestre del 2020 los avances que se reportan son del 4,9% que corresponden al trabajo realizado por parte del equipo de la Subdirección de Gestión de Información, quen implementó el cargue periódico de información estructurada de las solicitudes de búsqueda el cual ya no se ejecuta cada 15 días sino que se realiza diariamente. Se realizaron ajustes en el script de extracción de solicitudes y se hiceron correciones en la asignación del radicado en la forma de ingreso. Se ha dado soporte en las herramientas de registro de información. Con la OTIC ya se hicieron pruebas de migración inicial de los datos al modelo de base de datos. Ya está cargado en el motor. Se georeferenciaron los datos de los cementerios del GRUBE y de los diagnósticos del Mininterior. Se llevó a cabo el control de calidad a las coordenadas de los cementerios para la identificación de sitios de disposición de cuerpos en cementerios, entre otros.
Actividad: Implementar los componentes de seguridad requeridos para garantizar la integridad, disponibilidad y ejecución de la información
       - Porcentaje acumulado proyectado: 4,4% / - Porcentaje ejecutado: 4,3%
En el primer trimestre del 2020 los avances que se reportaron en esta actividad fueron del 2,1% que corresponde al diseño, desarrollo y pruebas de la herramienta de cobertura territorial, en la que se visualizan los hechos de desaparición que han ocurrido en las coberturas de los equipos y agrupaciones territoriales y la asignación del caso. Adionalmente, se ha trabajado en las politicas de seguridad mediante el documento P43 Modelo o metodología para gestión de riesgos de seguridad de la información generado con la consultoria. En el segundo trimestre del 2020 los avances que se reportan son del 2,2% que corresponden a la implementación de un visualizador para ver el seguimiento al proceso de la DTPCVED. En el tema de seguridad se revisaron y se aprobaron los siguientes documentos:
        1. UBPD_P43_Metodología de Gestión de Riesgos de Seguridad_V.2.0.pdf
        2. UBPD_Actas Aceptación P43_20200430.xlsx
        3.GTI-MR-001 Mapa de Riesgos Seguridad_V.2.0.xlsx</t>
  </si>
  <si>
    <t>* Como en el anterior período de reporte, el nivel de cumplimiento del indicador se encuentra en "riesgo", puesto que el cumplimiento acumulado es del 87,4% frente a lo proyectado. En este período se logró avanzar con varios de los aspectos que estaban rezagados en el primer trimestre, pero se sigue presentado un atraso con respecto a la meta que se previó inicialmente.
* La información cualitativa es pertinente y se establece una relación directa con las actividades cuyos porcentajes se desglosaron en el método de medición del indicador. En todo caso, es importante enfatizar, en futuros reportes, en las acciones correctivas que se estén tomando o se piensen tomar para lograr el avance rezagado.</t>
  </si>
  <si>
    <t>19</t>
  </si>
  <si>
    <t>Avance en las fases del Plan estratégico de implementación de Tecnologías de la Información.</t>
  </si>
  <si>
    <t>100% de ejecución ponderada de los dos proyectos de TICs</t>
  </si>
  <si>
    <t>36% de ejecución ponderada de los dos proyectos de TICs</t>
  </si>
  <si>
    <t>29,4% de ejecución ponderada de los dos proyectos de TICs</t>
  </si>
  <si>
    <t xml:space="preserve">Para realizar la medición del cumplimiento del indicador durante el trimestre enero- marzo de 2020, se consideran como fuentes de información los avances y productos generados en la ejecución del contrato de consultoría para la Generación del Modelo estratégico de Tecnologías de la Información que se encuentra en ejecución, los cuales se detallan a continuación:
1. Identificación de necesidades y visión general de arquitectura que permitirá: 
- Establecer el entendimiento institucional de la UBPD, a partir del contexto estratégico de la entidad, el cual se encuentra compuesto por los siguientes elementos: Normatividad, Misión, Visión, Partes Interesadas, Unidades Organizacionales, Procesos y Procedimientos, Motivadores y teniendo en cuenta las necesidades expresadas por las áreas de la UBPD durante las sesiones de levantamiento de información.
- Realizar un análisis de las capacidades tecnológicas para determinar los componentes que harán parte de la visión de la arquitectura.
- Formular la visión de la arquitectura compuesta por el modelo de arquitectura empresarial y el modelo de gestión y gobierno de TI.
- Declarar los lineamientos y normas que rigen los ejercicios de arquitectura en términos de principios.
2. Entendimiento del estado actual de arquitectura empresarial que permitirá:
- Describir el entendimiento sobre la situación actual del modelo de Arquitectura Empresarial basado en evidencias, hechos y realidades de la UBPD.
- Establecer los principales hallazgos en relación con el modelo actual de Arquitectura Empresarial de la UBPD.
3. Línea base (as is) de arquitectura empresarial y rupturas estratégicas que permitirá:
- Consolidar los resultados de la valoración de madurez basada en el entendimiento sobre la situación del modelo de Arquitectura Empresarial.
- Establecer el punto de partida cuantitativo con respecto al modelo de Arquitectura Empresarial actual, para lograr un consenso posterior con relación a la propuesta de arquitectura empresarial futura y su correspondiente análisis de brecha a desarrollar en las siguientes fases.
- Identificar un conjunto de rupturas estratégicas que orientarán la formulación de la arquitectura futura y la formulación del PETI.
Nota: El reporte del 29,4 corresponde al aporte del 49% del proyecto de consultoría al aplicar los pesos correspondientes </t>
  </si>
  <si>
    <t>El indicador se encuentra en nivel de riesgo para el primer corte. Es necesario establecer en los avances cualitativos a qué obedecen los porcentajes de avance registrados, de tal forma, que puedan considerarlo como una linea base y adelantar la gestión pendiente el próximo trimestre. Por otra parte, se sugiere evaluar los planes de mitigación de los riesgos identificados previamente por la consultoria para que no se materialicen durante la ejecución del proyecto. Finalmente, se sugiere fortalecer el monitoreo interno a los cronogramas de trabajo, para visualizar actividades críticas y tiempos de holgura entre las mismas.</t>
  </si>
  <si>
    <t>8% de ejecución ponderada de los dos proyectos de TICs</t>
  </si>
  <si>
    <t>15,8% de ejecución ponderada de los dos proyectos de TICs</t>
  </si>
  <si>
    <t xml:space="preserve">   De acuerdo con lo registrado en el corte enero-marzo de 2020, se identificó una diferencia del 7.2% en relación con la meta proyectada del 36,6%. Lo anterior, obedeció al ajuste realizado por la Consultoría a la línea base de ejecución del cronograma del proyecto, lo que generó cambio en la duración de las actividades planeadas. En atención a lo anterior, el avance reportado por al consultoría fue menor al esperado. No obstante, los documentos esperados para el primer trimestre fueron entregados. 
   Con los avances de la ejecución de los dos proyectos establecidos para alimentar los resultados del indicador se presentan los siguientes avances:
1. En relación con la generación del Modelo estratégico de Tecnologías de la Información (proyecto 1),  la consultoría continúo desarrollando las actividades orientadas a generar el documento intermedio denominado Línea destino  (TO BE) que será la información que nutrirá el PETI a generar. De acuerdo con los avances de los seguimientos al proyecto presentados por la Consultoría, en relación con el documento de línea destino se presenta un avance del 13% equivalente al 7,8% que el proyecto aporta a la medición del indicador conforme al peso otorgado en la formulación.
Nota:  En el avance reportado por la consultoría se entrega la ejecución acumulada en el semestre, por lo tanto para el segundo trimestre el avance corresponde al 13%.
   Como producto de ejecución de las actividades se generó el documento intermedio Línea destino (TO BE) (el cual se encuentra dentro de los ciclos de revisión y aprobación de documentos de la consultoría)
2. En relación con el proyecto de gestión interna de la OTIC denominado Gestionar PETI OTIC (proyecto 2), se reporta la ejecución de las actividades ejecutadas de acuerdo con lo programado en el cronograma del proyecto. 
   Se han desarrollado las siguientes actividades relacionadas con la validación del estado de los servicios tecnológicos: 1. Se han realizado reuniones para determinar el estado de la infraestructura de servicios tecnológicos con corte a 31 de mayo de 2020. 2. Se ha identificado el estado de infraestructura de Servicios Tecnológicos en temas de conectividad, aplicaciones y demás elementos tecnológicos, las capacidades de infraestructura y el inicio de la gestión a través del plan de capacidad tecnológica. En relación con la validación del estado de la información esta se ha  desarrollado a través de la implementación de una encuesta relacionada con la aplicación de los  elementos que se identificaron en la definición del PETI 2019- 2020.
   Producto de ejecución de las actividades se generaron los siguientes documentos: i) Validar Objetivos estrategicos, ii)Validar procedimientos OTIC, iii)Validar Servicios Tecnológicos y iv) Validar Informacion
   Este proyecto presenta un avance de ejecución del 20%, equivalente al 8% que el proyecto aporta a la medición del indicador conforme al peso otorgado en la formulación.
   En virtud de lo anterior, el proyecto 1 quedaría con un 7,8% de avance más el 8% del proyecto 2 para un total del 15,8%.</t>
  </si>
  <si>
    <t>El indicador se encuentra en nivel de cumplimiento óptimo, se valora el ajuste que se realizó durante las 2 sesiones de trabajo con la Oficina Asesora de Planeación. Sin embargo, es necesario monitorear permanentemente el avance reflejado en las herramientas donde la consultoría registra el seguimiento del proyecto, considerando que los porcentajes encontrados en los informes se ajustan de forma automática cuando se modifica el horizonte de tiempo del proyecto. Esto sucede porque la consultoría registra avance porcentual de acuerdo las actividades culminadas y en esta ficha se tradujo en documentos (productos) entregados.</t>
  </si>
  <si>
    <t>20</t>
  </si>
  <si>
    <t>Evaluación del manejo de la información del proceso de búsqueda.</t>
  </si>
  <si>
    <t>1 documento de evaluación del manejo de la información al interior de la UBPD</t>
  </si>
  <si>
    <t>Política de seguridad, protección y confidencialidad de la información ajustada y Sistema de Seguridad de la Información creado. (0,15)</t>
  </si>
  <si>
    <t>Avance en la Política de seguridad, protección y confidencialidad de la información. (0,11)</t>
  </si>
  <si>
    <t>Se avanzó en la construcción de la Política de seguridad, protección y confidencialidad de la información, la cual describe el sustento normativo y establece las pautas que debe seguir cualquier funcionario, contratista o personal delegado de la UBPD cuando genere, acceda, almacene, transporte o intercambie información que contribuya a la implementación de acciones humanitarias y extrajudiciales para la búsqueda. Del mismo modo, se elaboró la Resolución de la conformación del Comité asesor de seguridad de la información, el cual tiene como objetivo establecer, evaluar y realizar seguimiento a las necesidades, lineamientos, directrices, protocolos, políticas, entre otros, a alto nivel en materia de seguridad de la información y seguridad digital, apoyado en el Sistema de Seguridad de la Información de la entidad, con el fin de mantenerlo y mejorarlo continuamente. Respecto al Sistema de Seguridad de la Información es necesario señalar que se cuenta con el borrador de la estructura y roles del sistema de seguridad de la información.
Estos tres documentos ya se encuentran elaborados en versión borrador y están en trámite de aprobación; esta situación nos lleva a determinar que una vez se aprueben dichos documentos se da por creado el sistema de seguridad de información.
En este sentido se ponderó el esfuerzo y en vista que no esta creado el sistema, se otorgó 0,04 puntos al avance en relacion con lo establecido en la metodologia de cálculo, y 0,07 a la politica de seguridad protección y confidencialidad de la información la cual se encuentra ajustada.</t>
  </si>
  <si>
    <t>* El indicador se encuentra en nivel de "Riesgo" de cumplimiento, pues se avanzó en un 0,11 frente al 0,15 proyectado, dado que no se lograron terminar plenamente los dos componentes de este indicador cualitativo.
* La información cualitativa da cuenta de cuáles fueron los obstáculos que se enfrentaron y que no permitieron lograr, en su totalidad, la meta proyectada para el período con relación a esos dos componentes, así como las acciones que se proyecta tomar para avanzar en el siguiente trimestre en aquello que está rezagado.
* Los soportes dan cuenta de los avances indicados.</t>
  </si>
  <si>
    <t>Política de seguridad, protección y confidencialidad de la información aprobada y definición metodológica de la evaluación. (0,25)</t>
  </si>
  <si>
    <t>Política de seguridad, protección y confidencialidad de la información presentada y en etapa de ajustes solicitados por el Comité. (0,04)</t>
  </si>
  <si>
    <t xml:space="preserve">     Se trabajó en la constitución del sistema de seguridad de la información de la UBPD, promulgándose la Resolución 537 del 11 de mayo de 2020, por la cual se conformó el Comité de Seguridad de la Información de la Unidad de Búsqueda; así mismo, se llevaron a cabo dos reuniones, una de ellas el 27 de mayo y la otra el 1 de junio ante el Comité de Seguridad de la Información y como resultado de dichas reuniones se aprobó la Resolución 588 del 8 de junio de 2020 por medio de la cual se establece la estructura y roles del sistema de seguridad. Una vez se aprobó esta estructura y roles se inició con la revisión de la Política de Seguridad, Protección y Confidencialidad de la Información, en las reuniones del 10 y 24 de junio. Sin embargo, se ha solicitado realizar algunos ajustes a la misma por parte del Comité; por lo anterior a la fecha no ha sido aprobada. En este orden de ideas se realizarán los ajustes requeridos para ser discutida en el próximo Comité. Una vez surtida esta etapa de aprobación, se dará inicio a la estructuración de la metodología de evaluación, en el entendido que este documento es codependiente de la politica de seguridad, protección y confidencialidad de la información. 
     Teniendo en cuenta que el Sistema de Seguridad de Información se logró aprobar a través de las Resoluciones 537 y 588 de 2020, se otorgó 0,04 puntos en este trimestre, los cuales corresponden al rezago pendiente del primer trimestre.</t>
  </si>
  <si>
    <t>* El comportamiento del indicador es decreciente, pues en lugar de mejorar la lectura del período anterior ("riesgo"), actualmente se encuentra en nivel de cumplimiento "crítico".
* El reporte cuantitativo corresponde al rezago del primer trimestre, de modo que el avance en la meta del período es 0% y, en acumulado, 15%.
* Se entiende que la Política de seguridad, protección y confidencialidad de la informaciónno logro la aprobación, que era el atributo necesario para lograr el reporte y se explica que, aunque se cuenta con el documento, se están haciendo ajustes que fueron solicitados.
* Se entiende también que la definición metodológica de la evaluación, que es el segundo componente del reporte del período, depende de que se cuente con la política aprobada, por lo que se solicita al Comité tener en cuenta la importancia de dar vía libre al documento.</t>
  </si>
  <si>
    <t>21</t>
  </si>
  <si>
    <t>Solicitudes con establecimiento del estado del proceso de búsqueda, que cuentan con diálogos de ampliación de información y/o han estado en mesas técnicas de coordinación.</t>
  </si>
  <si>
    <t>Subdirección de Análisis de la Información</t>
  </si>
  <si>
    <t>394 personas con diálogo de ampliación de información o mesa técnica</t>
  </si>
  <si>
    <t>100 personas con diálogo de ampliación de información o mesa técnica</t>
  </si>
  <si>
    <t>108 personas con diálogo de ampliación de información o mesa técnica</t>
  </si>
  <si>
    <t>Una vez consultado el Registro de Solicitudes de Búsqueda y hecha la consulta en el módulo de "Seguimiento de participación" se encontraron 64 diálogos de ampliación de información realizados por los equipos territoriales y funcionarios de la Dirección Técnica de Información, Planeación y Localización para la Búsqueda, 21 diálogos hechos por la agrupación territorial de Magdalena Medio (división interna de trabajo establecida en la DIPLOB) y 4 de la Asociación AFADEPAC (Asociación de Familiares de Desaparecidos en el Pacifico).
Así mismo, en el marco de la mesa técnica con Fiscalía, se pusieron en conocimiento 19 casos, para un total de 108 personas con diálogos o mesa técnica realizados en el primer trimestre de la vigencia 2020.</t>
  </si>
  <si>
    <t>* Ya que están interrelacionados, para hacer una adecuada lectura de este indicador es necesario revisar el número 28, que se constituye en el denominador de este, el 21. El avance o rezago del primero, impacta en la lectura del segundo.
* Teniendo en cuenta que lo reportado en el indicador 28 dobla el logro esperado para el período, hay que revisar la proyección anual de la meta de éste.
* Según la proyección inicial para el primer trimestre (100/411) lo reportado en este indicador estaría en cumplimiento "Óptimo", pero, ya que el 28 tiene lectura "Subestimada", el presente indicador se encuentra en nivel "Riesgo".
* Se debe revisar, entonces, la proyección anual y la distribución de la meta de este indicador y solicitar su modificación al Comité estratégico.
* Si lo consideran pertinente, en la misma solicitud incluir la sugerencia hecha por la OAP con respecto a cambiar el responsable del reporte, para pasar de la Subdirección de Análisis de Información a la Dirección Técnica de Información.
* En el análisis cualitativo se sugiere unificar la información ya que en algunos casos se indica quiénes fueron los responsables de realizar los diálogos, mientras que en otras se indica la fuente con la que se realizaron, de modo que no se entiende si deben o no sumarse para el total de 108 (por ejemplo, no es claro si los 4 diálogos de ampliación con Afadepac son adicionales o hacer parte de los 64 ya mencionados).</t>
  </si>
  <si>
    <t>120 personas con diálogo de ampliación de información o mesa técnica</t>
  </si>
  <si>
    <t>441 personas con diálogo de ampliación de información o mesa técnica</t>
  </si>
  <si>
    <t>Durante este periodo, se llevaron a cabo 13 diálogos de ampliación realizados por funcionarios de la UBPD, de conformidad con lo reportado en la matríz denominada "Dialogos de ampliación"; así mismo, se desarrollaron 7 mesas técnicas, con el fin de abordar 428 casos relacionados con solicitudes de búsqueda. Este logro se obtuvo gracias al relacionamiento de la UBPD con la la Corporación Jurídica Libertad y Equitas (Equipo Colombiano Interdisciplinario de Trabajo Forense y Asistencia Psicosocial), donde se pudieron abordar mediante reuniones virtuales casos que apoyarán la construcción de Planes Regionales de Búsqueda, mediante análisis y retroalimentación  de los mismos por parte de entidades participantes. Esta fue una estrategia diseñada para conocer la situación de los familiares aportantes de ADN y construir una priorización (de acuerdo a edades, ubicación y acceso) y a partir de allí organizar la toma de muestras y la recolección de información faltante de manera más certera y eficaz.
En este sentido se revisaron los siguientes casos:
 - Caso la Esperanza I, mesa entre la UBPD y la Corporación Jurídica Libertad, se relaciona la desaparición de 12 campesinos. 
 - Caso Dabeiba, mesa entre la UBPD y la Corporación Jurídica Libertad.
 - Casos Magdalena Caldense-Samaná Fase I-II Samaná, mesa entre la UBPD y Equitas, retroalimentación y análisis .
 - Caso 003, mesa entre la UBPD y la Corporación Jurídica Libertad, en la cual se abordó la solicitud del informe "Ni descuidos, ni manzanas podridas", que relaciona 229 registros de bajas en combate.
 - Caso la Esperanza II, mesa entre la UBPD y la Corporación Jurídica Libertad.
 - Casos de Magdalena Caldense - Samaná  FASE I-II, entre la UBPD y Equitas,en el cual se relacionan 187 casos, con el fin de realizar la retroalimentación y análisis de los mismos.
Teniendo en cuenta las mesas técnicas y los diálogos de ampliación programados para el primer semestre de 2020, se espera tener la misma cantidad de diálogos de ampliación y mesas de coordinación para el siguiente semestre. Es necesario indicar que algunas mesas técnicas pueden ser acerca de las mismas personas desaparecidas ya reportadas.</t>
  </si>
  <si>
    <t>* El indicador se encuentra "subestimado", en una proporción tal que con el actual reporte ya se superó la meta anual, pues se ha logrado, en los trimestres 1 y 2, un cumplimiento de 24,7%, frente a una meta anual de 17,7%. Esto equivale a que, en 2020, se esperaba tener diálogos o mesas de ampliación de información con 394 personas, pero ya se han sostenido estos espacios con 549 personas. En esta lectura ya está actualizado el denominador, que también sufrió modificaciones con respecto a lo proyectado, pues corresponde al logro del indicador 28. Por lo anterior, se superó la lectura del primer trimestre, que tenía el indicador en "riesgo" de cumplimiento.
* Es fundamental tener en cuenta lo indicado por el área responsable con respecto a la lectura que se presenta, de manera que se pueda evaluar la proyección anual de la meta.</t>
  </si>
  <si>
    <t>22</t>
  </si>
  <si>
    <t>Avance en la construcción del capítulo del Registro Nacional de Desaparecidos.</t>
  </si>
  <si>
    <t>30% de avance en la construcción del capítulo en el Registro Nacional de Desaparecidos</t>
  </si>
  <si>
    <t>30% - Propuesta de conceptualización y plan de trabajo concertados con el INMLCF, y definición de la ruta administrativa y jurídica para la construcción del capítulo y avance precontractual correspondiente.</t>
  </si>
  <si>
    <t>5% - Propuesta de conceptualización del capítulo.</t>
  </si>
  <si>
    <t>La elaboración del documento de propuesta para la conceptualización del capítulo especial que tendrá el Registro Nacional de Desaparecidos -RND-, exclusivamente para el Universo de personas dadas por desaparecidas en el contexto y en razón del conflicto armado -Universo-, se concentró en desarrollar los siguientes puntos:
I) Establecer el objetivo general y los objetivos específicos que orientarán el diseño y la implementación del capítulo especial del Universo en el RND.
II) Reconocer las experiencias previas y lecciones aprendidas, a partir de una recopilación de documentos e investigaciones sobre los alcances y limitaciones del RND, e identificar los principales retos a abordar para la construcción del capítulo especial.
III) Proponer elementos para evaluar la compatibilidad entre el Universo y el RND, en relación con su alcance normativo y conceptual y, a partir de ahí, establecer posibles ejes temáticos que delimitarán la estructura del capítulo especial.
IV) Establecer posibles criterios y aproximaciones permitan avanzar en la definición operativa de:
a) La conexidad al conflicto de las desapariciones registradas por ambas entidades. En este punto se profundizó en la revisión de aproximaciones metodológicas para el uso de información no estructurada
b) El estado actual de los desaparecidos. En particular, se enfatizó en la identificación de los elementos de una posible ruta de procesos para el intercambio, depuración, consolidación y actualización de este aspecto del proceso de identificación humana para la búsqueda.
c) La incoporación de los enfoques diferenciales relevates en ambas herramientas (enfoque de género, étnico, territorial, y demás relevantes para la búsqueda de las personas dadas por desaparecidas).
V) Abordar elementos clave en relación con el aprovechamiento analítico y pedagógico de la información derivada de la conformación del capítulo especial, con miras a avanzar en la armonización de cifras institucionales sobre desaparición.
VI) Elaborar una propuesta agenda de trabajo entre la UBPD y el INMLCF.</t>
  </si>
  <si>
    <t>* El indicador se encuentra en nivel "Óptimo" de cumplimiento, pues se logró elaborar la propuesta de conceptualización del capítulo del Registro Nacional de Desaparecidos.
* La información cualitativa es completa y clara, da cuenta del avance proyectado y el soporte corresponde al avance cuantitativo y al análisis cualitativo reportados.</t>
  </si>
  <si>
    <t>10% - Concertación de la conceptualización del capítulo con el INMLCF.</t>
  </si>
  <si>
    <t>10% - Definición de la ruta administrativa y jurídica para la construcción del capítulo y avance precontractual correspondiente.</t>
  </si>
  <si>
    <t xml:space="preserve">     Conforme a lo previsto en el artículo 9 de la Ley 589 de 2000, "el Registro Nacional de Desaparecidos continuará bajo la coordinación del Instituto Nacional de Medicina Legal y Ciencias Forenses y funcionará en su sede”, por lo que se ha determinado que existe la necesidad de apoyar al INMLCF en la implementación de soluciones que soporten ambientes virtualizados, que permitan potenciar, simplificar y automatizar el rendimiento de los aplicativos y garanticen altos niveles de seguridad y escalabilidad, con el fin de atender la necesidad de renovar su plataforma tecnológica y disponer de mecanismos de respaldo y almacenamiento de la información; por lo tanto se requiere poder contar con las condiciones técnicas suficientes, en dicha entidad, que garanticen la confidencialidad, integridad y disponibilidad de la información que conformará el capítulo especial del Registro Nacional de Desparecidos para el universo de personas dadas por desaparecidas en el contexto y en razón del conflicto armado.
     En este sentido implementar el capítulo especial en la sede del INMLCF en infraestructura tecnológica robusta y de propiedad de la UBPD, permitirá avanzar en los objetivos estratégicos propuestos durante la construcción del Plan Nacional de Búsqueda, específicamente en la consolidación de información pertinente para la búsqueda, que conlleva, no sólo a la delimitación del universo de personas dadas por desaparecidas en el contexto y en razón del conflicto armado, sino que también aporta elementos para la identificación de personas desaparecidas, toda vez que permite complementar, precisar y robustecer la información con la que cuenta el INMLCF para este asunto.
     Para cumplir con este objetivo, se consolidó un ficha técnica con el fin de adelantar un proceso contractual relacioando con "adquisición, instalación y configuración de infraestructura de hiperconvergencia tecnológica de hardware y software para el establecimiento del capítulo especial del Registro Nacional de Desaparecidos administrado por el INMLCF, exclusivamente para el universo de personas dadas por desaparecidas en el contexto y en razón del conflicto armado" que se puso a consideración del INMLCF y está en proceso de revisión para acortar el requerimiento técnico.
     Así mismo la UBPD ha venido estructurando un convenio interadministrativo que tiene por objeto "aunar esfuerzos administrativos, científicos, técnicos y tecnológicos en el ámbito de sus  competencias y en el cumplimiento de sus funciones, tendientes al desarrollo de actividades que permitan la articulación y el trabajo conjunto, que  permita una efectiva coordinación para el proceso de búsqueda, localización, recuperación, identificación y entrega digna de las personas dadas por desaparecidas en el contexto y en razón del conflicto armado", el cual esta siendo objeto de revisión por parte de la Secretaría General, con la revisión técnica de la Dirección de Prospección.
     Es preciso señalar que estas acciones estan encaminadas a contar con las condiciones técnicas y jurídicas que permitan la implementación del capítulo especial, con funcionamiento en la sede del INMLCF, lo cual se alínea con la meta propuesta para el cuarto trimestre del año, y se identifica como necesario para poder concertar el diseño e implementación del capítulo lo cual es el producto del segundo trimestre. 
     Con base en lo anterior estos avances reportados en el presente trimestre, dan cuenta de la meta proyectada para el cuarto trimestre de la vigencia, lo que constituye una fase previa para avanzar en la concertación de la conceptualización del capítulo con el INMLCF.</t>
  </si>
  <si>
    <t>* El indicador se encuentra en nivel de cumplimiento "óptimo", tanto en el período actual como en el acumulado del primer y segundo trimestre.
* De acuerdo al análisis cualitativo, el avance reportado en el periodo corresponde al componente que se había previsto lograr en el último período del año, que era la "Definición de la ruta administrativa y jurídica para la construcción del capítulo y avance precontractual correspondiente". El reporte es válido teniendo en cuenta que está dentro de lo previsto para la actual vigencia, que el porcentaje reportado es el correcto y que, adicionalmente, se reportan tanto en esta ficha como en las actividades del Plan de acción, avances específicos en la concertación de la conceptualización del capítulo con el INMLCF. Específicamente, en la actividad 2.2.1 del Plan de acción se informa que "se elaboró borrador de propuesta para la Conceptualización y Delimitación del Alcance del Capítulo Especial del Universo de Personas dadas por Desaparecidas en el RND".</t>
  </si>
  <si>
    <t>23</t>
  </si>
  <si>
    <t>Avance en el diseño y puesta en marcha del Registro nacional de fosas, cementerios ilegales y sepulturas.</t>
  </si>
  <si>
    <t>2 documentos de avance en el diseño y puesta en marcha del Registro nacional de fosas, cementerios ilegales y sepulturas.</t>
  </si>
  <si>
    <t>Formulario para el registro de lugares (0)</t>
  </si>
  <si>
    <t>Una vez contruida la tabla para el registro de lugares de disposición de cuerpos, se han realizado las siguientes acciones:
- Implementación de la propuesta sobre la aplicación Survey123 del formulario como instrumento para el registro de información en línea.
- Se realizó una revisión conjunta con el equipo de la Dirección Técnica de Información, Planeación y Localización para la Búsqueda con el fin de ultimar detalles y realizar los ajustes necesarios al instrumento.
- Por otro lado, analistas y profesionales de la Subdirección de Gestión de Información han adelantado pruebas funcionales al instrumento para el registro de información.
Así las cosas, se espera realizar la implementación en el segundo trimestre de la vigencia.</t>
  </si>
  <si>
    <t>* El indicador no tiene avance cuantitativo proyectado para este período, pero sí cualitativo. De acuerdo al reporte, se avanzó de manera adecuada según lo proyectado.
* La información es completa y clara, da cuenta del avance proyectado y el soporte corresponde al avance cuantitativo y al análisis cualitativo reportados.</t>
  </si>
  <si>
    <t>Metodología para elaboración del RNFCIS, ajustada y validada. (1,0)</t>
  </si>
  <si>
    <t>(0.0)</t>
  </si>
  <si>
    <t xml:space="preserve">     En aras de avanzar con el diseño y puesta en marcha del Registro Nacional de Fosas, Cementerios Ilegales y Sepulturas, se lleva a cabo la estructuración de información relacionada con diligencias de exhumación en fosas y cementerios realizados por el Grupo Interno de Trabajo de Búsqueda, Identificación y Entrega de Personas Desaparecidas (GRUBE) de la Fiscalía General de la Nación (FGN). Al respecto se llevan a cabo las siguientes actividades:
   - Depuración y normalización de datos.
   - Generación de registros únicos de nombres relacionados en las diligencias y de sitios únicos.
   - Georreferenciación de los datos.
   - Validación de los puntos de coordenadas de fosas y cementerios.
   - Ajuste y corrección de coordenadas.
   - Generación de capas de información geográfica por departamentos.
     Para continuar con la depuración de estos sitios, se actualizó la guía de depuración y verificación de registros de lugares cuya fuente es el GRUBE.
     Se realizaron los ajustes al instrumento del formulario para el registro de lugares implementado en la herramienta de Survey123, ajustes tanto temáticos como de estructura, y se actualizó la guía de diligenciamiento, elaborando el glosario e integrando los ajustes realizados. 
     Se han presentado dificultades en la revisión del documento de la propuesta metodológica para este Registro Nacional. Aún no se ha finalizado la revisión por parte de las Direcciones Técnicas y la Subdirección General Técnica y Territorial - SGTT. Una vez se obtengan sus observaciones, se llevarán a cabo los ajustes y cambios necesarios para su posterior aprobación.
     Para sistematizar la información de los documentos de diagnóstico de cementerios elaborados por el Ministerio del Interior, se creó una matriz en conjunto con los Equipos territoriales, con las variables identificadas como prioritarias para realizar un análisis de las condiciones, estado del cementerio e identificación de los Cuerpos No Identificados (CNI) y Cuerpos Identificados No Reclamados (CINR), en cada uno, a fin de que la UBPD pueda implementar acciones para su protección, en especial, aquellos cementerios que puedan ser más vulnerables en su ocupación por causa de la pandemia por covid-19. Se creó una ruta del proceso de sistematización para definir las actividades y las etapas para abordar el tema del levantamiento de información en los cementerios. Asimismo, se destaca el trabajo colaborativo para la sistematización de esta información por parte de los Equipos territoriales, las Direcciones Técnicas de Participación y Prospección, quienes apoyaron a la Dirección Técnica de Información en la sistematización de esta información.
     Por otro lado, se realizó el proceso de selección de los profesionales para el proyecto piloto de organización y sistematización de fuentes no estructuradas para este Registro Nacional, bajo el apoyo financiero de cooperación internacional. Como resultado, se seleccionaron 4 profesionales universitarios y 1 profesional especializado, los cuales serán contratados a través del Chemonics. Los resultados fueron remitidos al Equipo de Cooperación y Alianzas. 
     Igualmente, con el Equipo de Cooperación y Alianzas se llevan a cabo acciones para lograr el apoyo de la Agencia Catalana de Cooperación al Desarrollo, para el intercambio de saberes y experiencias en el tema relacionado con fosas comunes donde pueden estar dispuestos los cuerpos de personas dadas por desaparecidas. Se participó en el encuentro para el intercambio de experiencias e inquietudes relacionadas con la Ley española sobre localizacion e identificación de las personas desaparecidas durante la Guerra Civil y la dictadura franquista, y la dignificación de las fosas comunes. Al respecto, la Dirección Técnica de Información ha presentado una propuesta de posibles temas para ser desarrollados como parte del intercambio de saberes, a partir diferentes modalidades de capacitación.</t>
  </si>
  <si>
    <t>* El indicador se reporta en nivel de cumplimiento "crítico", puesto que se tenía proyectado para este período contar con la "Metodología para elaboración del RNFCIS, ajustada y validada" y no se ha logrado como hito. Pese a ello, en el análisis cualitativo se informa sobre acciones sustanciales que aportan en el avance y puesta en marcha del RNFCIS y se adjuntan los soportes correspondientes.
* Es importante, entonces, mencionar por qué, pese al trabajo realizado que se explica en detalle, no se ha logrado construir la metodología. También es importante hablar de las acciones que se espera tomar en el siguiente trimestre para poder avanzar con lo que esté rezagado y proceder al diligenciamiento del Registro, que es el siguiente hito.</t>
  </si>
  <si>
    <t>2.3 Promover el conocimiento y reconocimiento de los múltiples resultados que tienen lugar en el proceso de búsqueda ante los diferentes grupos de interés.</t>
  </si>
  <si>
    <t>24</t>
  </si>
  <si>
    <t>Análisis de medios de comunicación frente a la percepción y reconocimiento de los múltiples resultados del proceso de búsqueda.</t>
  </si>
  <si>
    <t>4 documentos de análisis de medios de comunicación</t>
  </si>
  <si>
    <t>1 documento de análisis de medios de comunicación</t>
  </si>
  <si>
    <t xml:space="preserve">Teniendo en cuenta que la Oficina Asesora de Comunicaciones y Pedagogía aún no cuenta con el contrato de Monitore, medición y análisis de medios, durante el primer trimestre de 2020 se eleboró el Monitoreo de forma manual que se comparte como evidencia; y sobre este se elaboró el documento de Análisis. </t>
  </si>
  <si>
    <t>El indicador se encuentra en nivel óptimo de cumplimiento. se valora que el informe de análisis suministrado permite entre otras cosas, visualizar la imagen que perciben los medios acerca de la UBPD, ademas, genera un contexto de la relevancia de las noticias y evalua el incremento de noticias relacionadas directa o indirectamente con la UBPD. Frente a esto, se sugiere añadir gráficas estandar que permitan confrontar los siguientes analisis entre los diferentes cortes mensuales, trimestrales o anuales. Esto permitirá visualizar de una forma clara la información allí contenida. Por último, se sugiere incluir el análisis en los formatos institucionales plasmados en el sistema de gestión de la UBPD.</t>
  </si>
  <si>
    <t>Entre abril y junio de 2020 se registraron 123 noticias relacionadas con la UBPD y la búsqueda de las personas desaparecidas. Durante este periodo, los principales temas abordados por la prensa tuvieron relación con el rol de la UBPD en la justicia transicional (17,8 %) y su trabajo en la búsqueda de las personas desaparecidas en el conflicto armado (17%).
Cabe destacar que el número de publicaciones puede ser mayor. La metodología de recolección de la información se realizó de manera manual con base en alertas de Google, monitoreo constante de medios y el envío de notas por parte de los autores de las noticias y demás personas involucradas en la búsqueda. Lo anterior teniendo en cuenta que aún no ha salido el contrato de Monitoreo, Medición y Análisis de Medios.</t>
  </si>
  <si>
    <t>El indicador se encuentra en nivel de cumplimiento óptimo. Frente al análisis de la información se sugiere determinar qué estrategias de comunicación ha tomado la UBPD para implementar acciones que permitan mejorar en aquellas noticias con tono negativo, las cuales han sido registradas en la matriz de monitoreo de medios en el respectivo trimestre. Finalmente, nuevamente se sugiere contemplar gráficos que permitan a los directivos analizar la información de una manera mas sencilla y práctica.</t>
  </si>
  <si>
    <t>25</t>
  </si>
  <si>
    <t>Avance en la metodología para la evaluación de la percepción de los grupos de interés caracterizados, frente a las respuestas de la UBPD en el proceso de búsqueda.</t>
  </si>
  <si>
    <r>
      <t>1 documento co</t>
    </r>
    <r>
      <rPr>
        <sz val="11"/>
        <color theme="1"/>
        <rFont val="Arial Narrow"/>
        <family val="2"/>
      </rPr>
      <t>n avance en la metodología para evaluar la percepción sobre las respuestas de la UBPD.</t>
    </r>
  </si>
  <si>
    <t>1 documento con avance en la metodología para evaluar la percepción sobre las respuestas de la UBPD.</t>
  </si>
  <si>
    <t>Para este trimestre no se contempló un avance de este indicador, pero se avanzó en la definición de la descripción general y la metodología de cálculo. Este indicador tendrá como insumo el avance que se tenga en la consultoría que apoyará la identificación de las expectativas, necesidades y particularidades de los diferentes grupos de interés de la UBPD (que se describió en el indicador 04) en la medida que permitirá identificar y caracterizar los grupos de interés; y la definición de las respuestas que da la UBPD y que está realizando la Subdirección General Técnica y Territorial. El desafío de este indicador, es que requiere de dos insumos para su desarrollo, el primero la unificación y conceptualización de las respuestas que se identifiquen y los avances que se puedan tener en la consultoría descrita en el indicador 04</t>
  </si>
  <si>
    <t>* El indicador no tiene avance cuantitativo proyectado para este período, pero sí cualitativo. 
De acuerdo al reporte, avanzó en la descripción general y metodología; al depender del desarrollo de otros 2 indicadores, (1. la caracterización de grupos de valor y 2. La definición de respuestas que da la UBPD), el avance de dichas actividades responde al avance de este indicador. Es importante facilitar y acompañar las actividades predecesoras para garantizar el cumplimiento en resultados y tiempos esperados.
* El soporte hace relación a las evidencias del indicador 04.</t>
  </si>
  <si>
    <t>Identificación preliminar de los grupos de interés de la UBPD. (0,4)</t>
  </si>
  <si>
    <t>26</t>
  </si>
  <si>
    <t>Análisis cualitativo de la incorporación de los saberes y experiencias de las personas que buscan en las múltiples respuestas del proceso de búsqueda.</t>
  </si>
  <si>
    <t>1 documento de análisis de la incorporación de saberes y experiencias de las personas que buscan.</t>
  </si>
  <si>
    <t>Se avanzó en un documento preliminar, con el objeto de definir los alcances por parte de la DTPCVED frente al ejercicio de conceptualización que viene adelantando la UBPD, en el sentido de pensar cómo se incorporan los saberes y experiencias de las personas que buscan en los avances y múltiples respuestas del proceso de búsqueda. Para tal fin, se parte del análisis de las acciones de asesoría, orientación y fortalecimiento que se realizaron por el equipo del nivel central y los equipos territoriales durante la vigencia 2019, en los cuales los familiares y personas que buscan, plantearon sus expectativas que permitieron identificar, por un lado, elementos de orden técnico y procedimental como la necesidad de: conocer lo acaecido con su ser querido, acceder a la justicia, al Registro Único de Víctimas (RUV) y a la reparación administrativa e indemnización, a la vez comprender procesos como el de recuperación e identificación de cuerpos, los cuales implican en algunos casos la coordinación y articulación con otras entidades competentes; y, por otro, elementos asociados a los ámbitos relacional y emocional, por ejemplo: cómo tramitar la desaparición dentro del grupo familiar y lo que ha implicado la búsqueda en sus vidas, los liderazgos asumidos principalmente por mujeres y personas mayores en el proceso de búsqueda de sus seres queridos, el relevo generacional en el mismo, y finalmente cómo la búsqueda misma se convierte en un proceso reparador, dado que conlleva a transformar la condición de víctimas [de las familias] hacia la de sujetos políticos en su relación con el Estado, a reconocer por parte de una institución estatal [UBPD] los procesos de búsqueda y los aprendizajes adelantados por las propias familias, y, finalmente, a dignificar la memoria de la persona dada por desaparecida. A partir de estos elementos, se proyecta en el segundo trimestre de la vigencia 2020, finalizar con el diseño metodológico para este ejercicio, que posibilite la recolección de información con los equipos territoriales y de nivel central y la realización del análisis cualitativo del proceso de incorporación de necesidades, expectativas, saberes y experiencias de las personas que buscan, en los procesos de búsqueda que desarrolla la UBPD.</t>
  </si>
  <si>
    <t>* El indicador no tiene avance cuantitativo proyectado para este período, pero sí cualitativo. 
* De acuerdo al reporte se viene trabajando en el alcance frente a la conceptualización e incorporación de los saberes y experiencias, además del análisis propio.
* Los soportes dan cuenta del avance presentado</t>
  </si>
  <si>
    <t>Diseño metodológico para el análisis de incorporación de saberes y experiencias. (0,3)</t>
  </si>
  <si>
    <t>2.4 Desarrollar y monitorear el proceso de búsqueda de personas dadas por desaparecidas.</t>
  </si>
  <si>
    <t>27</t>
  </si>
  <si>
    <t>Planes regionales de búsqueda.</t>
  </si>
  <si>
    <t>16 (8 nuevos) planes regionales de búsqueda</t>
  </si>
  <si>
    <t>8 nuevos planes regionales de búsqueda</t>
  </si>
  <si>
    <t>2 nuevos planes regionales de búsqueda</t>
  </si>
  <si>
    <t>Para este primer trimestre se formularon dos (2) Planes Regionales de Búsqueda en fase de recolección y análisis de información:
1. Plan Regional de Búsqueda antigüo Bloque Magdalena Medio.
2. Plan Regional de Búsqueda Sevilla, Valle del Cauca.
Vale la pena mencionar que se estos planes aún no cuentan con hipótesis de localización.</t>
  </si>
  <si>
    <t>* El indicador se encuentra en nivel "Óptimo" de cumplimiento, pues se logró elaborar los dos Planes regionales de búsqueda que se tenían previstos para el primer trimestre.
* La información cualitativa es clara, da cuenta del avance proyectado y el soporte corresponde al avance cuantitativo y al análisis cualitativo reportados.</t>
  </si>
  <si>
    <t>3 nuevos planes regionales de búsqueda</t>
  </si>
  <si>
    <t>Para este segundo trimestre se formularon tres (3) Planes Regionales de Búsqueda en fase de recolección y análisis de información y un plan de localización de una persona presuntamente viva:
1. Plan Regional de Búsqueda Viotá: un caso cuenta con Plan de Intervención, en revisión por la Subdirección de Análisis, Planeación y Localización para la Búsqueda; dos casos están en recolección de información para precisar hipótesis de localización. Se han identificado nuevos casos que podrían hacer parte de este Plan Regional de Búsqueda.
2. Plan Regional de Búsqueda Chámeza: se depuró el universo y se propuso estructura de plan de localización. Chámeza-Tegüita Alta: Recolección de información sobre localización de Persona dada por desaparecida.
3. Plan Regional de Búsqueda personas secuestradas y desaparecidas del Huila: recolección y análisis de información.</t>
  </si>
  <si>
    <t>* El indicador se encuentra en nivel "Óptimo" de cumplimiento, pues se logró elaborar los tres Planes regionales de búsqueda que se tenían previstos para el segundo trimestre de 2020. Sin embargo, es importante que esta información sea cotejada con los diferentes indicadores y actividades relacionados con Planes regionales, para verificar que el reporte sea consistente. Por ejemplo, se sugiere incluir en el reporte un cuarto Plan, que es el denominado "Plan de localización, contacto, identificación y reencuentro de FAMJ", puesto que en el indicador 30 se indica que ya tiene una hipótesis de localización. Así mismo, la DTPRI reporta en el indicador 36 el PRB Norte Valle del Cauca (La Tulia y Primavera), que tampoco está incluido en el presente reporte, a pesar de que sobre esa base ellos avanzan con otras etapas de la búsqueda.
* En ese mismo sentido, dado que en la actividad 2.4.5. se hace un informe más detallado de los avances y estado de los Planes regionales de búsqueda, sería pertinente incluir esta información en la presente ficha, pues es muy ilustrativa, no solo frente al logro de los Planes que se reportan por primera vez, sino también sobre los avances con respecto a los demás reportados previamente por la UBPD.
* En ese mismo sentido, y también con base en el listado de Planes que compiló la OAP, se sugiere considerar si se mantendrá la meta anual de 8 Planes de búsqueda en 2020 para completar 16 en la entidad, o si es procedente incrementarlos a 20 (12 en la vigencia 2020), según la información disponible.</t>
  </si>
  <si>
    <t>28</t>
  </si>
  <si>
    <t>Personas para las que se ha establecido el estado de la búsqueda.</t>
  </si>
  <si>
    <t>34% de personas para las que se ha establecido el estado de la búsqueda.</t>
  </si>
  <si>
    <t>1.970 personas con estado establecido</t>
  </si>
  <si>
    <t>411 personas con estado establecido</t>
  </si>
  <si>
    <t>810 personas con estado establecido</t>
  </si>
  <si>
    <t>En virtud de de las solicitudes de búsqueda realizadas a la Unidad de Búsqueda de Personas dadas por Desaparecidas (UBPD) por allegados, familiares, organizaciones o comunidades que buscan, la entidad constuyó a 31 de marzo 810 Establecimientos del Estado del Proceso de Búsqueda (EEPB). Este avance comprende la elaboración de informes del Establecimiento del EEPB construidos a partir de la revisión de sistemas de información de múltiples fuentes y la consulta en bases de datos de otras entidades (Sistema de Información Red de Desaparecidos y Cadáveres (Sirdec), Vivanto, Sistema Automatizado de Identificación Dactilar Colombiano, Afis, o Automated Fingerprint Identification System, etc.) para identificar y registrar las acciones que se han emprendido para buscar a las personas dadas por desaparecidas y su cronología.</t>
  </si>
  <si>
    <t>* El indicador se encuentra "Subestimado", pues se superó en un 197% lo proyectado para este trimestre. De acuerdo a lo anterior, es necesario revisar la proyección y distribución anual de la meta de este indicador y solicitar la reprogramación al Comité de gestión.
* Es importante tener en cuenta que, durante la construcción de esta ficha, como resultado de la interrelación entre varios de los indicadores del Plan de acción, se evidenció que la meta aprobada en el Comité de gesitón no era coherente con las acciones previstas por la dependencia (20%). Por ello, la proyección se realizó sobre un 33,8%.
* Los dos soportes corresponden con la información brindada. La distribución territorial de los EEPB es una herramienta que puede permitir análisis interesantes sobre la distribución de cargas, la relación con el universo de personas dadas por desaparecidas, entre muchos otros.</t>
  </si>
  <si>
    <t>2.225 personas con estado establecido</t>
  </si>
  <si>
    <t>472 personas con estado establecido</t>
  </si>
  <si>
    <t>684 personas con estado establecido</t>
  </si>
  <si>
    <t>En virtud de las solicitudes de búsqueda realizadas a la UBPD por allegados, familiares, organizaciones o comunidades que buscan, durante el primer y segundo trimestres del año se ha establecido el Estado del Proceso de Búsqueda (EEPB) de 1.494 personas. Este ejercicio se realiza a partir de la consulta de diferentes fuentes de información (Sistema de Información Red de Desaparecidos y Cadáveres, Sirdec, Vivanto, Sistema Automatizado de Identificación Dactilar Colombiano, INPEC, Registraduría Nacional del Estado Civil, Sistema de Información Consulta Masiva Internet Sicomain, Convenio 001 del Ministerio de Interior, entre otros) para identificar: (i) cuáles son las labores que han adelantado diferentes instancias en la búsqueda de personas desaparecidas y/o en el acompañamiento a personas que buscan a sus seres queridos y (ii) cuáles han sido los resultados obtenidos, y con base en ello, elaborar el informe del estado del proceso de búsqueda que de cuenta del rol inicial de la UBPD frente al proceso.
Así las cosas, durante el segundo trimestre de 2020, se realizaron 684 EEPB.</t>
  </si>
  <si>
    <t>* El indicador se encuentra en un nivel de cumplimiento "adecuado", teniendo en cuenta que se ha alcanzado un 99,8% del logro proyectado para los dos primeros trimestres del año.
* Este resultado se alcanza incluso frente a la subestimación del indicador 05, cuyo logro constituye el denominador o base de medición del presente indicador. En todo caso, si dicho indicador se sigue incrementando en los próximos períodos, aquellos para los que ese se constituye en la base de medición, tendrán que revisar sus metas o se deberán hacer ajustes en las áreas para su cumplimiento, pues de lo contrario, estarían en nivel de "riesgo" o "crítico". Sería pertinente que el análisis al respecto, por parte de la dependencia responsable, estuviera incluido en en análisis cualitativo del comportamiento del indicador. Actualmente en ese campo solo se detallan las fuentes consultadas, las cuales ya están incluidas en la descripción del indicador y es información que no agrega valor al reporte.
* Por otra parte, se valora particularmente la información que se brinda en los soportes, puesto que en ella se desagrega el dato grueso sobre los estados de búsqueda que fueron establecidos y se indica, por ejemplo, a qué regiones corresponden, cuántas de las personas dadas por desaparecidas son mujeres u hombres, entre otros. Así mismo, se brinda la información sobre qué Equipo territorial realizó el establecimiento del Estado. Estos son elemento de análisis sobre la operación, que son fundamentales para que la UBPD reflexione sobre el desarrollo de sus procesos y procedimientos.</t>
  </si>
  <si>
    <t>29</t>
  </si>
  <si>
    <t>Personas con estado de búsqueda establecido, incluidas en los Planes regionales de búsqueda.</t>
  </si>
  <si>
    <t>40% de personas con estado de búsqueda establecido, incluidas en los Planes regionales de búsqueda.</t>
  </si>
  <si>
    <t>788 personas con estado de búsqueda establecido, incluidas en los Planes regionales de búsqueda.</t>
  </si>
  <si>
    <t>489 personas con estado de búsqueda establecido, incluidas en los Planes regionales de búsqueda.</t>
  </si>
  <si>
    <t>591 personas con estado de búsqueda establecido, incluidas en los Planes regionales de búsqueda.</t>
  </si>
  <si>
    <t>Una vez revisadas las bases de datos relacionadas con la elaboración del estado de la Búsqueda, se pudo establecer que, para el primer trimestre del 2020, hay 591 personas dadas por desaparecidas con Establecimiento del Estado del Proceso de la Búsqueda inlcuidas en los Planes Regionales de Búsqueda. Es importanta aclarar, que el dato reportado incluye el histórico de las personas con estado de búsqueda establecido desde 2019 hasta 31 de marzo de 2020, incluidas en todos los Planes regionales de búsqueda con que cuenta la entidad a la fecha.
En este orden de ideas, estas 591 personas se encuentran distribuidas en los siguientes planes: 
1. Plan Regional Alto atrato y san Juan, Choco: 28 personas.
2. San Juanito, Meta: 14 personas.
3. San Carlos de Guaroa, Meta: 38 personas.
4. Cementerio de Facatativá Cundinamarca: 46 personas.
5. Tumaco ( Zona Río Mira- Mataje Nariño): 84 personas.
6. Cementerio de Curumani Cesar: 100 personas.
7. La montañita Caqueta y Puerto Nuevo, Nueva Loja, Ecuador: 168 personas.
8. Sevilla: 49 personas
9. Bloque Magdalena Medio: 64 personas</t>
  </si>
  <si>
    <t>* Según la proyección inicial para el primer trimestre (489/411) lo reportado en este indicador estaría en cumplimiento "Subestimado", pero, ya que el 28 superó el logro proyectado y, por ende, se modifica el denominador de éste, el presente indicador se encuentra en nivel "Riesgo".
* Por lo anterior, es necesario revisar la proyección anual y trimestral de la meta y solicitar la modificación correspondiente al Comité de gestión, teniendo en cuenta que se superó tanto el denominador (que viene del indicador 28) como el numerador.
* Los soportes corresponden con la información reportada y se destaca, particularmente, el documento de análisis, que incluye información aclaratoria importante, sobre el modo en que se reporta actualmente y se reportó en 2019 y la información de los Planes regionales de búsqueda.</t>
  </si>
  <si>
    <t>890 personas con estado de búsqueda establecido, incluidas en los Planes regionales de búsqueda.</t>
  </si>
  <si>
    <t>100 personas con estado de búsqueda establecido, incluidas en los Planes regionales de búsqueda.</t>
  </si>
  <si>
    <t>94 personas con estado de búsqueda establecido, incluidas en los Planes regionales de búsqueda.</t>
  </si>
  <si>
    <t xml:space="preserve">Una vez revisadas las bases de datos relacionadas con la elaboración del Estado de la Búsqueda, se pudo establecer que, para el segundo trimestre del 2020, hay 94 personas dadas por desaparecidas con Establecimiento del Estado del Proceso de la Búsqueda incluidas en los Planes Regionales de Búsqueda las cuales se encuentran distribuidas en los siguientes planes:
1. Plan Regional de Búsqueda Chámeza 5 personas.
2. Plan Regional de Búsqueda Viotá 4 personas.
3. Plan Regional de Búsqueda Personas secuestradas y desaparecidas del Huila 6 personas.
4. Plan Regional Alto Atrato y San Juan, Chocó: 7 personas
5. Plan Regional San Carlos de Guaroa, Meta: 4 personas.
6. Plan Regional Tumaco (Zona Río Mira- Mataje Nariño): 68 personas.
Es importante señalar que respecto de los 3 últimos planes descritos anteriormente, se amplió el universo de personas durante el transcurso del segundo trimestre de la vigencia 2020, de acuerdo al siguiente cuadro:
</t>
  </si>
  <si>
    <t>* El indicador se encuentra en nivel de cumplimiento "adecuado", puesto que se alcanzó un 3,9% de avance sobre un 4,5% proyectado, equivalente al 85,8% de lo esperado en el período y el 90,5% del acumulado.
* Este cumplimiento se logra teniendo en cuenta que el denominador se incrementó, con base en el reporte de logro del indicador 28, que se constituye en el denominador o base para la medición del número 29.
* En cualquier caso, dado que el indicador 28 tuvo un logro subestimado, es fundamental tener en cuenta que, si eso sigue ocurriendo en los próximos períodos de reporte, a pesar de que se cumpla con el número previsto de personas con estado establecido que son incluidas en los Planes de búsqueda, el logro de este indicador quedará en "riesgo" o "crítico".
* La información incluida en el análisis cualitativo es pertinente y completa.
* En cuanto a los soportes, se considera importante que se comparta actualizado el documento de análisis que fue remitido durante el primer trimestre del año.</t>
  </si>
  <si>
    <t>30</t>
  </si>
  <si>
    <t>Personas que cuentan con hipótesis de localización.</t>
  </si>
  <si>
    <t>10% de personas que cuentan con hipótesis de localización.</t>
  </si>
  <si>
    <t>79 personas cuentan con hipótesis de localización.</t>
  </si>
  <si>
    <t>10 personas cuentan con hipótesis de localización.</t>
  </si>
  <si>
    <t>Se presentó a la Subdirección General Técnica y Territorial y a la Dirección General una primera hipótesis de localización relacionada con 10 personas incluidas en el Plan de Búsqueda de Alto Atrato y San Juan. La Subdirección General Técnica y Territorial emitió un concepto favorable al Plan y dío viabilidad a la continuación de las labores; por su parte la Dirección General emitió el acto administrativo autorizando el ingreso a los lugares.</t>
  </si>
  <si>
    <t>* Debido a que el denominador inicial se incrementó, según lo reportado en el indicador 29, a pesar de que se cumple la meta prevista inicialmente el indicador se encuentra con cumplimiento en nivel "Riesgo". Se sugiere revisar el conjunto de la proyección y distribución de las metas de los indicadores que están relacionados en sus numeradores y denominadores.
* Si se requieren modificaciones, deben ser presentadas al Comité de gestión en el formato correspondiente.</t>
  </si>
  <si>
    <t>89 personas cuentan con hipótesis de localización.</t>
  </si>
  <si>
    <t>15 personas cuentan con hipótesis de localización.</t>
  </si>
  <si>
    <t>27 personas cuentan con hipótesis de localización.</t>
  </si>
  <si>
    <t xml:space="preserve">     Para poder avanzar en la formulación de hipótesis de localización en el marco de los Planes regionales de búsqueda y continuar con los que ya han sido formulados se ha avanzado en lo siguiente: 
1. Plan Regional de San Carlos de Guaroa: a) Predio Santa Lucía. En etapa de recolección de información para identificación del sitio dentro del predio. Está pendiente la revisión y retroalimentación del informe de localización elaborado por las tres Direcciones para posible prospección en predio o para ajustar acciones relacionadas al mismo y en Plan se relacionan 14 personas.
2. Plan Regional San Juanito: El informe de localización sobre la posible ubicación de dos personas derivado de la visita realizada en febrero. Este informe relaciona 2 personas. 
3. Plan Regional Bogotá- Militantes políticos: Este Plan de Búsqueda correspondiente a personas desaparecidas en Bogotá cuenta con una hipótesis de localización en Facacativá- Cabecera Municipal: Hipótesis de Localización con visita de localización en 2019. Este informe relaciona 2 personas.
4. Plan Regional de Búsqueda de Tumaco: A partir del Plan Regional de Búsqueda de Tumaco, se formularon 2 planes de intervención y 3 planes de localización correspondientes a: Plan de localización de la cuenca del río Mejicano, Plan de localización del territorio de Alto Mira y Frontera, Plan de localización zona de carretera. Se encuentra en formulación la primera versión del plan de localización de casos del cementerio de Tumaco y en Plan se relacionan 4 personas.
5. Plan de Búsqueda Curumaní: Hipótesis de localización con visita de localización en 2019. Este informe relaciona 3 personas.
6. Plan Regional de Alto Atrato y San Juan (Bagadó): Proceso de localización adelantado en Mojarrita. Este informe relaciona 1 persona.
7. Plan de localización, contacto, identificación y reencuentro de FAMJ.  Este informe relaciona 1 persona que se presume con vida.
     En virtud de lo anterior para el segundo trimestre del año se reportan 27 personas dadas por desaparecidas con hipótesis de localización incluidas en Planes regionales de búsqueda.
     Este logro se debe a que se ha trabajado en las hipótesis de localización, sin embargo, no se cuenta con la resolución de autorización de ingreso a lugares, debido a las medidas adoptadas por el Gobierno Nacional alrededor de la contingencia por el COVID-19, como son el distanciamiento social, la cuarentena y el aislamiento, y a su vez que se requiere cumplir unas condiciones que garanticen seguridad para los miembros de la UBPD por lo cual se está a la espera de contar con las políticas internas respecto a los elementos de bioseguridad y acceso a los mismos y a la directriz del Gobierno Nacional para desplazamientos en el territorio.</t>
  </si>
  <si>
    <t>* El indicador se encuentra en nivel de cumplimiento "subestimado", puesto que se logró un 3,1% con respecto al 1,7% de avance proyectado en el período.
* La información incluida en el análisis cualitativo es pertinente, pues la desagregación por hipótesis según el Plan en el que se encuentran, permite hacer un seguimiento concreto al avance, incluso para la difusión externa.
* Un asunto frente al que entregamos una alerta que consideramos particularmente importante tiene que ver con la necesidad de articular la información con los indicadores a cargo de la DTPRI, en particular el los 36 a 38, puesto que en ellos esa dependencia reporta avances en las etapas de prospección y recuperación, en los que mencionan Planes de búsqueda y localizaciones que no son consistentes con el dato reportado en el presente indicador, ni en número ni en cuanto a los Planes a los cuales se relaciona la información.
* Finalmente, sería pertinente que, además de desagregar el dato, en el análisis cualitativo se explicara por qué o de qué manera se consiguió superar el logro previsto y si se espera que esta situación se mantenga en próximos períodos, para comprender si se proyecta que la subestimación actual impactará o no la meta anual del indicador.</t>
  </si>
  <si>
    <t>31</t>
  </si>
  <si>
    <t>Personas encontradas vivas.</t>
  </si>
  <si>
    <t>30% de personas encontradas vivas.</t>
  </si>
  <si>
    <t>2 personas encontradas vivas</t>
  </si>
  <si>
    <t>0 personas encontradas vivas</t>
  </si>
  <si>
    <t>Se han adelantado diferentes mesas de trabajo con el propósito de identificar la(s) herramienta(s) para vertir la información recogida de los Registro de solicitudes de búsqueda, Planes regionales de búsqueda, Informe técnico científico de verificación de identidad de persona encontrada con vida y Matriz de verificación de identidad de personas encontradas con vida y así unificar el seguimiento a las personas desaparecidas que se presume se encuentran con vida.</t>
  </si>
  <si>
    <t>En el relacionamiento con la Registraduría Nacional del Estado Civíl se sugiere determinar la posibilidad de remitir solicitudes de cruces de personas presuntamente vivas en el AFIS de la Registraduría. Así mismo, se sugiere determinar oficialmente si las hipotesis de localización serán o no incluidas en un plan de búsqueda y su connotación frente a los demas planes. Finalmente, es importante dar cuenta de las acciones que se están desarrollando para la búsqueda de personas presuntamente vivas, considerando en todo caso, los posibles ajustes que pueda tener la meta considerando la pandemia y sus afectaciones sobre el indicador.</t>
  </si>
  <si>
    <t>1 personas encontradas vivas</t>
  </si>
  <si>
    <t xml:space="preserve">En uno de los planes de localización, contacto, identificación y reencuentro se relaciona 1 persona presuntamente con vida. Durante este trimestre se han adelantado encuentros entre la DTPCVED y la Agrupación Territorial Oriente 1 con el objetivo de: 
1. Socializar el contexto de la solicitud de búsqueda de la Persona dada por desaparecida (PDD) de quien se tiene la hipótesis que está con vida. 
2. Socializar la propuesta de participación para la solicitud de búsqueda de la Persona dada por desaparecida (PDD) de quien se tiene la hipótesis que está con vida. 
3. Identificar preguntas, comentarios y observaciones a la propuesta además de establecer los compromisos para continuar con el ejercicio. 
Vale la pena aclarar que a la fecha de corte del presente reporte se está adelantando lo necesario para realizar la toma muestras y cotejo dactiloscópico.        </t>
  </si>
  <si>
    <t>* El indicador se encuentra en nivel de cumplimiento "crítico", pues no se logró en el período de reporte, encontrar a la persona viva que se tenía prevista. Sin embargo, se cuenta con una hipótesis de localización de una persona presuntamente viva y se da cuenta de las acciones al respecto, por lo que se presume que el avance rezagado se alcanzará en el segundo semestre del año.
* Se valora el avance registrado de acuerdo con la primera retroalimentación realizada desde la OAP. 
* Se sugiere que una vez se rechace o acepte la hipótesis de la persona presuntamente viva, se vincule y relacione el resultado con el indicador de reencuentro de personas vivas, de tal forma, que pueda ser un insumo para su cumplimiento.</t>
  </si>
  <si>
    <t>32</t>
  </si>
  <si>
    <t>Cuerpos identificados, entregados dignamente.</t>
  </si>
  <si>
    <t>90% de cuerpos identificados, entregados dignamente.</t>
  </si>
  <si>
    <t>18 cuerpos identificados entregados dignamente.</t>
  </si>
  <si>
    <t>0 cuerpos identificados entregados dignamente.</t>
  </si>
  <si>
    <t>1 cuerpo identificado entregado dignamente.</t>
  </si>
  <si>
    <t>La UBPD durante el primer trimestre del 2020 realizó una (1) entrega digna en el rol de contribución, en San José del Guaviare. En esta contribución se realizó un proceso de asesoría, orientación y fortalecimiento adelantado con la personas que buscan para que la entrega digna estuviera concertada de acuerdo a las necesidades y expectativas de las mismas. Igualmente, se realizaron actividades de articulación tanto con la Fiscalía General de la Nación y la Unidad para la Atención y Reparación Integral a las Víctimas.
Adicionalmente se ha avanzado en la elaboración en los procedimientos de la UBPD para Entrega Dignas que estan en proceso de aprobación oficial. igualmente, se cuenta con unos Lineamientos para Entrega Digna que estan en revisión por parte de la Dirección de Participación.
Para el segundo trimestre, de acuerdo a las implicaciones del aislamiento obligatorio declarado por el gobierno nacional, es factible que se vea impactado tanto la recuperación como la identificación de cuerpos y por lo tanto las entregas dignas proyectadas.</t>
  </si>
  <si>
    <t>* El indicador no tiene avance cuantitativo proyectado para este período, pero sí cualitativo, sin embargo, la UBPD participó en una (1) entrega digna en el rol de contribución, además de presentar en la construcción del procedimiento de entrega digna y articulación interinstitucional.
* Los soportes dan cuenta del avance presentado. Sin embargo, dado que el denominador de este indicador debe ser suministrado por la DTPRI, es necesario que en los siguientes reportes también se informe y soporte el dato entregado por esa dependencia, con respecto a las personas que fueron identificadas por el INMLCF con corte a 31 de marzo en cualquiera de los roles de la UBPD, para poder realizar la lectura completa y adecuada del avance. De otra manera, un reporte como el actual, que se constituye en una victoria temprana, no se podría comprender, pues tiene el denominador en cero.</t>
  </si>
  <si>
    <t>4 cuerpos identificados entregados dignamente.</t>
  </si>
  <si>
    <t>Alrededor de lo relacionado con cuerpos identificados, entregados dignamente, se han adelantado las siguientes acciones:
i) Durante este trimestre la UBPD se adelantó lo necesario para actualizar el procedimiento entrega digna, con lo cual se definieron las particularidades, responsables y etapas del proceso al interior de la UBPD. 
ii) Junto a la Unidad para las Víctimas y  el GRUBE de la Fiscalía, se avanzó en la coordinación interinstitucional con el fin de garantizar la participación de quienes buscan en los procesos de entregas dignas y rol de contribución o coordinación de la UBPD en los mismos.
iii) Se identificó un caso de posible entrega digna en el departamento del Guaviare, sin embargo, a pesar de los esfuerzos de articulación y coordinación interinstitucional realizados desde la UBPD no ha sido posible debido a las medidas decretadas por el Gobierno Nacional en el marco de la contingencia COVID-19.  
iv) Teniendo en cuenta que este indicador depende de la identificación de cuerpos, la Dirección de Participación ha convocado un espacio con la Dirección de Prospección y la Subdirección General, Técnica y Territorial, para analizar cuales son los posibles avances en esta actividad, de acuerdo a la realidad que nos impone la pandemia y ajustar la meta a una cifra cumplible pero retadora a la vez.</t>
  </si>
  <si>
    <t>* Pese a la victoria temprana lograda en el primer trimestre del año, el indicador presenta un estado crítico de cumplimiento, pues no se logró la meta proyectada en el periodo.
* Es necesario el trabajo articulado con la SGTT y con la Dirección de Prospección para definir las estrategias a seguir para el cumplimiento de la meta esperada. Desde la OAP planteamos el apoyo necesario para acompañar la mesa de trabajo propuesta e instamos a su realización lo antes posible.
* Se reconocen las actividades complementarias para el procedimiento de entrega digna presentadas, pero se deben generar estrategias para poder cumplir con la meta definida, no solo adelantar el rezago que ya se tiene, sino también cumplir con las actividades de los siguientes periodos.</t>
  </si>
  <si>
    <t>Victoria Temprana</t>
  </si>
  <si>
    <t>33</t>
  </si>
  <si>
    <t>Reencuentros de personas vivas con voluntad para reencontrarse.</t>
  </si>
  <si>
    <t>90% de reencuentros de personas vivas con voluntad para reencontrarse</t>
  </si>
  <si>
    <t>2 reencuentros de personas vivas con voluntad para reencontrarse</t>
  </si>
  <si>
    <t>0 reencuentros de personas vivas con voluntad para reencontrarse</t>
  </si>
  <si>
    <t>La UBPD durante el primer trimestre del 2020 aunque no tenía reencuentros programados, avanzó en las siguientes actividades: 
- Elaboración del Documento Preliminar de Lineamientos de Reencuentro que se encuentra en revisión de la Dirección General de la UBPD
- Coordinación entre la Dirección de participación y los Equipos Territoriales de Guaviare y Arauca sobre solicitudes de búsqueda que podrían derivar en posibles reencuentros. 
-En el marco del Plan Vivos en coordinación con la Subdirección de Gestión de Información para la Búsqueda de la DTIPL, se informa que se empezó a realizar el cruce de información de la base de datos del Centro Nacional de Memoria Histórica con la base de datos de la Oficina del Alto Comisionado para la Paz (encontrando alrededor de 292 coincidencias) y se tuvieron acuerdos en la planeación de acciones que se desarrollaran en los próximos meses, entre estas, cruce entre el listado de 292 personas con la Base de Registro de Solicitudes de Búsqueda de la UBPD para conocer si existe una relacionada con las personas que se encuentra en el listado mencionado. 
Para el segundo trimestre, de acuerdo a las implicaciones del aislamiento obligatorio declarado por el gobierno nacional, es factible que se vea impactado tanto la localización de las personas vivas como su identificación, y por lo tanto los reencuentros proyectados.</t>
  </si>
  <si>
    <t>* El indicador no tiene avance cuantitativo proyectado para este período, pero sí cualitativo. 
* De acuerdo al reporte se han adelantado actividades y definiciones importantes para establecer lineamientos en protocolos de reencuentro y cruces de información.
* Los soportes dan cuenta del avance presentado</t>
  </si>
  <si>
    <t>3 reencuentros de personas vivas con voluntad para reencontrarse</t>
  </si>
  <si>
    <t>1 reencuentro de personas vivas con voluntad para reencontrarse</t>
  </si>
  <si>
    <t>34</t>
  </si>
  <si>
    <t>Cuerpos con seguimiento al proceso de identificación.</t>
  </si>
  <si>
    <t>100% de cuerpos con seguimiento al proceso de identificación.</t>
  </si>
  <si>
    <t>74 cuerpos entregados al INMLCF con seguimiento al proceso de identificación.</t>
  </si>
  <si>
    <t>0 cuerpos entregados al INMLCF con seguimiento al proceso de identificación.</t>
  </si>
  <si>
    <t>59 cuerpos entregados al INMLCF con seguimiento al proceso de identificación.</t>
  </si>
  <si>
    <t>La JEP (Jurisdicción Especial para la paz ) mediante AUTO AT- 134 de 2020 requirió a la UBPD para la realización de 133 analisis preliminares de cuerpos esqueletizados con posibles alteraciones peri mortem pertenecientes, de acuerdo a la información disponible, a cadáveres exhumados del Cementerio Universal de Medellín y los cuales se encuentran en el Laboratorio de Antropología osteológica y forense de la Universidad de Antioquia. El exámen forense preliminar adelantado por la entidad incluyó: inventario y descripción general de cada estructura oséa, registro fotográfico completo y la carta dental de cada cuerpo.
A partir del ejercicio antes expuesto, fueron seleccionados 59 cuerpos esqueletizados con evidencia de trauma peri mortem para que se adelante un exámen médico legal por un equipo interdisciplinario del Instituto Nacional de Medicina Legal, dada la probabilidad de corresponder a cuerpos de personas dadas por desaparecidas en razón y contexto del conflicto armado.</t>
  </si>
  <si>
    <t>Se sugiere verificar la inclusión de los casos en el SIRDEC durante el primer seguimiento a los procesos de identificación, de tal forma, que se garantice su registro y proceso de identificación en el INMLCF; así mismo, que los datos incluidos desde el INMLCF si correspondan con los casos entregados, hayan sido categorizados adecuadamente y que las fechas correspondan con las asociadas a la cadena de custodia. Finalmente, se informa que el indicador no tuvo lectura de cumplimiento, toda vez que, la meta prevista era cero (0) para el primer trimestre</t>
  </si>
  <si>
    <t>4 cuerpos entregados al INMLCF con seguimiento al proceso de identificación.</t>
  </si>
  <si>
    <t>Durante el segundo trimestre del año se realizaron reuniones con el Instituto Nacional de Medicina Legal para establecer y acordar la forma de realizar el seguimiento de los cuerpos entregados para su identificación. En estos espacios el INMLCF requirió a la DTPRI información disponible de los 59 cuerpos esqueletizados entregados en el primer trimestre para analizar los datos suministrados y asi poder dar continuidad con el proceso de identificación, el cual incluye la trazabilidad de los cuerpos, información antemortem, análisis de información suministrada por la Universidad de Antioquia e información documental. Es importante aclarar que estos cuerpos estan en la sede de Medicina Legal de la ciudad de Medellín y por información del INMLYCF, parte del equipo interdisciplinario designado para el análisis están en Barranquilla y otras ciudades del país, y hasta que no se normalice los desplazamientos entre ciudades por la emergencia sanitaria no podrán iniciar con el análisis de la información.
Adicionalmente, se realizó la actualización al procedimiento "IAH-PR-004 Seguimiento Identificación de cadáveres" incluidos sus anexos, lo anterior con el fin de asegurar el seguimiento a los análisis forenses (recepción y análisis de la información útil para la identificación) y al proceso de identificación realizado por el Instituto Nacional de Medicina Legal y Ciencias Forenses - INMLCF a los cadáveres recuperados por la UBPD.</t>
  </si>
  <si>
    <t>* El indicador se encuentra en nivel crítico, pese a que se realizaron acciones de articulación con el INMLCF para avanzar en el tema. Se informa que las condiciones de emergencia sanitaria han obstaculizado que esa entidad avance en el proceso de identificación y, por lo tanto, en el seguimiento que la UBPD puede hacer al mismo.
* Frente a los documentos del sistema de gestión, se sugiere continuar con la gestión para validar y aprobar con la Dirección General el procedimiento “IAH- PR-004 Seguimiento identificación de cadáveres”.
* Por otra parte, fue importante que la dependencia acogiera la sugerencia de eliminar los permisos al archivo “3. Base de datos colección universal Universidad de Antioquia.”, toda vez que contiene información confidencial.
* Finalmente, se sugiere que este indicador vaya monitoreándose mensualmente, de tal manera que se puedan tomar acciones de forma temprana frente a los retos y dificultades que se vayan presentando durante el trimestre.</t>
  </si>
  <si>
    <t>35</t>
  </si>
  <si>
    <t>Diagnóstico del proceso de identificación de los cuerpos no identificados sometidos a necropsia médico legal por parte del INMLCF.</t>
  </si>
  <si>
    <t>1 informe de gestión que contenga el número de cuerpos no identificados diagnosticados.</t>
  </si>
  <si>
    <t>Informe parcial de los hallazgos evidenciados a partir de los registros. (0,2)</t>
  </si>
  <si>
    <t>Con el objetivo de consolidar la información de los expedientes de necropsia, bases de datos y otras fuentes de información para realizar un diagnóstico integral del proceso de identificación de los cuerpos sin identificar que se encuentran en el INMLCF y avanzar con el "Impulso al proceso de identificación de los cadáveres en condición de no identificados en el país", se vincularon a partir de febrero y por un periodo se seis meses treinta y tres técnicos, siete profesionales y un profesional forense que prestan sus servicios en las ciudades de Bogotá, Neiva, Cali, Medellín, Barraquilla y Villavicencio en las direcciones regionales del INMLyCF. Estos colaboradores iniciaron labores de registro de datos en SIRDEC y en el instrumento para el diagnostico de los casos en los cuales el cadáver continúa sin identificar. 
Igualmente, en la ciudad de Bucaramanga continúan laborando desde el año 2019, 11 colaboradores vinculados por CHEMONICS – USAID.
Los resultados obtenidos desde el 01 de enero de 2020 al 31 de marzo de 2020 son los siguientes:
En total se ingresaron 2927 casos en el instrumento de diagnóstico, tambien se ingresaron 1071 casos en el SIRDEC – Proyecto Retrospectivo y en total se realizó un análisis integral de 1022 casos de los departamentos de Nariño y Norte de Santander.</t>
  </si>
  <si>
    <t>Se sugiere elaborar una propuesta de impulso enfocada en el procesamiento de muestras biológicas de acuerdo con los casos identificados y registrados en el instrumento de recolección. Por otra parte, es importante la integración de estos casos con las bases de datos de la DTIPLB y con los planes de búsqueda existentes en la UBPD, de tal forma que se puedan incluir nuevas hipotesis de localización. Finalmente, se informa que el indicador tuvo un cumplimiento óptimo, con relación a la meta proyectada para el primer trimestre.</t>
  </si>
  <si>
    <t>En las ciudades de Bogotá, Neiva, Cali, Medellín, Barraquilla, Villavicencio y Bucaramanga se dio continuidad a la fase de diagnóstico del  proyecto "Impulso al proceso de Identificación de cadáveres en condición de no identificados en Colombia", en lo relacionado con el registro de datos en SIRDEC  y con la revisión de la información recolectada en el instrumentos de diagnóstico de la UBPD de los casos en los cuales el cadáver continúa sin identificar. 
Los resultados obtenidos desde el 01 de abril de 2020 al 30 de junio de 2020, en las ciudades donde se desarrolla el proyecto son los siguientes:
- En total se ingresaron 5.957 casos en el instrumento de diagnóstico,
- Se ingresaron 480 casos en el SIRDEC – Proyecto Retrospectivo
- Se realizó un análisis integral de 1.562 casos de los departamentos de Nariño y Norte de Santander.
Se presentaron en general dificultades con la situación actual de emergencia Nacional por el COVID 19; debido a que los contratistas están realizando teletrabajo y no tiene acceso a los expedientes físicos de necropsia, realizando el ingreso de los casos teniendo únicamente como fuente de información lo disponible en el SIRDEC; aunado a lo anterior, no es posible acceder a información de los casos anteriores al 2007 en la plataforma SIRDEC. 
Pese a la situación expuesta, fue posible continuar con el desarrollo del proyecto mediante la modalidad de teletrabajo.</t>
  </si>
  <si>
    <t>* Se sugiere establecer acciones con el INMLCF para determinar el mejor mecanismo para verificar los casos analizados de la matriz que no presentan "causa, manera y mecanismo de muerte o tienen poca información", considerando que los casos fueron tomados directamente del SIRDEC y no de los expedientes.
* Se sugiere revisar las cifras de las variables "Número de casos ingresados en el instrumento de diagnóstico de la UBPD consolidado total del proyecto al 30 de junio" y "Número de casos ingresados al SIRDEC consolidado total del proyecto al 30 de junio", ya que el porcentaje de los casos no includos en SIRDEC por regional con relación a la matriz de la UBPD distan en algunos casos de mas del 50%, En este sentido, se sugiere buscar acciones que permitan agilizar el respectivo ingreso al SIRDEC.
* Finalmente, se sugiere incluir en el informe de la revisión aspectos relacionados con las muestras que aparecen en la matriz del informe de resultados, lo anterior, para conocer el contexto de esas cifras y el manejo a las mismas.</t>
  </si>
  <si>
    <t>36</t>
  </si>
  <si>
    <r>
      <t>Prospecciones realizadas, con base en las hipótesis de los planes</t>
    </r>
    <r>
      <rPr>
        <sz val="11"/>
        <rFont val="Arial Narrow"/>
        <family val="2"/>
      </rPr>
      <t xml:space="preserve"> regionales</t>
    </r>
    <r>
      <rPr>
        <sz val="11"/>
        <rFont val="Arial Narrow"/>
        <family val="2"/>
      </rPr>
      <t xml:space="preserve"> de búsqueda.</t>
    </r>
  </si>
  <si>
    <t>70% de prospecciones realizadas</t>
  </si>
  <si>
    <t>12 prospecciones de realizadas</t>
  </si>
  <si>
    <t>1 prospección realizada</t>
  </si>
  <si>
    <t>Durante el primer trimestre del año se realizaron diligencias de localización a los municipios de San Juanito- Meta (Plan Regional de Búsqueda Secuestros - desapariciones ocurridos en el periodo de 1998-2006 en el área de incluencia de los antiguos Frentes Abelardo Romero, 52, 53 y 54 del Bloque Oriental de las FARC, asociados al corredor de la Vía al Llano), Chameza - Casanare (Plan de búsqueda de víctimas de desaparición forzada de los Buitragueños en el suroccidente del Casanare ), Mojarrita-Choco(Plan Regional de Búsqueda de personas dadas por desaparecidas de la columna chocó del movimiento 19 de abril en municipios de las subregiones Alto Atrato y San Juan en Chocó), Viota - Cundinamarca (Plan de Búsqueda Viotá), las cuales tenian como objetivo a partir de las hipotesis formuladas llegar a los lugares o sitios de interés donde se podian encontrar una o varios cuerpos de personas dadas por desaparecidas presuntamente muertas y poder compobar o negar su existencia y asi determinar actividades de prospección geofísica y arqueológica para realizar la recuperación de los cuerpos. 
Adicional, se realizó procedimiento de prospección con fines de recuperación en la primera area de interés ubicada en el corregimiento de Piedra Honda, del municipio de Bagadó, departamento de Choco (Plan Regional de Búsqueda de personas dadas por desaparecidas de la columna chocó del movimiento 19 de abril en municipios de las subregiones Alto Atrato y San Juan en Chocó), la cual corresponde a un espacio identificado por la Dirección Técnica de Información, Planeación y Localización para la Búsqueda (DIPLO) donde presuntamente se encontraban al menos tres fosas colectivas contiguas, la primera de ellas presuntamente con cuerpos de 3 mujeres, la segunda con los cuerpos de 3 hombres y una tercera con cuerpos de 4 hombres, para un total de 10 cadáveres de combatientes de la Columna Choco del M-19, reportados como muertes en combate con el ejercito el 1 de mayo de 1981 con el fin de contrastar la hipótesis de localización descartando el area para la inhumación de cuerpos.</t>
  </si>
  <si>
    <t>Se sugiere catalogar estos documentos dentro de las políticas de protección, confidencialidad y seguridad de la información, de tal forma, que se mitiguen los riesgos inherentes relacionados con el tratamiento de la información. Finalmente, se informa que el indicador tuvo un cumplimiento óptimo, con relación a la meta proyectada para el primer trimestre.</t>
  </si>
  <si>
    <t>2 prospecciones realizadas</t>
  </si>
  <si>
    <t>0 prospecciones realizadas</t>
  </si>
  <si>
    <t>La DTPRI durante el segundo trimestre del año ha venido desarrollando acciones encaminadas al cumplimiento de esta meta a pesar de las condiciones de aislamiento obligatorio que vive actualmente el país (Decreto 749 de 2020), junto con las diferentes restricciones y medidas tomadas por el Gobierno Nacional en cuanto a desplazamientos aéreos y terrestres, accesos a municipios y medidas establecidas en cada uno de estos; lo que no nos ha permitido la ejecución de actividades en campo de manera regular.  Sin embargo, nuestros esfuerzos como equipo fueron encaminados en el avance de los diferentes Planes Regionales de Búsqueda, los cuales contemplan planes e informes de localización, planes de intervención, recolección y análisis de información e informes técnicos, los cuales contribuyen a la verificación de las hipótesis de localización de tal forma que se cuenta con un panorama y plan de trabajo de los próximos cuerpos a ser recuperados, (rutas de trabajo, gestión de información, definición de polígonos y cronogramas de acceso a terrenos, proyección de acciones, planes operativos, cronograma de actividades, necesidades de alojamiento, transporte y destino de los cadáveres recuperados y plan de actividades):
   - PRB Bagadó - Choco Informe Técnico Unificado - 35 cuerpos a recuperar.
   - PRB Caqueta- Putumayo Recolección información Agrupación Sur de Nivel Central, Florencia y Mocoa - 10 cuerpos a recuperar.
   - PRB Chámeza-Casanare Plan de localización Cerro San José - 1 cuerpo a recuperar
   - PRB Chámeza-Casanare Recolección de Información y facilitación en el Cerro San José - 1 cuerpo a recuperar.
   - PRB Norte Valle del Cauca Informe de localización Corregimiento de la Tulia - 4 cuerpos a recuperar
   - PRB Norte Valle del Cauca Informe de Localización Corregimientos de Primavera - 4 cuerpos a recuperar
   - PRB Tumaco-  Nariño Fase de localización - 10 cuerpos a recuperar
   - PRB Tumaco- Nariño Plan de Intervención Jesús  María Cuellar - 10 cuerpos a recuperar
Adicional la DTPRI ha trabajado de manera conjunta para definir los diferentes procedimientos, protocolos, documentos, manuales, guías de operación e Instructivos de equipos de arqueología que contribuyen a la búsqueda y recuperación de cuerpos:
- Procedimiento de Prospección, procedimiento de Recuperación, Procedimiento Unificado prospección y recuperación, Procedimiento de Localización.
- Documentos Daño Antijurídico: Acerca de la evidencia, afectaciones relacionadas al daño antijurídico, protocolo ingreso a lugares, y protocolo de prevención y mitigación daño.
- Manual para el registro y fijación Topográfica de la visita de localización y Manual para la captura de datos espaciales y fijación Topográfica en la fase de Prospección.
- Guía de Operación del Equipo Leica Disto S910 preliminar, Guía de Operación del Equipos Trimble GNSS R10 Modelo 2 preliminar, Guía de uso escáner laser blk 360, Instructivo_ Agregar coberturas a GARMIN.
También la DTPRI ha participado de manera activa en la construcción del sistema de información misional de la Unidad, en las capacitaciones realizadas por  International Commission on Missing Persons (ICMP) para el avance e implementación de métodos en casos complejos y ha realizado capacitaciones de  Prospección : “Antecedentes y retos para la búsqueda de los desaparecidos y su complejidad desde la experiencia forense colombiana” y “Enfoque de la investigación preliminar desde experiencia forense para la recolección de información con fines de búsqueda e identificación de personas dadas por desaparecidas” para la unificación de conceptos y fortalecimiento metodológico a cargo de los Antropólogos de la Dirección al interior de la Unidad.</t>
  </si>
  <si>
    <t>* En virtud de los planes de busqueda en los cuales ya se tiene previsto realizar prospecciones, se sugiere gestionar lo siguiente al inicio del tercer trimestre: 1. Permisos al gobierno y entes municipales y departamentales para acceso a lugares durante la pandemia, 2. Permisos de acceso a lugares para realizar las recuperaciones. 3. Actos administrativos internos necesarios para ingresar a lugares para recuperar cuerpos. 4. Conceptos del asesor de seguridad, 5. Verificar con la DTPCVED la posible participación de las familias de acuerdo con el plan de trabajo mencionado y 6. Gestionar tiquetes aéreos con antelación para los territorios alejados del nivel central.
* Por otra parte, la DTPRI aclaró que el plan de trabajo enunciado de prospecciones y recuperaciones de los cuerpos en el 2020 está inmersos en cada uno de los Planes Regionales de Búsqueda mencionados y que por ser información confidencial, solo se da el pantallazo de la ruta de acceso).
* Frente a los documentos del sistema de gestión enunciados, se sugiere continuar con la gestión para validar y aprobar con la Dirección General los procedimientos y demás documentos.
* Se sugiere verificar con la DTIPLB, que los Planes en torno a los cuales se avanza en el cumplimiento de este indicador, se reporten en el número 27.
* Finalmente, se sugiere que este indicador vaya monitoreándose mensualmente, de tal manera, que se puedan tomar acciones de forma temprana frente a los retos y dificultades que se vayan presentando durante el trimestre.</t>
  </si>
  <si>
    <t>37</t>
  </si>
  <si>
    <t>Diligencias de recuperación realizadas.</t>
  </si>
  <si>
    <t>50% de las diligencias de recuperación realizadas</t>
  </si>
  <si>
    <t>12 diligencias de recuperación realizadas</t>
  </si>
  <si>
    <t>1 diligencia de recuperación realizada</t>
  </si>
  <si>
    <t>Durante la vigencia 2020 se realizo diligencia de recuperacion en la primera area de intererés ubicada en el corregimiento de Piedra Honda, del municipio de Bagadó, departamento de Choco (Plan Regional de Búsqueda de personas dadas por desaparecidas de la columna chocó del movimiento 19 de abril en municipios de las subregiones Alto Atrato y San Juan en Chocó), la cual corresponde a un espacio identificado por la Dirección Técnica de Información, Planeación y Localización para la Búsqueda (DIPLO) donde presuntamente se encontraban al menos tres fosas colectivas contiguas, la primera de ellas presuntamente con cuerpos de 3 mujeres, la segunda con los cuerpos de 3 hombres y una tercera con cuerpos de 4 hombres, para un total de 10 cadáveres de combatientes de la Columna Choco del M-19, reportados como muertes en combate con el ejercito el 1 de mayo de 1981 con el fin de contrastar la hipótesis de localización, realizando la debida prospección al terreno y descartando el area para la recuperación de cuerpos.
Adicional, se realizaron actividades administrativas para la aquisición de equipos y elementos necesarios para la localización y recuperación de cuerpos como la elaboración de fichas técnicas, mesas de trabajo para estudios de mercado y elaboración de estudios previos</t>
  </si>
  <si>
    <t>El indicador se encuentra en nivel òptimo, toda vez, que  se realizó una diligencia de recuperación, pese a no recuperar algún cuerpo. Es importante registrar esta información en las bases de datos que administra la  DTIPLOB para que sea actualizada e incluida en los planes de búsqueda y se pueda continuar con la investigación para nuevas hipotesis de localización de los cuerpos reportados como desaparecidos, en articulación con la DTPRI. Finalmente, se sugiere evaluar los efectos que trae la pandemia decretada para desarrollar la meta del indicador durante la anualidad, considerando en todo caso, la consecución de recursos y el tiempo que resta durante la vigencia; para tal fin, es pertinente desarrollar un cronograma de trabajo interdependencias, de tal forma, que la reprogramación se encuentre alineada entre los diferentes procesos.</t>
  </si>
  <si>
    <t>2 diligencias de recuperación realizadas</t>
  </si>
  <si>
    <t>0 diligencias de recuperación realizadas</t>
  </si>
  <si>
    <t>La DTPRI durante el segundo trimestre del año ha venido desarrollando acciones encaminadas al cumplimiento de esta meta a pesar de las condiciones de aislamiento obligatorio que vive actualmente el país (Decreto 749 de 2020), junto con las diferentes restricciones y medidas tomadas por el Gobierno Nacional en cuanto a desplazamientos aéreos y terrestres, accesos a municipios y medidas establecidas en cada uno de estos; lo que no nos ha permitido la ejecución de actividades en campo de manera regular. Sin embargo, nuestros esfuerzos como equipo fueron encaminados en el avance de los diferentes Planes Regionales de Búsqueda, los cuales contemplan planes e informes de localización, planes de intervención, recolección y análisis de información e informes técnicos, los cuales contribuyen a la verificación de las hipótesis de localización de tal forma que se cuenta con un panorama y plan de trabajo de los próximos cuerpos a ser recuperados: (rutas de trabajo, gestión de información, definición de polígonos y cronogramas de acceso a terrenos, proyección de acciones, planes operativos, cronograma de actividades, necesidades de alojamiento, transporte y destino de los cadáveres recuperados y plan de actividades)
   - PRB Bagadó - Choco Informe Técnico Unificado – 35 cuerpos a recuperar.
   - PRB Caqueta- Putumayo Recolección información Agrupación Sur de Nivel Central, Florencia y Mocoa - 10 cuerpos a recuperar.
   - PRB Chámeza-Casanare Plan de localización Cerro San José - 1 cuerpo a recuperar
   - PRB Chámeza-Casanare Recolección de Información y facilitación en el Cerro San José - 1 cuerpo a recuperar.
   - PRB Norte Valle del Cauca Informe de localización Corregimiento de la Tulia - 4 cuerpos a recuperar
   - PRB Norte Valle del Cauca Informe de Localización Corregimientos de Primavera - 4 cuerpos a recuperar
   - PRB Tumaco-  Nariño Fase de localización - 10 cuerpos a recuperar
   - PRB Tumaco- Nariño  Plan de Intervención Jesús  María Cuellar - 10 cuerpos a recuperar
Adicional la DTPRI ha trabajado de manera conjunta para definir los diferentes procedimientos, protocolos, documentos, manuales, guías de operación e Instructivos de equipos de arqueología que contribuyen a la búsqueda y recuperación de cuerpos:
- Procedimiento de Prospección, procedimiento de Recuperación, Procedimiento Unificado prospección y recuperación, Procedimiento de Localización.
- Documentos Daño Antijurídico: Acerca de la evidencia, afectaciones relacionadas al daño antijurídico, protocolo ingreso a lugares, y protocolo de prevención y mitigación daño.
- Manual para el registro y fijación Topográfica de la visita de localización y Manual para la captura de datos espaciales y fijación Topográfica en la fase de Prospección.
- Guía de Operación del Equipo Leica Disto S910 preliminar, Guía de Operación del Equipos Trimble GNSS R10 Modelo 2 preliminar, Guía de uso escáner laser blk 360, Instructivo_ Agregar coberturas a GARMIN.
También la DTPRI ha participado de manera activa en la construcción del sistema de información misional de la Unidad, en las capacitaciones realizadas por ICMP para el avance e implementación de métodos en casos complejos y ha realizado capacitaciones de Recuperación: “Conceptos Claves Para la arqueología forense” y “La búsqueda de las personas desaparecidas desde la experiencia forense. Casos”, para la unificación de conceptos y fortalecimiento metodológico a cargo de los antropólogos de la Dirección al interior de la Unidad.</t>
  </si>
  <si>
    <t>* En virtud de los planes de busqueda en los cuales ya se tiene previsto realizar prospecciones, se sugiere gestionar lo siguiente al inicio del tercer trimestre: 1. Permisos al gobierno y entes municipales y departamentales para acceso a lugares durante la pandemia, 2. Permisos de acceso a lugares para realizar las recuperaciones. 3. Actos administrativos internos necesarios para ingresar a lugares para recuperar cuerpos. 4. Conceptos del asesor de seguridad, 5. Verificar con la DTPCVED la posible participación de las familias de acuerdo con el plan de trabajo mencionado y 6. Gestionar tiquetes aéreos con antelación para los territorios alejados del nivel central.
* Por otra parte, la DTPRI aclaró que el plan de trabajo enunciado de prospecciones y recuperaciones de los cuerpos en el 2020 está inmersos en cada uno de los Planes Regionales de Búsqueda mencionados y que por ser información confidencial, solo se da el pantallazo de la ruta de acceso).
* Frente a los documentos del sistema de gestión enunciados, se sugiere continuar con la gestión para validar y aprobar con la Dirección General los procedimientos y demás documentos.
* Es muy importante verificar con la DTIPLB, que los Planes en torno a los cuales se avanza en el cumplimiento de este indicador, se reporten tamibién en los indicadores 27 (Planes regionales de búsqueda) y 30 (Personas que cuentan con hipótesis de localización), de manera que sea consistente la información frente al flujo de operación en el proceso de búsqueda.
* Finalmente, se sugiere que este indicador vaya monitoreándose mensualmente, de tal manera, que se puedan tomar acciones de forma temprana frente a los retos y dificultades que se vayan presentando durante el trimestre.</t>
  </si>
  <si>
    <t>38</t>
  </si>
  <si>
    <t>Cuerpos recuperados.</t>
  </si>
  <si>
    <t>70% de cuerpos recuperados</t>
  </si>
  <si>
    <t>28 cuerpos recuperados</t>
  </si>
  <si>
    <t>11 cuerpos recuperados</t>
  </si>
  <si>
    <t>0 cuerpos recuperados</t>
  </si>
  <si>
    <t>Se realizaron actividades administrativas para la aquisición de equipos y elementos necesarios para la localización y recuperación de cuerpos como la elaboración de fichas técnicas, mesas de trabajo para estudios de mercado y elaboración de estudios previos.</t>
  </si>
  <si>
    <t>Frente a este indicador, es necesario reportar desde el criterio técnico de la Dirección Técnica de Prospección, Recuperación e Identificación el estado de las hipotesis de localización de los planes de búsqueda, de tal forma que se cuente con un panorama y plan de trabajo de los próximos cuerpos a ser recuperados. Por otra parte, es necesario evaluar las metas de este indicador, considerando en todo caso el contexto del país dada la emergencia sanitaria vigente. De ser necesario, se deben remitir los ajustes correspondientes durante la vigencia, Por último, se denota que el indicador se encuentra en un nivel de cumplimiento crítico para el primer corte</t>
  </si>
  <si>
    <t>La DTPRI durante el segundo trimestre del año ha venido desarrollando acciones encaminadas al cumplimiento de esta meta a pesar de las condiciones de aislamiento obligatorio que vive actualmente el país (Decreto 749 de 2020), junto con las diferentes restricciones y medidas tomadas por el Gobierno Nacional en cuanto a desplazamientos aéreos y terrestres, accesos a municipios y medidas establecidas en cada uno de estos; lo que no nos ha permitido la ejecución de actividades en campo de manera regular. Sin embargo, nuestros esfuerzos como equipo fueron encaminados en el avance de los diferentes Planes Regionales de Búsqueda, los cuales contemplan planes e informes de localización, planes de intervención, recolección y análisis de información e informes técnicos, los cuales contribuyen a la verificación de las hipótesis de localización de tal forma que se cuenta con un panorama y plan de trabajo de los próximos cuerpos a ser recuperados (rutas de trabajo, gestión de información, definición de polígonos y cronogramas de acceso a terrenos, proyección de acciones, planes operativos, cronograma de actividades, necesidades de alojamiento, transporte y destino de los cadáveres recuperados y plan de actividades):
   - PRB Bagadó - Choco Informe Técnico Unificado – 35 cuerpos a recuperar.
   - PRB Caqueta- Putumayo Recolección información Agrupación Sur de Nivel Central, Florencia y Mocoa - 10 cuerpos a recuperar.
   - PRB Chámeza-Casanare Plan de localización Cerro San José - 1 cuerpo a recuperar
   - PRB Chámeza-Casanare Recolección de Información y facilitación en el Cerro San José - 1 cuerpo a recuperar.
   - PRB Norte Valle del Cauca Informe de localización Corregimiento de la Tulia - 4 cuerpos a recuperar
   - PRB Norte Valle del Cauca Informe de Localización Corregimientos de Primavera - 4 cuerpos a recuperar
   - PRB Tumaco-  Nariño Fase de localización - 10 cuerpos a recuperar
Adicional se realizaron actividades administrativas (estudio de mercado, estudios previos y solicitud del CDP)  para la adquisición de equipos de geofísica, los cuales tienen como objetivo fortalecer las labores de búsqueda al contar con tecnología no invasiva que permita realizar barridos de terrenos en donde puede existir evidencia de ocultamiento de cuerpos de personas dadas por desaparecidas, es de anotar que dichos equipos están diseñados para determinados escenarios de la geografía colombiana, por lo tanto se pretende ampliar el espectro de actuación de la tecnología disponible en el campo de la geofísica y la geodesia, adquiriendo otros equipos de geofísica que aumenten las soluciones posibles para los diferentes terrenos y así poder realizar diligencias de localización  y recuperación de cuerpos de una manera mas efectiva:
   - Equipo o solución Tomógrafo Eléctrico
   - Equipo o solución Conductivimetro perfilador Electromagnético
   - Estetoscopio de Espejos</t>
  </si>
  <si>
    <r>
      <t xml:space="preserve">* Considerando que el denominador de este indicador (que proviene del logro del indicador 30, a cargo de la DTIPLB) se proyecta 89 cuerpos cón hipotesis de localización, es necesario ajustar la proyección del numerador del presente indicador, considerando que la meta anual establecida en el Plan de acción es el 70% y no el 31,5% como se encuentra actualmente. De la manera en que está proyectada la medición actual, la lectura del indicador es inconsistente.
</t>
    </r>
    <r>
      <rPr>
        <sz val="10"/>
        <color rgb="FFFF0000"/>
        <rFont val="Arial"/>
        <family val="2"/>
      </rPr>
      <t>* Adicionalmente, es fundamental que la información reportada en este indicador guarde relación directa con los indicadores 27 y 30 (también a cargo de la DTIPLB), por lo que estas dependencias deben coordinar el reporte de acuerdo a la articulación de acciones que se desarrollen para su cumplimiento. Esta alerta se realiza teniendo en cuenta que no hay una coincidencia entre las hipótesis de localización reportadas por la DTIPLB, las diligencias de recuperación que se proyectan (indicador 37) y los cuerpos que se recuperan. Esto querría decir que las hipótesis de localización no se están formulando de manra articulada como parte del proceso de búsqueda.</t>
    </r>
    <r>
      <rPr>
        <sz val="10"/>
        <color theme="1"/>
        <rFont val="Arial"/>
        <family val="2"/>
      </rPr>
      <t xml:space="preserve">
* En ese sentido, se sugiere que este indicador vaya alimentándose mensualmente con base en la información del indicador 30 de la DTIPLB, de tal manera, que se puedan tomar acciones de forma temprana frente a los retos y dificultades que se vayan presentando durante el trimestre.
* Así mismo, se sugiere analizar junto con la SGTT el ajuste requerido para este indicador considerando las condiciones expuestas a raíz del estado de emergencia decretado, como ya informó la DTPRI que tiene previsto hacer.
* Aunque entre los soportes no está el plan de trabajo enunciado para las recuperaciones programadas en el 2020, la DTPRI informó que dichos planes de trabajo estan inmersos en cada uno de los Planes Regionales de Búsqueda mencionados y que, por ser información confidencial, solo se da el pantallazo de la ruta de acceso.
* Es necesario que este indicador sea revisado de manera simultánea y articulada con respecto al producto "cuerpos recuperados" del proyecto de inversión misional.</t>
    </r>
  </si>
  <si>
    <t>39</t>
  </si>
  <si>
    <t>Evaluación interna de las respuestas dadas por la UBPD (integrales, oportunas, coherentes, consistentes, pertinentes) en los casos en los cuales se está realizando la búsqueda.</t>
  </si>
  <si>
    <t>1 documento de evaluación de las respuestas dadas por la UBPD.</t>
  </si>
  <si>
    <t>Se está realizando un acercamientoa a los conceptos "integro, oportuno, coherente, consistente y pertinente" con las Direcciones Técnicas y el Grupo Interno de Trabajo de la Subdirección General Técnica y Territorial para evaluar las respuestas dadas desde la UBPD.</t>
  </si>
  <si>
    <t>Se sugiere incluir a la Oficina de Gestión del Conocimiento en la definición de las respuestas, toda vez que, es la encargada del glosario y puede contrubuir con las respectivas definiciones y el aprendizaje. Por otra parte, se sugiere construir un cronograma de trabajo detallado, el cual permita realizar seguimiento y monitoreo al desarrollo del instrumento y de la metodología de evaluación. Finalmente, evaluar si se requiere realizar ajuste de metas y del presupuesto asignado para el cumplimiento de este indicador.</t>
  </si>
  <si>
    <t>Identificación y conceptualización de las múltiples respuestas de la UBPD en el proceso de búsqueda y diseño metodológico para la evaluación. (0,6)</t>
  </si>
  <si>
    <t>Para el cumplimiento del reporte para el segundo trimestre del Plan Operativo de la SGTT, se identificaron acciones para la construcción de los entregables establecidos en la ficha del indicador 39, así como las dependencias que se articulan en las nociones de respuestas y resultados que permitan la construcción de nociones al interior de la UBPD.
Es preciso señalar que siguiendo lo propuesto por la OACP y en aras de realizar trabajo conjunto que permita la conceptualización de la noción de “Respuestas” que brinda la UBPD, la SGTT estableció dos (2) jornadas de trabajo con la Oficina de Gestión del Conocimiento. En dichos espacios se avanzó en la construcción de las “respuestas” brindadas por la UBPD y la diferencia de éstas con los “resultados” del proceso de búsqueda. 
En estas condiciones durante el segundo trimestre del año se construyó el documento de “Identificación y conceptualización de las respuestas brindadas a las personas que buscan”, el “Diseño metodológico para evaluar las múltiples respuestas” y el “Cronograma para dar cumplimiento” por parte de la SGTT - documentos adjuntos .</t>
  </si>
  <si>
    <t>* Es importante no perder de vista que este indicador fue formulado para que se pudiera indagar y concretar en la conceptualización de lo que implica el cambio de paradigma que significa la existencia de la UBPD. Por lo tanto, es fundamental que en el trabajo que se realice al respecto, las múltiples respuestas no se entiendan literalmente como contestaciones a preguntas que plantee la ciudadanía, sino como las formas diversas en que, a lo largo de todo el proceso de búsqueda, la UBPD muestra avances en la búsqueda (por ejemplo, a través del establecimiento de estados, la formulación de hipótesis de localización, las prospecciones incluso cuando no se logran recuperaciones, la inclusión de los saberes y experiencias de las personas que buscan, etc.).
* Frente al documento "DISEÑO METODOLÓGICO PARA EVALUAR LAS MÚLTIPLES RESPUESTAS BRINDADAS POR LA UNIDAD DE BÚSQUEDA DE PERSONAS DADAS POR DESAPARECIDAS" se sugiere que el objetivo general tenga presente los procesos y no a los servidores como muestra de las respuestas a evaluar, esto permite evitar sesgos y que el muestreo sea aleatorio entre los procesos misionales. por otra parte, la metodología ya debería incluir el muestreo y forma de evaluar cada respuesta.
* Finalmente, se sugiere que para el desarrollo de la metodología utilicen como insumo los procedimientos documentados del sistema de gestíón, los cuales detallan el quehacer de la UBPD y brinda pautas para saber que hacer en cada situación.</t>
  </si>
  <si>
    <t>40</t>
  </si>
  <si>
    <t>Personas en el universo provisional de personas dadas por desaparecidas, vinculadas a los Planes regionales de búsqueda.</t>
  </si>
  <si>
    <t>1% de personas en el universo provisional de personas dadas por desaparecidas, vinculadas a los Planes regionales de búsqueda.</t>
  </si>
  <si>
    <t>1.136 personas en el universo provisional de personas dadas por desaparecidas, vinculadas a los Planes regionales de búsqueda.</t>
  </si>
  <si>
    <t>114 personas en el universo provisional de personas dadas por desaparecidas, vinculadas a los Planes regionales de búsqueda.</t>
  </si>
  <si>
    <t>Una vez revisado el registro de solicitudes de búsqueda de la UBPD, a 31 de marzo del 2020 y haciendo el cruce con la base de Centro Nacional de Memoria Histórica, CNMH, se cuenta con un registro de 114 personas incluidas en los Planes de búsqueda.
Esta base de datos el CNMH esta compuesta por información que da cuenta de personas desaparecidas bajo diferentes modalidades tales como: Desaparición forzada, Secuestro, Reclutamiento y Utilización. Respecto a la información allí reportada, del universo provisional se tuvo en cuenta personas que podían continuar desaparecidas y que podian estar includias en los planes, demostrando así el avance del proceso de búsqueda realizado por la UBPD.</t>
  </si>
  <si>
    <t>* El indicador se encuentra en nivel de cumplimiento "Óptimo".
* Es necesario complementar el análisis cualitativo. Ese campo no es para repetir en palabras el dato numérico que se reporta, sino para explicar mejor en qué ha consistido el avance, cómo se logró, qué obstáculos se enfrentaron, etc. Así mismo, se puede describir el logro en sus componentes, por ejemplo, explicando algunas características generales de las 114 personas (son hombres, mujeres, de qué edades o zonas, etc.).
* Se sugiere elaborar un documento similar a los entregados como soporte de los indicadores 28 y 29.
* Es importante tener presente que, a medida que se avanza en el cruce de información con la base de datos del CNMH, es probable que el denominador se modifique, por lo que, si llega a ser el caso, debe informarse en el dato cualitativo para que la OAP modifique el cuadro de medición del indicador.
* Con respecto al soporte, como se ha hecho con otros indicadores, en el caso de la información confidencial está bien indicar la URL donde su ubica el archivo original, pero también un pantallazo del documento o archivo, para poder saber a qué corresponde.</t>
  </si>
  <si>
    <t>227 personas en el universo provisional de personas dadas por desaparecidas, vinculadas a los Planes regionales de búsqueda.</t>
  </si>
  <si>
    <t>231 personas en el universo provisional de personas dadas por desaparecidas, vinculadas a los Planes regionales de búsqueda.</t>
  </si>
  <si>
    <t>Una vez revisado el Registro de solicitudes de búsqueda de la UBPD, a 30 de junio del 2020 y haciendo el cruce con la base de Centro Nacional de Memoria Histórica, CNMH, se cuenta con un registro de 231 personas incluidas en los Planes Regionales de Búsqueda, adicionales a las incluidas en períodos anteriores.
Analizando los datos sobre las Personas Dadas por Desaparecidas, se realizó un análisis que permitió establecer algunas variables tales como:
     a) Porcentaje de personas según el sexo:
*Masculino 82,68%, 
*Femenino 12,55%
*Sin información 4,76%
     b) Porcentaje según el rango de edades:
*de 0 a 10 es de 0,43%
*de 11 a 20 es de 13,85%
*de 21 a 30 es de 21,21%
*de 31 a 40 es de 12,99%
*de 41 a 50 es de 3,90%
*de 51 a 60 es de 3,46%
*Sin información es de 44,16%
El universo provisional del CNMH sigue siendo el mismo, por lo que el denominador sigue siendo 113.577 personas incluidas en lo planes. Así mismo, se mantiene nuestra meta de llegar a 1.135 personas.</t>
  </si>
  <si>
    <t>* El indicador se encuentra en nivel de cumplimiento "óptimo".
* Es importante que se haya indicado en el análisis cualitativo que el denominador sigue siendo el mismo del primer período, pues se entiende que este puede llegar a sufrir cambios (incremento o disminución) por labores de depuración, duplicidad de información, etc. Por ello se solicita mantener esta información en los futuros reportes.
* Se sugiere elaborar un documento similar a los entregados como soporte de los indicadores 28 y 29, para enriquecer la información brindada, mediante su desagregación.
* Con respecto al soporte, como se ha hecho con otros indicadores, en el caso de la información confidencial está bien indicar la URL donde su ubica el archivo original, pero también un pantallazo del documento o archivo, para poder saber a qué corresponde.</t>
  </si>
  <si>
    <t>La UBPD lidera la búsqueda de personas dadas por desaparecidas en el marco de un sistema de búsqueda.</t>
  </si>
  <si>
    <t>3.1 Proponer y propiciar el trabajo colaborativo y articulado con las entidades y organizaciones implicadas en la búsqueda, alrededor de los diferentes momentos del proceso.</t>
  </si>
  <si>
    <t>41</t>
  </si>
  <si>
    <t>Variación en el número de acciones de búsqueda que coordina la UBPD con otras entidades involucradas en la búsqueda.</t>
  </si>
  <si>
    <t>150% de variación en el número de acciones interinstitucionales que coordina la UBPD.</t>
  </si>
  <si>
    <t>6 acciones interinstitucionales que coordina la UBPD.</t>
  </si>
  <si>
    <t>1 acciones interinstitucionales que coordina la UBPD.</t>
  </si>
  <si>
    <t xml:space="preserve">La Dirección de información planeación y localización en el ejercicio de sus funciones presentó el plan regional llamado “Alto Atrato y San Juan” en Chocó, en el cual se adelanta la búsqueda de varias personas integrantes del movimiento M 19, desaparecidas entre abril y mayo de 1981. Este plan fue socializado y por aprobado por el equipo técnico integrado por las tres Direcciones Técnicas y la SGTT incluido su Grupo Interno de Trabajo Territorial de Quibdó al cumplir con los criterios de evaluación previamente establecidos.
Una vez se surtió el proceso antes descrito, se expidió la Resolución 0286 del 26-02-2020 "Por medio de la cual se autoriza el acceso al territorio colectivo bajo la posesión del Consejo Comunitario Mayor de la Organización Popular Campesina del Alto Atrato - COCOMOPOCA, para las labores humanitarias y extrajudiciales de prospección y recuperación de la UBPD con el objetivo de efectuar la búsqueda de personas dadas por desaparecidas" </t>
  </si>
  <si>
    <t>Se valora el trabajo realizado en terminos de la expedición del acto administrativo. Por otra parte, es necesario que se realice una descripción de las 4 acciones coordinadas durante el año 2019 de tal forma, que se pueda identificar durante la vigencia la variación positiva de las mismas, así como denotar aquellas que se han generado en el 2020, las cuales servirán de linea base para posteriores mediciones. 
Es importante describir y precisar en la descripción del indicador 41 y, si es el caso modificar el nombre, si se considera pertinente no contar solamente entidades sino también organizaciones con las que se tiene relacionamiento. Al respecto es necesario tener presente que el sentido con el que fue formulado el indicador fue el de entender el relacionamiento interinstitucional, para aproximarse paulatinamente, a lo largo del despliegue de la Planeación estratégica a mediano plazo, a obtener liderazgo en el proceso de búsqueda en el marco de un sistema donde la entidad es un actor entre otros que tienen responsabilidades o roles al respecto. Por ello, es diferente la gestión realizada para trabajar con otras entidades, al relacionamiento con organizaciones, que tiene mayor conexión con la construcción de confianza, para lo cual hay otras mediciones en la transformación 1. De ese modo, incluir organizaciones podría distorsionar la relación con la transformación en la que está ubicado el indicador.
Estas observaciones tienen que ver con que el cumplimiento reportado en este indicador se basa el trabajo con el Consejo Comunitario Mayor de la Organización Popular Campesina del Alto Atrato, COCOMOPOCA, que no es una entidad sino una organización. Lo mismo ocurre con los actores descritos en el reporte cualitativo de este indicador, pues ninguno de ellos corresponde a aquellos que se proyectaron al momento de construir este indicador y ubicarlo en la transformación de liderazgo.
Finalmente, es necesario evaluar los ajustes requeridos a las metas del presente indicador, de acuerdo con la pandemia decretada por el gobierno</t>
  </si>
  <si>
    <t>2 acciones interinstitucionales que coordina la UBPD.</t>
  </si>
  <si>
    <t>En aras de propiciar escenarios en los que la UBPD lidere la búsqueda de personas dadas por desaparecidas en el marco de un sistema de búsqueda, desde la SGTT se han adelantado acciones de coordinación con el INMLCF y la Físcalía General de la Nación; estas acciones de coordinación se ajustan a lo descrito en el artículo 5 del Decreto Ley 589 de 2017, por lo que se resalta lo siguiente:
1.INLMCF: desde el mes de abril la UBPD ha estado elaborando los estudios previos para la suscripción de un convenio con el INMLCF cuyo objeto será aunar esfuerzos administrativos, científicos, técnicos y tecnológicos y financieros en el ámbito de sus competencias y en el cumplimiento de sus funciones, tendientes al desarrollo de actividades que permitan la articulación y el trabajo conjunto, que permita una efectiva coordinación para el proceso de búsqueda, localización, recuperación, identificación y entrega digna de las personas dadas por desaparecidas en el contexto y en razón del conflicto armado. En tal sentido, vale la pena mencionar que el mismo está siendo objeto de revisión por parte del Insituto.
2. Fiscalía General de la Nación: Durante este trimestre se sucribió el otrosí No.03 del convenio No. 030 de 2019, suscrito entre la UBPD y la Fiscalía General de la Nación. Este otrosí, prorrogó el convenio hasta por 5 años más, teniendo en cuenta que este tiene como objeto establecer las condiciones para el acceso y suministro de información, entre la Fiscalía y la UBPD especialmente aquellas que se refieren a información para la búsqueda, identificación y localización a las personas dadas por desaparecidas con ocasión del conflicto armado. Teniendo en cuenta lo mencionado, es evidente que este convenio es de vital importancia para la labor misional de la UBPD, por lo que era necesario realizar el mencionado otrosí, para poder continuar aunando esfuerzos para el acceso y suministro de información necesaria para la búsqueda de los desaparecidos en el marco del contexto del conflicto armado.</t>
  </si>
  <si>
    <t>* La información reportada da cuenta de relacionamiento con otras entidades y se adjuntan los soportes correspondientes. Sin embargo, ese relacionamiento está en una etapa de intercambio general de información o articulación de acciones, no tanto de liderazgo de la entidad en la coordinación de acciones. Si fuera así, lo que es importante es tener en cuenta el foco de la acción estratégica para reenfocar el relacionamiento o para, eventualmente, revisar el alcance del indicador y pensar en una formulación diferente para la siguiente vigencia, si se considera que no se está actualmente en un escenario propicio para desarrollar dicho rol de coordinación.
* Se sugiere elaborar un cronograma para determinar que acciones se gestionarán y con que entidades para lo que resta de la vigencia.</t>
  </si>
  <si>
    <t>42</t>
  </si>
  <si>
    <t>Estrategias de relacionamiento interstitucional que visibilizan el valor agregado de lo humanitario para el impulso de la búsqueda.</t>
  </si>
  <si>
    <t>Subdirección General Técnica y Territorial / Dirección General - apoyo en incidencia</t>
  </si>
  <si>
    <t>1 documento con la estrategia de relacionamiento interinstitucional.</t>
  </si>
  <si>
    <t>Matriz de necesidades de relacionamiento de la UBPD con actores externos (0,1)</t>
  </si>
  <si>
    <t>Con el fin de identificar las necesidades de articulación política, interinstitucional local y regional para impulsar la búsqueda de personas dadas por desaparecidas en razon y contexto del conflicto armado, desde la SGTT se formuló la "Matriz de relacionamiento estratégico de incidencia política", esta herramienta tiene como objetivo hacer un diagnóstico de las necesidades de relacionamiento identificadas por los Grupos Internos de Trabajo Territorial para el desarollo del mandato en cada una de sus zonas de cobertura.
Así las cosas, cada coordinador interno de trabajo identificó diferentes propuestas de trabajo colaborativo con actores territoriales partiendo principalmente en dar respuesta a necesidades de i) Consolidación de la información ii) Lugares de disposición de cuerpos iii) Seguridad, protección y dignificación de los cuerpos recuperados iv) Confiabilidad del proceso de identificación v) Entre otros.</t>
  </si>
  <si>
    <t>Directrices básicas para el relacionamiento externo de la UBPD. (0,2)</t>
  </si>
  <si>
    <t>0.0</t>
  </si>
  <si>
    <t>Con el fin de avanzar con el documento "Directrices básicas para el relacionamiento externo de la UBPD", se han propiciado espacios para la construcción colectiva de la estrategia de relacionamiento con el equipo de profesionales de la Dirección General quienes apoyan las acciones de relacionamiento institucional que visibilizan el valor agregado de lo humanitario para el impulso de la búsqueda. Así las cosas, se definienieron los principales componentes del documento (introducción, contexto, acciones-actores y directrices) en proceso de validación.</t>
  </si>
  <si>
    <t>* El indicador se encuentra en nivel de cumplimiento crítico, en tal sentido, nuevamente se sugiere elaborar un cronograma de trabajo para llevar a cabo las tareas que permitirán generar la estrategia de relacionamiento, así mismo, incluir a las mesas de trabajo que se estén desarrollando a las direcciones técnicas misionales, ya que por acciones transversales cuentan con ideas y conocimiento para que la estrategia en construcción sea robusta en términos institucionales.
* Se solicita tener en cuenta que el campo de análisis cualitativo es para poder reflexionar sobre las razones que obstaculizaron o facilitaron los avances logrados o los incumplimientos reportados. En el caso de este indicador, se encuentra en nivel crítico por segundo período consecutivo y hace falta profundizar tanto en las razones de ese nivel de cumplimiento, como en las acciones que se están tomando para poder superar el rezago.
* Se recomienda diligenciar en su totalidad las actas de reunión remitidas, toda vez que, no se encuentran datos como los compromisos relevantes para la construcción de la estrategia, orden del día, documentos revisados durante la sesión o el número del consecutivo de las sesiones realizadas durante la vigencia. (Esta observación fue incorporada por la dependencia en la etapa de subsanaciones, pero se mantiene para que se tenga en cuenta en futuros reportes).</t>
  </si>
  <si>
    <t>3.2 Construir y posicionar un propósito común que permita a las instituciones contribuir a la búsqueda de personas dadas por desaparecidas</t>
  </si>
  <si>
    <t>43</t>
  </si>
  <si>
    <t>Evaluación cualitativa del respaldo de la comunidad internacional a la construcción de un objetivo común alrededor de la búsqueda de personas desaparecidas.</t>
  </si>
  <si>
    <t>Equipo de Cooperación Internacional</t>
  </si>
  <si>
    <t>1 documento de evaluación cualitativa del respaldo de la comunidad internacional a la construcción de un objetivo común en la búsqueda.</t>
  </si>
  <si>
    <t>Informe de actividades con comunidad internacional para la construcción de un objetivo común en la búsqueda (0,1)</t>
  </si>
  <si>
    <t xml:space="preserve">El 30/01/2020 se aplicó encuesta sobre relacionamiento establecido desde las 17 sedes territoriales de UBPD con organismos de cooperación internacional, como insumo para el desarrollo de las acciones estratégicas del Plan de Acción 2020, lideradas por el Equipo de Cooperación de la Dirección General (Actividad 1.2.6 y Actividad 3.2.2). 
El análisis de resultados de la encuesta arrojó que los organismos de cooperación internacional han contactado a la UBPD en territorio y establecido un relacionamiento para desarrollar las siguientes actividades: 1. Facilitar el intercambio de información sobre contexto regional y situaciones de seguridad; 2. Ofrecer apoyo para el ingreso a territorios, especialmente de comunidades étnicas; 3. Aportar propuestas para el levantamiento de información sobre mapeo de fosas, cementerios y sepulturas ilegales; 4. Acompañar en territorio labores humanitarias de búsqueda; 5. Facilitar y fortalecer espacios de articulación con autoridades locales (personerías especialmente) y espacios de trabajo con organizaciones de familiares y de sociedad civil.
De acuerdo con la encuesta, al menos un 70,6%, de los organismos de cooperación internacional manifiestan interés es desarrollar acciones conjuntas con UBPD para fortalecer la participación familiares de víctimas, pueblos étnicos, organizaciones de sociedad civil y excombatientes en el proceso de búsqueda. Un 58.8% manifiesta interés por desarrollar acciones para apoyar procesos de formación y de pedagogía en los territorios y un 47.1% para trabajar de manera coordinada y articulada para la búsqueda a través de espacios institucionales y con organizaciones de sociedad civil. Solo un 11.8% % manifestó interés por trabajar nuevas metodologías en materia forense y el desarrollo de actividades técnico científicas o de la fase de prospección y recuperación.
Como conclusiones de la encuesta se recomendó el desarrollo de lineamientos desde el nivel central para el establecimiento de alianzas en el territorio, el establecimiento de canales o mecanismos de comunicación con los organismos internacionales a nivel central y territorial, para facilitar la identificación de posibles proyectos e iniciativas y la formalización de los posibles acuerdos o convenios de cooperación. 
En este trimestre se han realizado 12 espacios de diálogo con representantes de la Comunidad Internacional para informar sobre los avances, retos y desafíos de la entidad. De estas reuniones se identifica un mayor conocimiento y nivel de respaldo de la Comunidad Internacional, manifestado en declaraciones en redes sociales y nuevos acuerdos de apoyo político, técnico y financiero para los próximos años alineados al Plan Operativo 2020 y el Plan Estratégico 2020-2023. En las reuniones desarrolladas los representantes de la comunidad internacional se muestran interesados en comprender mejor las implicaciones del trabajo que desarrolla UBPD y clarificar el rol que pueden desarrollar en la articulación con las organizaciones de la sociedad civil como con las demás autoridades del orden nacional y local con la que cooperan.
Asimismo, el 13/04/2020 se realizó el primer encuentro de diálogo y socialización con la comunidad internacional para la presentación del balance en el segundo año de implementación de la UBPD, resultados y los actuales retos que enfrenta, en la que participaron 45 representantes del cuerpo diplomático, agencias de cooperación y organizaciones internacionales no gubernamentales, representantes de academia internacional. Posterior al evento al desayuno se aplicó una encuesta a los 45 participantes sobre los principales temas que llamaron su atención de la jornada. Del resultado de la encuesta a corte 31 de marzo, los 5 temas de los que quieren recibir más información son: 1) La implementación de los Planes Regionales de Búsqueda y la participación de las víctimas en ellos; 2) la coordinación de la UBPD con el SNARIV; 3) El funcionamiento del Consejo Asesor de la Unidad y la relación con organizaciones de víctimas; 4) Los niveles de articulación institucional y protocolos establecidos para la identificación y las entregas dignas y; 5) Procesamiento de información que hace UBPD y su relación con los registros del SIRDEC. 
Se realizaron 2 reuniones con representantes de la comunidad internacional del grupo de acompañamiento a la UBPD del Punto 5 del Acuerdo de Paz a saber: Embajada Suecia, ICMP y CICR) para discutir propuesta de apoyo y respaldo a la UBPD en la construcción de un objetivo común por la búsqueda de los desaparecidos, llegando al acuerdo de generar un espacio de diálogo con otras entidades del orden nacional que impulse acuerdos bajo principios de cooperación y colaboración interinstitucionales. La Embajada Sueca como el CICR y ICMP se comprometieron a apoyar la iniciativa desde sus roles (político o técnicos) mediante la convocatoria a espacios de diálogo de alto nivel, para el segundo trimestre del año. Se realizaron por otra parte, 1 jornada con participación y apoyo de la GIZ con los representantes de la Comisión Nacional de Búsqueda. La GIZ preparó una propuesta metodológica para desarrollar las jornadas con la CNB conforme a la discusión sobre los Artículo 29 y 30 del Decreto Ley 589 de 2017. 
</t>
  </si>
  <si>
    <t>* El indicador se encuentra en nivel de cumplimiento "Óptimo", pues se presenta un informe de actividades desarrolladas durante el trimestre con organizaciones de comunidad internacional, incluso recolectando información desde el trabajo directo con equipos territoriales, además de algunos resultados y análisis.
* Los soportes dan cuenta de la información de avance en cuanto a los resultados de actividades desarrolladas e instrumentos aplicados, sin embargo, se recomienda adjuntar los listados de asistencia o evidencias de las reuniones, encuentros y demás espacios que se realizan.</t>
  </si>
  <si>
    <t>Definir metodología de evaluación de la receptividad de la comunidad internacional sobre propósito común. (0,2)</t>
  </si>
  <si>
    <t>Sistematización de la información obtenida a la fecha (0,05)</t>
  </si>
  <si>
    <t xml:space="preserve">     Durante el trimestre reportado se realizaron espacios de trabajo con representantes de la Comunidad Internacional para garantizar su participación en los espacios estratégicos para la Unidad, como la socialización del Plan Nacional de Búsqueda o la instalación del Consejo Asesor, así como la continuidad del seguimiento a proyectos específicos para el fortalecimiento institucional y apoyo a los planes  de búsqueda, así como el desarrollo de espacios de asistencia técnica para el intercambio de experiencias y conocimientos de expertos internacionales con las diferentes dependencias misionales. Si bien se finalizó la recolección de respuestas de la encuesta aplicada a representantes de agencias de cooperación, Embajadas y otras organizaciones internacionales que participaron en el desayuno organizado por la Unidad el 13 de marzo, durante el trimestre reportado, el equipo de cooperación se concentró en documentar la participación de los aliados internacionales a estos espacios  y dar seguimiento a los pronunciamientos, documentos o informes en los que se resaltó el trabajo y el interés por continuar respaldando a la Unidad en términos políticos, técnicos y financieros.
     No obstante, finalizado el trimestre, no se logró avanzar en la definición metodológica de los instrumentos aplicables para medir el nivel de receptividad de la comunidad internacional para trabajar bajo un objetivo común para la búsqueda de los desaparecidos, dado a que no fue posible la articulación con la Oficina de Gestión del Conocimiento en las actividades que respectan con la definición de la metodología. Para el siguiente trimestre se buscará la coordinación con la Oficina de Gestión de Conocimiento para identificar los instrumentos que permitan recoger información relevante sobre la comprensión que tiene éste grupo de interés de la Unidad y de sus procesos misionales, la revisión documental de fuentes primarias y secundarias y el desarrollo de entrevistas a profundidad con personas clave de la cooperación que permitan definir el grado o nivel de receptividad y las diferentes expresiones de apoyo, articulación y coordinación con la entidad, así como la definición del rol y alcances de la participación de estos actores, respecto de su carácter (Embajadas, agencias de cooperación técnica, organizaciones internacionales de derechos humanos y paz, Universidades y Centros de Pensamiento internacionales) que puedan brindar una evaluación valorativa de este actor en la construcción de un objetivo común. Internamente se requiere por parte de la Unidad y la Dirección General avanzar en la determinación de expectativas e intereses de involucrar a entidades de carácter internacional en sus acciones.</t>
  </si>
  <si>
    <t>* El indicador se reporta en nivel de cumplimiento "riesgo", puesto que se tenía proyectado para este período contar con la "definición de una metodología de evaluación de la receptividad de la comunidad internacional sobre un propósito común" y no se ha logrado como hito. Pese a ello, en el análisis cualitativo se informa sobre acciones sustanciales que aportan en el fortalecimiento institucional, los planes de búsqueda, y el intercambio de conocimientos técnicos y experiencias en los procesos de búsqueda.
* Es importante, entonces, mencionar por qué, pese al trabajo realizado que se explica en detalle, no se ha logrado el avance esperado en la metodología. También es importante mencionar y definir  las acciones que se espera tomar en el siguiente trimestre para poder avanzar con lo que esté rezagado y además con el cumplimiento de los entregables de los siguientes periodos.
* Los soportes dan cuenta del avance en las actividades reportadas en el avance cualitativo.</t>
  </si>
  <si>
    <t>44</t>
  </si>
  <si>
    <t>Documentos que sustentan la importancia de construir un objetivo común entre las entidades implicadas en la búsqueda.</t>
  </si>
  <si>
    <t>Dirección General - Asesor forense y asesor de información</t>
  </si>
  <si>
    <t>1 documento que sustenta la importancia de un objetivo común entre las entidades implicadas en la búsqueda.</t>
  </si>
  <si>
    <t>Construcción de los principios rectores de la UBPD (0,1)</t>
  </si>
  <si>
    <t>El 24 de febrero se envió a través de un correo electrónico a la Subdirección General Técnica y Territorial, Dirección de Información, Subdirección de Gestión de Información, Oficina Asesora Jurídica, Oficina de Teconologías de la Información y al asesor de la Dirección General federico Andreu, un borrador de los "Principios Rectores de la UBPD", con el objetivo de someterlo a comentarios. Una vez incluidos las modificaciones propuestas, el 2 de marzo se remitió a la Directora General una nueva versión del borrador de los "Principios Rectores de la UBPD", para su aprobación. A la fecha no hay respuesta de la Directora sobre su aprobación. El 6 de marzo, parte de los "Principios Rectores de la UBPD" fueron usados en la presentación realizada en una reunión de coordinación interinstitucional con la Unidad de Investigación y Acusación de la Jurisdicción Especial para la Paz UIA-JEP.</t>
  </si>
  <si>
    <t xml:space="preserve">* El indicador se encuentra en nivel de cumplimiento "Óptimo", pues se presenta el avance esperado, que es el documento con la "Construcción de Principios rectores de la UBPD", además de su proceso de construcción.
Aunque el avance no contempla una "aprobación final" por parte de la Dirección General, y el haber usado el documento en actividades de articulación inter-institucional manifiesta su legitimidad, se recomienda lograr su respuesta como formalidad.
* Los soportes dan cuenta del avance en el documento y su proceso de construcción </t>
  </si>
  <si>
    <t>Conjunción entre principios rectores de la UBPD y estrategias de coordinación interinstitucional del PNB. (0,2)</t>
  </si>
  <si>
    <t>De los 26 indicadores que tenían meta mayor a cero en el segundo corte, tan solo 14 tuvieron nivel de cumplimiento adecuado u óptimo, equivalente al 53,9%. Los 12 restantes tuvieron el siguiente comportamiento: 8 en crítico (indicadores 20, 23, 31, 32, 33, 34, 37 y 38), equivalente al 30,77%, 1 en riesgo (indicador 18), equivalente al 3,85% y 3 en subestimado (indicador 14, 21 y 30), equivalente al 11,54%. Se observa que de los 12 indicadores en incumplimiento, la Oficina Asesora de Comunicaciones y Pedagogía, Subdirección de Análisis de la Información y la Subdirección General Técnica y Territorial, tienen uno cada una, la Dirección Técnica de Participación, Contacto con las Víctimas y Enfoques Diferenciales tiene 2, la Dirección Técnica de Prospección, Recuperación e Identificación tiene 3 y la Dirección Técnica de Información, Planeación y Localización tiene a cargo 4 de ellos.</t>
  </si>
  <si>
    <t>Es importante que los responsables de los indicadores analicen las causas que no permitieron un desempeño óptimo a nivel de resultados, con el fin de identificar los cursos de acción a seguir, que pueden estar orientados hacia varias posibilidades: a priorizar o agilizar actividades que promuevan el cumplimiento de la meta, a fortalecer el equipo o recurso encargado del desarrollo de estas actividades, a cambiar los métodos o formas de realizar las actividades para optimizarlas o a modificar la meta anual propuesta debido a razones justificadas que lo hacen necesario.</t>
  </si>
  <si>
    <t>Con el fin de avanzar con el documento "Directrices básicas para el relacionamiento externo de la UBPD", se han propiciado espacios para la construcción colectiva de la estrategia de relacionamiento con el equipo de profesionales de la dirección General quienes apoyan las acciones de relacionamiento institucional que visibilizan el valor agregado de lo humanitario para el impulso de la búsqueda. Así las cosas, se definienieron los principales componentes del documento (introducción, contexto, acciones-actores y directrices) en proceso de validación.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</si>
</sst>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m"/>
    <numFmt numFmtId="165" formatCode="d/m/yyyy"/>
    <numFmt numFmtId="166" formatCode="m/d/yy"/>
    <numFmt numFmtId="167" formatCode="d\.m\.yy"/>
    <numFmt numFmtId="168" formatCode="0.0%"/>
    <numFmt numFmtId="169" formatCode="_-* #,##0_-;\-* #,##0_-;_-* &quot;-&quot;_-;_-@"/>
  </numFmts>
  <fonts count="37" x14ac:knownFonts="1">
    <font>
      <sz val="10"/>
      <color rgb="FF000000"/>
      <name val="Arial"/>
    </font>
    <font>
      <b/>
      <sz val="20"/>
      <color theme="0"/>
      <name val="Arial Narrow"/>
      <family val="2"/>
    </font>
    <font>
      <sz val="10"/>
      <name val="Arial"/>
      <family val="2"/>
    </font>
    <font>
      <b/>
      <sz val="14"/>
      <color theme="0"/>
      <name val="Arial Narrow"/>
      <family val="2"/>
    </font>
    <font>
      <b/>
      <sz val="11"/>
      <color rgb="FF000000"/>
      <name val="Arial Narrow"/>
      <family val="2"/>
    </font>
    <font>
      <b/>
      <sz val="11"/>
      <color theme="0"/>
      <name val="Arial Narrow"/>
      <family val="2"/>
    </font>
    <font>
      <b/>
      <sz val="11"/>
      <color rgb="FFFFFFFF"/>
      <name val="Arial Narrow"/>
      <family val="2"/>
    </font>
    <font>
      <b/>
      <sz val="10"/>
      <color rgb="FFFFFFFF"/>
      <name val="Arial Narrow"/>
      <family val="2"/>
    </font>
    <font>
      <sz val="11"/>
      <color rgb="FF000000"/>
      <name val="Arial Narrow"/>
      <family val="2"/>
    </font>
    <font>
      <sz val="11"/>
      <color theme="1"/>
      <name val="Arial Narrow"/>
      <family val="2"/>
    </font>
    <font>
      <sz val="10"/>
      <color rgb="FF000000"/>
      <name val="Arial Narrow"/>
      <family val="2"/>
    </font>
    <font>
      <sz val="11"/>
      <color rgb="FF000000"/>
      <name val="Arial"/>
      <family val="2"/>
    </font>
    <font>
      <sz val="10"/>
      <color theme="1"/>
      <name val="Arial"/>
      <family val="2"/>
    </font>
    <font>
      <sz val="10"/>
      <color theme="1"/>
      <name val="Arial Narrow"/>
      <family val="2"/>
    </font>
    <font>
      <b/>
      <sz val="11"/>
      <color theme="1"/>
      <name val="Roboto"/>
    </font>
    <font>
      <sz val="11"/>
      <color theme="1"/>
      <name val="Roboto"/>
    </font>
    <font>
      <b/>
      <sz val="14"/>
      <color theme="0"/>
      <name val="Roboto"/>
    </font>
    <font>
      <b/>
      <sz val="11"/>
      <color theme="1"/>
      <name val="Arial Narrow"/>
      <family val="2"/>
    </font>
    <font>
      <b/>
      <sz val="10"/>
      <color theme="0"/>
      <name val="Arial Narrow"/>
      <family val="2"/>
    </font>
    <font>
      <i/>
      <sz val="11"/>
      <color theme="1"/>
      <name val="Arial Narrow"/>
      <family val="2"/>
    </font>
    <font>
      <i/>
      <sz val="11"/>
      <color rgb="FF000000"/>
      <name val="Arial Narrow"/>
      <family val="2"/>
    </font>
    <font>
      <b/>
      <sz val="10"/>
      <name val="Arial Narrow"/>
      <family val="2"/>
    </font>
    <font>
      <b/>
      <sz val="10"/>
      <color rgb="FF000000"/>
      <name val="Arial Narrow"/>
      <family val="2"/>
    </font>
    <font>
      <sz val="10"/>
      <color rgb="FF000000"/>
      <name val="Arial"/>
      <family val="2"/>
    </font>
    <font>
      <sz val="10"/>
      <color rgb="FF1155CC"/>
      <name val="Arial"/>
      <family val="2"/>
    </font>
    <font>
      <sz val="10"/>
      <name val="Arial Narrow"/>
      <family val="2"/>
    </font>
    <font>
      <b/>
      <sz val="10"/>
      <name val="Arial"/>
      <family val="2"/>
    </font>
    <font>
      <sz val="10"/>
      <color rgb="FFFF0000"/>
      <name val="Arial Narrow"/>
      <family val="2"/>
    </font>
    <font>
      <u/>
      <sz val="10"/>
      <color rgb="FF000000"/>
      <name val="Arial Narrow"/>
      <family val="2"/>
    </font>
    <font>
      <b/>
      <sz val="11"/>
      <color rgb="FFFF0000"/>
      <name val="Arial Narrow"/>
      <family val="2"/>
    </font>
    <font>
      <b/>
      <sz val="11"/>
      <name val="Arial Narrow"/>
      <family val="2"/>
    </font>
    <font>
      <sz val="11"/>
      <name val="Arial Narrow"/>
      <family val="2"/>
    </font>
    <font>
      <i/>
      <sz val="10"/>
      <name val="Arial"/>
      <family val="2"/>
    </font>
    <font>
      <u/>
      <sz val="10"/>
      <color theme="1"/>
      <name val="Arial"/>
      <family val="2"/>
    </font>
    <font>
      <i/>
      <sz val="10"/>
      <color theme="1"/>
      <name val="Arial"/>
      <family val="2"/>
    </font>
    <font>
      <i/>
      <sz val="11"/>
      <name val="Arial Narrow"/>
      <family val="2"/>
    </font>
    <font>
      <sz val="10"/>
      <color rgb="FFFF0000"/>
      <name val="Arial"/>
      <family val="2"/>
    </font>
  </fonts>
  <fills count="13">
    <fill>
      <patternFill patternType="none"/>
    </fill>
    <fill>
      <patternFill patternType="gray125"/>
    </fill>
    <fill>
      <patternFill patternType="solid">
        <fgColor rgb="FF8F82B5"/>
        <bgColor rgb="FF8F82B5"/>
      </patternFill>
    </fill>
    <fill>
      <patternFill patternType="solid">
        <fgColor rgb="FFEFEFEF"/>
        <bgColor rgb="FFEFEFEF"/>
      </patternFill>
    </fill>
    <fill>
      <patternFill patternType="solid">
        <fgColor rgb="FF599FA5"/>
        <bgColor rgb="FF599FA5"/>
      </patternFill>
    </fill>
    <fill>
      <patternFill patternType="solid">
        <fgColor rgb="FFF2F2F2"/>
        <bgColor rgb="FFF2F2F2"/>
      </patternFill>
    </fill>
    <fill>
      <patternFill patternType="solid">
        <fgColor rgb="FFF2F0F6"/>
        <bgColor rgb="FFF2F0F6"/>
      </patternFill>
    </fill>
    <fill>
      <patternFill patternType="solid">
        <fgColor rgb="FFD9EAD3"/>
        <bgColor rgb="FFD9EAD3"/>
      </patternFill>
    </fill>
    <fill>
      <patternFill patternType="solid">
        <fgColor rgb="FFBFBFBF"/>
        <bgColor rgb="FFBFBFBF"/>
      </patternFill>
    </fill>
    <fill>
      <patternFill patternType="solid">
        <fgColor rgb="FFDCD8E8"/>
        <bgColor rgb="FFDCD8E8"/>
      </patternFill>
    </fill>
    <fill>
      <patternFill patternType="solid">
        <fgColor rgb="FFC8E0E2"/>
        <bgColor rgb="FFC8E0E2"/>
      </patternFill>
    </fill>
    <fill>
      <patternFill patternType="solid">
        <fgColor rgb="FFA8D08D"/>
        <bgColor rgb="FFA8D08D"/>
      </patternFill>
    </fill>
    <fill>
      <patternFill patternType="solid">
        <fgColor rgb="FF0070C0"/>
        <bgColor rgb="FF0070C0"/>
      </patternFill>
    </fill>
  </fills>
  <borders count="84">
    <border>
      <left/>
      <right/>
      <top/>
      <bottom/>
      <diagonal/>
    </border>
    <border>
      <left style="medium">
        <color rgb="FF000000"/>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medium">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diagonal/>
    </border>
    <border>
      <left style="thin">
        <color rgb="FF000000"/>
      </left>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medium">
        <color rgb="FF000000"/>
      </bottom>
      <diagonal/>
    </border>
    <border>
      <left style="medium">
        <color rgb="FF000000"/>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301">
    <xf numFmtId="0" fontId="0" fillId="0" borderId="0" xfId="0"/>
    <xf numFmtId="0" fontId="0" fillId="0" borderId="0" xfId="0" applyAlignment="1">
      <alignment wrapText="1"/>
    </xf>
    <xf numFmtId="0" fontId="4" fillId="3"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164" fontId="4" fillId="5" borderId="22" xfId="0" applyNumberFormat="1" applyFont="1" applyFill="1" applyBorder="1" applyAlignment="1">
      <alignment horizontal="center" vertical="center" wrapText="1"/>
    </xf>
    <xf numFmtId="164" fontId="4" fillId="5" borderId="22" xfId="0" applyNumberFormat="1" applyFont="1" applyFill="1" applyBorder="1" applyAlignment="1">
      <alignment horizontal="left" vertical="center" wrapText="1"/>
    </xf>
    <xf numFmtId="164" fontId="4" fillId="5" borderId="12" xfId="0" applyNumberFormat="1" applyFont="1" applyFill="1" applyBorder="1" applyAlignment="1">
      <alignment horizontal="center" vertical="center" wrapText="1"/>
    </xf>
    <xf numFmtId="0" fontId="8" fillId="5" borderId="14" xfId="0" applyFont="1" applyFill="1" applyBorder="1" applyAlignment="1">
      <alignment horizontal="left" vertical="center" wrapText="1"/>
    </xf>
    <xf numFmtId="0" fontId="4" fillId="5" borderId="23" xfId="0" applyFont="1" applyFill="1" applyBorder="1" applyAlignment="1">
      <alignment horizontal="center" vertical="center" wrapText="1"/>
    </xf>
    <xf numFmtId="0" fontId="9" fillId="5" borderId="24" xfId="0" applyFont="1" applyFill="1" applyBorder="1" applyAlignment="1">
      <alignment horizontal="left" vertical="center" wrapText="1"/>
    </xf>
    <xf numFmtId="165" fontId="8" fillId="5" borderId="24" xfId="0" applyNumberFormat="1" applyFont="1" applyFill="1" applyBorder="1" applyAlignment="1">
      <alignment horizontal="center" vertical="center" wrapText="1"/>
    </xf>
    <xf numFmtId="0" fontId="8" fillId="5" borderId="24" xfId="0" applyFont="1" applyFill="1" applyBorder="1" applyAlignment="1">
      <alignment horizontal="left" vertical="center" wrapText="1"/>
    </xf>
    <xf numFmtId="0" fontId="8" fillId="5" borderId="25" xfId="0" applyFont="1" applyFill="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0" fillId="5" borderId="28" xfId="0" applyFont="1" applyFill="1" applyBorder="1" applyAlignment="1">
      <alignment horizontal="left" vertical="center" wrapText="1"/>
    </xf>
    <xf numFmtId="0" fontId="8" fillId="5" borderId="29" xfId="0" applyFont="1" applyFill="1" applyBorder="1" applyAlignment="1">
      <alignment horizontal="left" vertical="center" wrapText="1"/>
    </xf>
    <xf numFmtId="0" fontId="8" fillId="5" borderId="30" xfId="0" applyFont="1" applyFill="1" applyBorder="1" applyAlignment="1">
      <alignment horizontal="left" vertical="center" wrapText="1"/>
    </xf>
    <xf numFmtId="164" fontId="4" fillId="5" borderId="31" xfId="0" applyNumberFormat="1" applyFont="1" applyFill="1" applyBorder="1" applyAlignment="1">
      <alignment horizontal="center" vertical="center" wrapText="1"/>
    </xf>
    <xf numFmtId="164" fontId="4" fillId="5" borderId="31" xfId="0" applyNumberFormat="1" applyFont="1" applyFill="1" applyBorder="1" applyAlignment="1">
      <alignment horizontal="left" vertical="center" wrapText="1"/>
    </xf>
    <xf numFmtId="164" fontId="4" fillId="5" borderId="32" xfId="0" applyNumberFormat="1" applyFont="1" applyFill="1" applyBorder="1" applyAlignment="1">
      <alignment horizontal="center" vertical="center" wrapText="1"/>
    </xf>
    <xf numFmtId="0" fontId="8" fillId="5" borderId="33" xfId="0" applyFont="1" applyFill="1" applyBorder="1" applyAlignment="1">
      <alignment horizontal="left" vertical="center" wrapText="1"/>
    </xf>
    <xf numFmtId="0" fontId="4" fillId="5" borderId="34" xfId="0" applyFont="1" applyFill="1" applyBorder="1" applyAlignment="1">
      <alignment horizontal="center" vertical="center" wrapText="1"/>
    </xf>
    <xf numFmtId="0" fontId="8" fillId="5" borderId="35" xfId="0" applyFont="1" applyFill="1" applyBorder="1" applyAlignment="1">
      <alignment horizontal="left" vertical="center" wrapText="1"/>
    </xf>
    <xf numFmtId="165" fontId="8" fillId="5" borderId="35" xfId="0" applyNumberFormat="1" applyFont="1" applyFill="1" applyBorder="1" applyAlignment="1">
      <alignment horizontal="center" vertical="center" wrapText="1"/>
    </xf>
    <xf numFmtId="166" fontId="8" fillId="5" borderId="35" xfId="0" applyNumberFormat="1" applyFont="1" applyFill="1" applyBorder="1" applyAlignment="1">
      <alignment horizontal="left" vertical="center" wrapText="1"/>
    </xf>
    <xf numFmtId="0" fontId="8" fillId="5" borderId="36" xfId="0" applyFont="1" applyFill="1" applyBorder="1" applyAlignment="1">
      <alignment horizontal="left" vertical="center" wrapText="1"/>
    </xf>
    <xf numFmtId="0" fontId="8" fillId="5" borderId="37" xfId="0" applyFont="1" applyFill="1" applyBorder="1" applyAlignment="1">
      <alignment horizontal="left" vertical="center" wrapText="1"/>
    </xf>
    <xf numFmtId="0" fontId="8" fillId="5" borderId="38" xfId="0" applyFont="1" applyFill="1" applyBorder="1" applyAlignment="1">
      <alignment horizontal="left" vertical="center" wrapText="1"/>
    </xf>
    <xf numFmtId="0" fontId="10" fillId="0" borderId="26" xfId="0" quotePrefix="1" applyFont="1" applyBorder="1" applyAlignment="1">
      <alignment horizontal="left" vertical="center" wrapText="1"/>
    </xf>
    <xf numFmtId="164" fontId="4" fillId="5" borderId="39" xfId="0" applyNumberFormat="1" applyFont="1" applyFill="1" applyBorder="1" applyAlignment="1">
      <alignment horizontal="center" vertical="center" wrapText="1"/>
    </xf>
    <xf numFmtId="0" fontId="8" fillId="5" borderId="40" xfId="0" applyFont="1" applyFill="1" applyBorder="1" applyAlignment="1">
      <alignment horizontal="left" vertical="center" wrapText="1"/>
    </xf>
    <xf numFmtId="0" fontId="4" fillId="5" borderId="41" xfId="0" applyFont="1" applyFill="1" applyBorder="1" applyAlignment="1">
      <alignment horizontal="center" vertical="center" wrapText="1"/>
    </xf>
    <xf numFmtId="0" fontId="11" fillId="5" borderId="35" xfId="0" applyFont="1" applyFill="1" applyBorder="1" applyAlignment="1">
      <alignment horizontal="left" vertical="top" wrapText="1"/>
    </xf>
    <xf numFmtId="165" fontId="8" fillId="5" borderId="42" xfId="0" applyNumberFormat="1" applyFont="1" applyFill="1" applyBorder="1" applyAlignment="1">
      <alignment horizontal="center" vertical="center" wrapText="1"/>
    </xf>
    <xf numFmtId="0" fontId="8" fillId="5" borderId="42" xfId="0" applyFont="1" applyFill="1" applyBorder="1" applyAlignment="1">
      <alignment horizontal="left" vertical="center" wrapText="1"/>
    </xf>
    <xf numFmtId="0" fontId="8" fillId="5" borderId="43" xfId="0" applyFont="1" applyFill="1" applyBorder="1" applyAlignment="1">
      <alignment horizontal="left" vertical="center" wrapText="1"/>
    </xf>
    <xf numFmtId="0" fontId="10" fillId="5" borderId="28" xfId="0" applyFont="1" applyFill="1" applyBorder="1" applyAlignment="1">
      <alignment horizontal="left" vertical="top" wrapText="1"/>
    </xf>
    <xf numFmtId="0" fontId="8" fillId="5" borderId="44" xfId="0" applyFont="1" applyFill="1" applyBorder="1" applyAlignment="1">
      <alignment horizontal="left" vertical="center" wrapText="1"/>
    </xf>
    <xf numFmtId="0" fontId="8" fillId="5" borderId="45" xfId="0" applyFont="1" applyFill="1" applyBorder="1" applyAlignment="1">
      <alignment horizontal="left" vertical="center" wrapText="1"/>
    </xf>
    <xf numFmtId="166" fontId="8" fillId="5" borderId="24" xfId="0" applyNumberFormat="1" applyFont="1" applyFill="1" applyBorder="1" applyAlignment="1">
      <alignment horizontal="left" vertical="center" wrapText="1"/>
    </xf>
    <xf numFmtId="0" fontId="12" fillId="6" borderId="34" xfId="0" applyFont="1" applyFill="1" applyBorder="1" applyAlignment="1">
      <alignment vertical="center" wrapText="1"/>
    </xf>
    <xf numFmtId="0" fontId="12" fillId="6" borderId="46" xfId="0" applyFont="1" applyFill="1" applyBorder="1" applyAlignment="1">
      <alignment vertical="center" wrapText="1"/>
    </xf>
    <xf numFmtId="0" fontId="10" fillId="0" borderId="26" xfId="0" applyFont="1" applyBorder="1" applyAlignment="1">
      <alignment horizontal="left" vertical="top" wrapText="1"/>
    </xf>
    <xf numFmtId="0" fontId="10" fillId="0" borderId="27" xfId="0" applyFont="1" applyBorder="1" applyAlignment="1">
      <alignment horizontal="left" vertical="top" wrapText="1"/>
    </xf>
    <xf numFmtId="0" fontId="8" fillId="5" borderId="35" xfId="0" applyFont="1" applyFill="1" applyBorder="1" applyAlignment="1">
      <alignment horizontal="left" vertical="top" wrapText="1"/>
    </xf>
    <xf numFmtId="165" fontId="8" fillId="5" borderId="35" xfId="0" applyNumberFormat="1" applyFont="1" applyFill="1" applyBorder="1" applyAlignment="1">
      <alignment horizontal="center" vertical="top" wrapText="1"/>
    </xf>
    <xf numFmtId="0" fontId="8" fillId="5" borderId="36" xfId="0" applyFont="1" applyFill="1" applyBorder="1" applyAlignment="1">
      <alignment horizontal="left" vertical="top" wrapText="1"/>
    </xf>
    <xf numFmtId="0" fontId="4" fillId="5" borderId="16" xfId="0" applyFont="1" applyFill="1" applyBorder="1" applyAlignment="1">
      <alignment horizontal="center" vertical="center" wrapText="1"/>
    </xf>
    <xf numFmtId="0" fontId="8" fillId="5" borderId="20" xfId="0" applyFont="1" applyFill="1" applyBorder="1" applyAlignment="1">
      <alignment horizontal="left" vertical="center" wrapText="1"/>
    </xf>
    <xf numFmtId="165" fontId="8" fillId="5" borderId="20" xfId="0" applyNumberFormat="1" applyFont="1" applyFill="1" applyBorder="1" applyAlignment="1">
      <alignment horizontal="center" vertical="center" wrapText="1"/>
    </xf>
    <xf numFmtId="166" fontId="8" fillId="5" borderId="20" xfId="0" applyNumberFormat="1" applyFont="1" applyFill="1" applyBorder="1" applyAlignment="1">
      <alignment horizontal="left" vertical="center" wrapText="1"/>
    </xf>
    <xf numFmtId="0" fontId="8" fillId="5" borderId="47" xfId="0" applyFont="1" applyFill="1" applyBorder="1" applyAlignment="1">
      <alignment horizontal="left" vertical="center" wrapText="1"/>
    </xf>
    <xf numFmtId="0" fontId="10" fillId="0" borderId="48" xfId="0" applyFont="1" applyBorder="1" applyAlignment="1">
      <alignment horizontal="left" vertical="center" wrapText="1"/>
    </xf>
    <xf numFmtId="164" fontId="4" fillId="5" borderId="11" xfId="0" applyNumberFormat="1" applyFont="1" applyFill="1" applyBorder="1" applyAlignment="1">
      <alignment horizontal="left" vertical="center" wrapText="1"/>
    </xf>
    <xf numFmtId="0" fontId="13" fillId="0" borderId="49" xfId="0" applyFont="1" applyBorder="1" applyAlignment="1">
      <alignment horizontal="left" vertical="center" wrapText="1"/>
    </xf>
    <xf numFmtId="0" fontId="10" fillId="0" borderId="49" xfId="0" applyFont="1" applyBorder="1" applyAlignment="1">
      <alignment horizontal="left" vertical="center" wrapText="1"/>
    </xf>
    <xf numFmtId="0" fontId="13" fillId="0" borderId="27" xfId="0" applyFont="1" applyBorder="1" applyAlignment="1">
      <alignment horizontal="left" vertical="center" wrapText="1"/>
    </xf>
    <xf numFmtId="164" fontId="4" fillId="5" borderId="50" xfId="0" applyNumberFormat="1" applyFont="1" applyFill="1" applyBorder="1" applyAlignment="1">
      <alignment horizontal="center" vertical="center" wrapText="1"/>
    </xf>
    <xf numFmtId="164" fontId="4" fillId="5" borderId="51" xfId="0" applyNumberFormat="1" applyFont="1" applyFill="1" applyBorder="1" applyAlignment="1">
      <alignment horizontal="left" vertical="center" wrapText="1"/>
    </xf>
    <xf numFmtId="0" fontId="10" fillId="0" borderId="52" xfId="0" applyFont="1" applyBorder="1" applyAlignment="1">
      <alignment horizontal="left" vertical="center" wrapText="1"/>
    </xf>
    <xf numFmtId="0" fontId="10" fillId="0" borderId="53" xfId="0" applyFont="1" applyBorder="1" applyAlignment="1">
      <alignment horizontal="left" vertical="center" wrapText="1"/>
    </xf>
    <xf numFmtId="0" fontId="4" fillId="5" borderId="22" xfId="0" applyFont="1" applyFill="1" applyBorder="1" applyAlignment="1">
      <alignment horizontal="center" vertical="center" wrapText="1"/>
    </xf>
    <xf numFmtId="0" fontId="8" fillId="5" borderId="54" xfId="0" applyFont="1" applyFill="1" applyBorder="1" applyAlignment="1">
      <alignment horizontal="left" vertical="center" wrapText="1"/>
    </xf>
    <xf numFmtId="0" fontId="4" fillId="5" borderId="55" xfId="0" applyFont="1" applyFill="1" applyBorder="1" applyAlignment="1">
      <alignment horizontal="center" vertical="center" wrapText="1"/>
    </xf>
    <xf numFmtId="0" fontId="9" fillId="5" borderId="55" xfId="0" applyFont="1" applyFill="1" applyBorder="1" applyAlignment="1">
      <alignment horizontal="left" vertical="center" wrapText="1"/>
    </xf>
    <xf numFmtId="165" fontId="8" fillId="5" borderId="55" xfId="0" applyNumberFormat="1" applyFont="1" applyFill="1" applyBorder="1" applyAlignment="1">
      <alignment horizontal="center" vertical="center" wrapText="1"/>
    </xf>
    <xf numFmtId="166" fontId="9" fillId="5" borderId="55" xfId="0" applyNumberFormat="1" applyFont="1" applyFill="1" applyBorder="1" applyAlignment="1">
      <alignment horizontal="left" vertical="center" wrapText="1"/>
    </xf>
    <xf numFmtId="0" fontId="8" fillId="5" borderId="56" xfId="0" applyFont="1" applyFill="1" applyBorder="1" applyAlignment="1">
      <alignment horizontal="left" vertical="center" wrapText="1"/>
    </xf>
    <xf numFmtId="0" fontId="10" fillId="0" borderId="57" xfId="0" applyFont="1" applyBorder="1" applyAlignment="1">
      <alignment horizontal="left" vertical="center" wrapText="1"/>
    </xf>
    <xf numFmtId="0" fontId="10" fillId="0" borderId="58" xfId="0" applyFont="1" applyBorder="1" applyAlignment="1">
      <alignment horizontal="left" vertical="center" wrapText="1"/>
    </xf>
    <xf numFmtId="0" fontId="4" fillId="5" borderId="31" xfId="0" applyFont="1" applyFill="1" applyBorder="1" applyAlignment="1">
      <alignment horizontal="center" vertical="center" wrapText="1"/>
    </xf>
    <xf numFmtId="0" fontId="4" fillId="5" borderId="35" xfId="0" applyFont="1" applyFill="1" applyBorder="1" applyAlignment="1">
      <alignment horizontal="center" vertical="center" wrapText="1"/>
    </xf>
    <xf numFmtId="0" fontId="9" fillId="5" borderId="35" xfId="0" applyFont="1" applyFill="1" applyBorder="1" applyAlignment="1">
      <alignment horizontal="left" vertical="center" wrapText="1"/>
    </xf>
    <xf numFmtId="0" fontId="9" fillId="5" borderId="38" xfId="0" applyFont="1" applyFill="1" applyBorder="1" applyAlignment="1">
      <alignment horizontal="left" vertical="center" wrapText="1"/>
    </xf>
    <xf numFmtId="0" fontId="13" fillId="0" borderId="26" xfId="0" applyFont="1" applyBorder="1" applyAlignment="1">
      <alignment horizontal="left" vertical="center" wrapText="1"/>
    </xf>
    <xf numFmtId="0" fontId="9" fillId="5" borderId="37" xfId="0" applyFont="1" applyFill="1" applyBorder="1" applyAlignment="1">
      <alignment horizontal="left" vertical="center" wrapText="1"/>
    </xf>
    <xf numFmtId="0" fontId="9" fillId="5" borderId="36" xfId="0" applyFont="1" applyFill="1" applyBorder="1" applyAlignment="1">
      <alignment horizontal="left" vertical="center" wrapText="1"/>
    </xf>
    <xf numFmtId="0" fontId="13" fillId="0" borderId="26" xfId="0" applyFont="1" applyBorder="1" applyAlignment="1">
      <alignment horizontal="left" vertical="top" wrapText="1"/>
    </xf>
    <xf numFmtId="166" fontId="8" fillId="5" borderId="38" xfId="0" applyNumberFormat="1" applyFont="1" applyFill="1" applyBorder="1" applyAlignment="1">
      <alignment horizontal="left" vertical="center" wrapText="1"/>
    </xf>
    <xf numFmtId="166" fontId="10" fillId="0" borderId="27" xfId="0" applyNumberFormat="1" applyFont="1" applyBorder="1" applyAlignment="1">
      <alignment horizontal="left" vertical="center" wrapText="1"/>
    </xf>
    <xf numFmtId="166" fontId="8" fillId="5" borderId="37" xfId="0" applyNumberFormat="1" applyFont="1" applyFill="1" applyBorder="1" applyAlignment="1">
      <alignment horizontal="left" vertical="center" wrapText="1"/>
    </xf>
    <xf numFmtId="166" fontId="8" fillId="5" borderId="36" xfId="0" applyNumberFormat="1" applyFont="1" applyFill="1" applyBorder="1" applyAlignment="1">
      <alignment horizontal="left" vertical="center" wrapText="1"/>
    </xf>
    <xf numFmtId="0" fontId="9" fillId="5" borderId="35" xfId="0" applyFont="1" applyFill="1" applyBorder="1" applyAlignment="1">
      <alignment vertical="center" wrapText="1"/>
    </xf>
    <xf numFmtId="0" fontId="8" fillId="5" borderId="59" xfId="0" applyFont="1" applyFill="1" applyBorder="1" applyAlignment="1">
      <alignment horizontal="left" vertical="center" wrapText="1"/>
    </xf>
    <xf numFmtId="0" fontId="4" fillId="5" borderId="42" xfId="0" applyFont="1" applyFill="1" applyBorder="1" applyAlignment="1">
      <alignment horizontal="center" vertical="center" wrapText="1"/>
    </xf>
    <xf numFmtId="0" fontId="9" fillId="5" borderId="42" xfId="0" applyFont="1" applyFill="1" applyBorder="1" applyAlignment="1">
      <alignment horizontal="left" vertical="center" wrapText="1"/>
    </xf>
    <xf numFmtId="164" fontId="8" fillId="5" borderId="12" xfId="0" applyNumberFormat="1" applyFont="1" applyFill="1" applyBorder="1" applyAlignment="1">
      <alignment horizontal="left" vertical="center" wrapText="1"/>
    </xf>
    <xf numFmtId="0" fontId="4" fillId="5" borderId="24" xfId="0" applyFont="1" applyFill="1" applyBorder="1" applyAlignment="1">
      <alignment horizontal="center" vertical="center" wrapText="1"/>
    </xf>
    <xf numFmtId="165" fontId="0" fillId="5" borderId="24" xfId="0" applyNumberFormat="1" applyFill="1" applyBorder="1" applyAlignment="1">
      <alignment horizontal="center" vertical="center" wrapText="1"/>
    </xf>
    <xf numFmtId="164" fontId="8" fillId="5" borderId="32" xfId="0" applyNumberFormat="1" applyFont="1" applyFill="1" applyBorder="1" applyAlignment="1">
      <alignment horizontal="left" vertical="center" wrapText="1"/>
    </xf>
    <xf numFmtId="165" fontId="0" fillId="5" borderId="35" xfId="0" applyNumberFormat="1" applyFill="1" applyBorder="1" applyAlignment="1">
      <alignment horizontal="center" vertical="center" wrapText="1"/>
    </xf>
    <xf numFmtId="164" fontId="8" fillId="5" borderId="39" xfId="0" applyNumberFormat="1" applyFont="1" applyFill="1" applyBorder="1" applyAlignment="1">
      <alignment horizontal="left" vertical="center" wrapText="1"/>
    </xf>
    <xf numFmtId="166" fontId="8" fillId="5" borderId="45" xfId="0" applyNumberFormat="1" applyFont="1" applyFill="1" applyBorder="1" applyAlignment="1">
      <alignment horizontal="left" vertical="center" wrapText="1"/>
    </xf>
    <xf numFmtId="166" fontId="10" fillId="0" borderId="53" xfId="0" applyNumberFormat="1" applyFont="1" applyBorder="1" applyAlignment="1">
      <alignment horizontal="left" vertical="center" wrapText="1"/>
    </xf>
    <xf numFmtId="166" fontId="8" fillId="5" borderId="44" xfId="0" applyNumberFormat="1" applyFont="1" applyFill="1" applyBorder="1" applyAlignment="1">
      <alignment horizontal="left" vertical="center" wrapText="1"/>
    </xf>
    <xf numFmtId="166" fontId="8" fillId="5" borderId="42" xfId="0" applyNumberFormat="1" applyFont="1" applyFill="1" applyBorder="1" applyAlignment="1">
      <alignment horizontal="left" vertical="center" wrapText="1"/>
    </xf>
    <xf numFmtId="166" fontId="8" fillId="5" borderId="43" xfId="0" applyNumberFormat="1" applyFont="1" applyFill="1" applyBorder="1" applyAlignment="1">
      <alignment horizontal="left" vertical="center" wrapText="1"/>
    </xf>
    <xf numFmtId="165" fontId="9" fillId="5" borderId="24" xfId="0" applyNumberFormat="1" applyFont="1" applyFill="1" applyBorder="1" applyAlignment="1">
      <alignment horizontal="center" vertical="center" wrapText="1"/>
    </xf>
    <xf numFmtId="0" fontId="10" fillId="0" borderId="8" xfId="0" applyFont="1" applyBorder="1" applyAlignment="1">
      <alignment horizontal="left" vertical="center" wrapText="1"/>
    </xf>
    <xf numFmtId="0" fontId="4" fillId="5" borderId="13" xfId="0" applyFont="1" applyFill="1" applyBorder="1" applyAlignment="1">
      <alignment horizontal="left" vertical="center" wrapText="1"/>
    </xf>
    <xf numFmtId="0" fontId="8" fillId="5" borderId="13" xfId="0" applyFont="1" applyFill="1" applyBorder="1" applyAlignment="1">
      <alignment horizontal="left" vertical="center" wrapText="1"/>
    </xf>
    <xf numFmtId="49" fontId="4" fillId="5" borderId="24" xfId="0" applyNumberFormat="1" applyFont="1" applyFill="1" applyBorder="1" applyAlignment="1">
      <alignment horizontal="center" vertical="center" wrapText="1"/>
    </xf>
    <xf numFmtId="0" fontId="4" fillId="5" borderId="54" xfId="0" applyFont="1" applyFill="1" applyBorder="1" applyAlignment="1">
      <alignment horizontal="left" vertical="center" wrapText="1"/>
    </xf>
    <xf numFmtId="49" fontId="4" fillId="5" borderId="35" xfId="0" applyNumberFormat="1" applyFont="1" applyFill="1" applyBorder="1" applyAlignment="1">
      <alignment horizontal="center" vertical="center" wrapText="1"/>
    </xf>
    <xf numFmtId="0" fontId="4" fillId="5" borderId="50" xfId="0" applyFont="1" applyFill="1" applyBorder="1" applyAlignment="1">
      <alignment horizontal="center" vertical="center" wrapText="1"/>
    </xf>
    <xf numFmtId="0" fontId="4" fillId="5" borderId="59" xfId="0" applyFont="1" applyFill="1" applyBorder="1" applyAlignment="1">
      <alignment horizontal="left" vertical="center" wrapText="1"/>
    </xf>
    <xf numFmtId="167" fontId="4" fillId="5" borderId="42" xfId="0" applyNumberFormat="1" applyFont="1" applyFill="1" applyBorder="1" applyAlignment="1">
      <alignment horizontal="center" vertical="center" wrapText="1"/>
    </xf>
    <xf numFmtId="0" fontId="4" fillId="5" borderId="60" xfId="0" applyFont="1" applyFill="1" applyBorder="1" applyAlignment="1">
      <alignment horizontal="center" vertical="center" wrapText="1"/>
    </xf>
    <xf numFmtId="0" fontId="4" fillId="5" borderId="13" xfId="0" applyFont="1" applyFill="1" applyBorder="1" applyAlignment="1">
      <alignment horizontal="center" vertical="center" wrapText="1"/>
    </xf>
    <xf numFmtId="166" fontId="8" fillId="5" borderId="30" xfId="0" applyNumberFormat="1" applyFont="1" applyFill="1" applyBorder="1" applyAlignment="1">
      <alignment horizontal="left" vertical="center" wrapText="1"/>
    </xf>
    <xf numFmtId="166" fontId="8" fillId="5" borderId="29" xfId="0" applyNumberFormat="1" applyFont="1" applyFill="1" applyBorder="1" applyAlignment="1">
      <alignment horizontal="left" vertical="center" wrapText="1"/>
    </xf>
    <xf numFmtId="166" fontId="8" fillId="5" borderId="25" xfId="0" applyNumberFormat="1" applyFont="1" applyFill="1" applyBorder="1" applyAlignment="1">
      <alignment horizontal="left" vertical="center" wrapText="1"/>
    </xf>
    <xf numFmtId="0" fontId="4" fillId="5" borderId="11" xfId="0" applyFont="1" applyFill="1" applyBorder="1" applyAlignment="1">
      <alignment horizontal="center" vertical="center" wrapText="1"/>
    </xf>
    <xf numFmtId="0" fontId="4" fillId="5" borderId="54" xfId="0" applyFont="1" applyFill="1" applyBorder="1" applyAlignment="1">
      <alignment horizontal="center" vertical="center" wrapText="1"/>
    </xf>
    <xf numFmtId="0" fontId="8" fillId="5" borderId="35" xfId="0" applyFont="1" applyFill="1" applyBorder="1" applyAlignment="1">
      <alignment vertical="center" wrapText="1"/>
    </xf>
    <xf numFmtId="0" fontId="4" fillId="5" borderId="59" xfId="0" applyFont="1" applyFill="1" applyBorder="1" applyAlignment="1">
      <alignment horizontal="center" vertical="center" wrapText="1"/>
    </xf>
    <xf numFmtId="0" fontId="4" fillId="5" borderId="51" xfId="0" applyFont="1" applyFill="1" applyBorder="1" applyAlignment="1">
      <alignment horizontal="center" vertical="center" wrapText="1"/>
    </xf>
    <xf numFmtId="0" fontId="8" fillId="5" borderId="42" xfId="0" applyFont="1" applyFill="1" applyBorder="1" applyAlignment="1">
      <alignment vertical="center" wrapText="1"/>
    </xf>
    <xf numFmtId="165" fontId="0" fillId="5" borderId="42" xfId="0" applyNumberFormat="1" applyFill="1" applyBorder="1" applyAlignment="1">
      <alignment horizontal="center" vertical="center" wrapText="1"/>
    </xf>
    <xf numFmtId="0" fontId="14" fillId="0" borderId="0" xfId="0" applyFont="1" applyAlignment="1">
      <alignment horizontal="left"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17" fillId="7" borderId="41" xfId="0" applyFont="1" applyFill="1" applyBorder="1" applyAlignment="1">
      <alignment horizontal="center" vertical="center" wrapText="1"/>
    </xf>
    <xf numFmtId="0" fontId="5" fillId="4" borderId="47"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5" fillId="4" borderId="68" xfId="0" applyFont="1" applyFill="1" applyBorder="1" applyAlignment="1">
      <alignment horizontal="center" vertical="center" wrapText="1"/>
    </xf>
    <xf numFmtId="0" fontId="5" fillId="4" borderId="69" xfId="0" applyFont="1" applyFill="1" applyBorder="1" applyAlignment="1">
      <alignment horizontal="center" vertical="center" wrapText="1"/>
    </xf>
    <xf numFmtId="0" fontId="5" fillId="4" borderId="70" xfId="0" applyFont="1" applyFill="1" applyBorder="1" applyAlignment="1">
      <alignment horizontal="center" vertical="center" wrapText="1"/>
    </xf>
    <xf numFmtId="0" fontId="5" fillId="4" borderId="71"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5" fillId="2" borderId="69" xfId="0" applyFont="1" applyFill="1" applyBorder="1" applyAlignment="1">
      <alignment horizontal="center" vertical="center" wrapText="1"/>
    </xf>
    <xf numFmtId="0" fontId="5" fillId="2" borderId="70"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5" fillId="4" borderId="72" xfId="0" applyFont="1" applyFill="1" applyBorder="1" applyAlignment="1">
      <alignment horizontal="center" vertical="center" wrapText="1"/>
    </xf>
    <xf numFmtId="0" fontId="5" fillId="4" borderId="73" xfId="0" applyFont="1" applyFill="1" applyBorder="1" applyAlignment="1">
      <alignment horizontal="center" vertical="center" wrapText="1"/>
    </xf>
    <xf numFmtId="0" fontId="5" fillId="4" borderId="33" xfId="0" applyFont="1" applyFill="1" applyBorder="1" applyAlignment="1">
      <alignment horizontal="center" vertical="center" wrapText="1"/>
    </xf>
    <xf numFmtId="0" fontId="18" fillId="8" borderId="33" xfId="0" applyFont="1" applyFill="1" applyBorder="1" applyAlignment="1">
      <alignment horizontal="center" vertical="center" wrapText="1"/>
    </xf>
    <xf numFmtId="0" fontId="18" fillId="4" borderId="33" xfId="0" applyFont="1" applyFill="1" applyBorder="1" applyAlignment="1">
      <alignment horizontal="center" vertical="center" wrapText="1"/>
    </xf>
    <xf numFmtId="0" fontId="17" fillId="0" borderId="23" xfId="0" applyFont="1" applyBorder="1" applyAlignment="1">
      <alignment horizontal="center" vertical="center" wrapText="1"/>
    </xf>
    <xf numFmtId="0" fontId="17" fillId="0" borderId="49" xfId="0" applyFont="1" applyBorder="1" applyAlignment="1">
      <alignment horizontal="center" vertical="center" wrapText="1"/>
    </xf>
    <xf numFmtId="0" fontId="17" fillId="9" borderId="36" xfId="0" applyFont="1" applyFill="1" applyBorder="1" applyAlignment="1">
      <alignment horizontal="center" vertical="center" wrapText="1"/>
    </xf>
    <xf numFmtId="49" fontId="9" fillId="9" borderId="74" xfId="0" applyNumberFormat="1" applyFont="1" applyFill="1" applyBorder="1" applyAlignment="1">
      <alignment horizontal="center" vertical="center" wrapText="1"/>
    </xf>
    <xf numFmtId="0" fontId="9" fillId="0" borderId="75" xfId="0" applyFont="1" applyBorder="1" applyAlignment="1">
      <alignment vertical="center" wrapText="1"/>
    </xf>
    <xf numFmtId="0" fontId="9" fillId="0" borderId="58"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75" xfId="0" applyFont="1" applyBorder="1" applyAlignment="1">
      <alignment horizontal="center" vertical="center" wrapText="1"/>
    </xf>
    <xf numFmtId="10" fontId="9" fillId="0" borderId="75" xfId="0" applyNumberFormat="1" applyFont="1" applyBorder="1" applyAlignment="1">
      <alignment horizontal="center" vertical="center" wrapText="1"/>
    </xf>
    <xf numFmtId="0" fontId="9" fillId="5" borderId="56" xfId="0" applyFont="1" applyFill="1" applyBorder="1" applyAlignment="1">
      <alignment horizontal="center" vertical="center" wrapText="1"/>
    </xf>
    <xf numFmtId="0" fontId="9" fillId="0" borderId="77" xfId="0" applyFont="1" applyBorder="1" applyAlignment="1">
      <alignment horizontal="left" vertical="center" wrapText="1"/>
    </xf>
    <xf numFmtId="0" fontId="9" fillId="0" borderId="78" xfId="0" applyFont="1" applyBorder="1" applyAlignment="1">
      <alignment horizontal="left" vertical="center" wrapText="1"/>
    </xf>
    <xf numFmtId="168" fontId="9" fillId="0" borderId="75" xfId="0" applyNumberFormat="1" applyFont="1" applyBorder="1" applyAlignment="1">
      <alignment horizontal="center" vertical="center" wrapText="1"/>
    </xf>
    <xf numFmtId="0" fontId="9" fillId="5" borderId="79"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0" borderId="34" xfId="0" applyFont="1" applyBorder="1"/>
    <xf numFmtId="0" fontId="9" fillId="0" borderId="27" xfId="0" applyFont="1" applyBorder="1"/>
    <xf numFmtId="0" fontId="9" fillId="9" borderId="36" xfId="0" applyFont="1" applyFill="1" applyBorder="1"/>
    <xf numFmtId="49" fontId="9" fillId="9" borderId="34" xfId="0" applyNumberFormat="1" applyFont="1" applyFill="1" applyBorder="1" applyAlignment="1">
      <alignment horizontal="center" vertical="center" wrapText="1"/>
    </xf>
    <xf numFmtId="0" fontId="9" fillId="0" borderId="35" xfId="0" applyFont="1" applyBorder="1" applyAlignment="1">
      <alignment vertical="center" wrapText="1"/>
    </xf>
    <xf numFmtId="0" fontId="9" fillId="0" borderId="27"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9" fontId="9" fillId="0" borderId="35" xfId="0" applyNumberFormat="1" applyFont="1" applyBorder="1" applyAlignment="1">
      <alignment horizontal="center" vertical="center" wrapText="1"/>
    </xf>
    <xf numFmtId="0" fontId="9" fillId="0" borderId="80" xfId="0" applyFont="1" applyBorder="1" applyAlignment="1">
      <alignment horizontal="left" vertical="center" wrapText="1"/>
    </xf>
    <xf numFmtId="0" fontId="9" fillId="0" borderId="38" xfId="0" applyFont="1" applyBorder="1" applyAlignment="1">
      <alignment horizontal="left" vertical="center" wrapText="1"/>
    </xf>
    <xf numFmtId="0" fontId="9" fillId="5" borderId="36" xfId="0" applyFont="1" applyFill="1" applyBorder="1" applyAlignment="1">
      <alignment horizontal="center" vertical="center" wrapText="1"/>
    </xf>
    <xf numFmtId="9" fontId="9" fillId="0" borderId="27" xfId="0" applyNumberFormat="1" applyFont="1" applyBorder="1" applyAlignment="1">
      <alignment horizontal="center" vertical="center" wrapText="1"/>
    </xf>
    <xf numFmtId="10" fontId="9" fillId="0" borderId="35" xfId="0" applyNumberFormat="1" applyFont="1" applyBorder="1" applyAlignment="1">
      <alignment horizontal="center" vertical="center" wrapText="1"/>
    </xf>
    <xf numFmtId="0" fontId="0" fillId="0" borderId="38" xfId="0" applyBorder="1" applyAlignment="1">
      <alignment horizontal="center" vertical="center"/>
    </xf>
    <xf numFmtId="0" fontId="9" fillId="0" borderId="38" xfId="0" applyFont="1" applyBorder="1" applyAlignment="1">
      <alignment vertical="center" wrapText="1"/>
    </xf>
    <xf numFmtId="9" fontId="8" fillId="0" borderId="35" xfId="0" applyNumberFormat="1" applyFont="1" applyBorder="1" applyAlignment="1">
      <alignment horizontal="center" vertical="center" wrapText="1"/>
    </xf>
    <xf numFmtId="10" fontId="8" fillId="0" borderId="35" xfId="0" applyNumberFormat="1" applyFont="1" applyBorder="1" applyAlignment="1">
      <alignment horizontal="center" vertical="center" wrapText="1"/>
    </xf>
    <xf numFmtId="0" fontId="17" fillId="10" borderId="36" xfId="0" applyFont="1" applyFill="1" applyBorder="1" applyAlignment="1">
      <alignment horizontal="center" vertical="center" wrapText="1"/>
    </xf>
    <xf numFmtId="49" fontId="9" fillId="10" borderId="34" xfId="0" applyNumberFormat="1" applyFont="1" applyFill="1" applyBorder="1" applyAlignment="1">
      <alignment horizontal="center" vertical="center" wrapText="1"/>
    </xf>
    <xf numFmtId="0" fontId="9" fillId="10" borderId="36" xfId="0" applyFont="1" applyFill="1" applyBorder="1"/>
    <xf numFmtId="3" fontId="9" fillId="5" borderId="34" xfId="0" applyNumberFormat="1" applyFont="1" applyFill="1" applyBorder="1" applyAlignment="1">
      <alignment horizontal="center" vertical="center" wrapText="1"/>
    </xf>
    <xf numFmtId="3" fontId="9" fillId="5" borderId="35" xfId="0" applyNumberFormat="1" applyFont="1" applyFill="1" applyBorder="1" applyAlignment="1">
      <alignment horizontal="center" vertical="center" wrapText="1"/>
    </xf>
    <xf numFmtId="168" fontId="9" fillId="5" borderId="35" xfId="0" applyNumberFormat="1" applyFont="1" applyFill="1" applyBorder="1" applyAlignment="1">
      <alignment horizontal="center" vertical="center" wrapText="1"/>
    </xf>
    <xf numFmtId="0" fontId="12" fillId="6" borderId="81" xfId="0" applyFont="1" applyFill="1" applyBorder="1" applyAlignment="1">
      <alignment vertical="center" wrapText="1"/>
    </xf>
    <xf numFmtId="0" fontId="12" fillId="6" borderId="37" xfId="0" applyFont="1" applyFill="1" applyBorder="1" applyAlignment="1">
      <alignment vertical="center" wrapText="1"/>
    </xf>
    <xf numFmtId="168" fontId="9" fillId="0" borderId="27" xfId="0" applyNumberFormat="1" applyFont="1" applyBorder="1" applyAlignment="1">
      <alignment horizontal="center" vertical="center" wrapText="1"/>
    </xf>
    <xf numFmtId="1" fontId="9" fillId="5" borderId="34" xfId="0" applyNumberFormat="1" applyFont="1" applyFill="1" applyBorder="1" applyAlignment="1">
      <alignment horizontal="center" vertical="center" wrapText="1"/>
    </xf>
    <xf numFmtId="1" fontId="9" fillId="5" borderId="35" xfId="0" applyNumberFormat="1" applyFont="1" applyFill="1" applyBorder="1" applyAlignment="1">
      <alignment horizontal="center" vertical="center" wrapText="1"/>
    </xf>
    <xf numFmtId="0" fontId="9" fillId="0" borderId="38" xfId="0" applyFont="1" applyBorder="1" applyAlignment="1">
      <alignment horizontal="center" vertical="center" wrapText="1"/>
    </xf>
    <xf numFmtId="1" fontId="9" fillId="0" borderId="34" xfId="0" applyNumberFormat="1" applyFont="1" applyBorder="1" applyAlignment="1">
      <alignment horizontal="center" vertical="center" wrapText="1"/>
    </xf>
    <xf numFmtId="1" fontId="9" fillId="0" borderId="35" xfId="0" applyNumberFormat="1" applyFont="1" applyBorder="1" applyAlignment="1">
      <alignment horizontal="center" vertical="center" wrapText="1"/>
    </xf>
    <xf numFmtId="168" fontId="9" fillId="0" borderId="35" xfId="0" applyNumberFormat="1" applyFont="1" applyBorder="1" applyAlignment="1">
      <alignment horizontal="center" vertical="center" wrapText="1"/>
    </xf>
    <xf numFmtId="0" fontId="9" fillId="0" borderId="80" xfId="0" applyFont="1" applyBorder="1" applyAlignment="1">
      <alignment horizontal="center" vertical="center" wrapText="1"/>
    </xf>
    <xf numFmtId="9" fontId="9" fillId="0" borderId="38" xfId="0" applyNumberFormat="1" applyFont="1" applyBorder="1" applyAlignment="1">
      <alignment horizontal="center" vertical="center" wrapText="1"/>
    </xf>
    <xf numFmtId="9" fontId="9" fillId="0" borderId="80" xfId="0" applyNumberFormat="1" applyFont="1" applyBorder="1" applyAlignment="1">
      <alignment horizontal="left" vertical="center" wrapText="1"/>
    </xf>
    <xf numFmtId="9" fontId="9" fillId="0" borderId="38" xfId="0" applyNumberFormat="1" applyFont="1" applyBorder="1" applyAlignment="1">
      <alignment horizontal="left" vertical="center" wrapText="1"/>
    </xf>
    <xf numFmtId="9" fontId="9" fillId="0" borderId="80" xfId="0" applyNumberFormat="1" applyFont="1" applyBorder="1" applyAlignment="1">
      <alignment horizontal="center" vertical="center" wrapText="1"/>
    </xf>
    <xf numFmtId="9" fontId="9" fillId="0" borderId="34" xfId="0" applyNumberFormat="1" applyFont="1" applyBorder="1" applyAlignment="1">
      <alignment horizontal="center" vertical="center" wrapText="1"/>
    </xf>
    <xf numFmtId="169" fontId="9" fillId="0" borderId="35" xfId="0" applyNumberFormat="1" applyFont="1" applyBorder="1" applyAlignment="1">
      <alignment horizontal="center" vertical="center" wrapText="1"/>
    </xf>
    <xf numFmtId="0" fontId="9" fillId="11" borderId="38" xfId="0" applyFont="1" applyFill="1" applyBorder="1" applyAlignment="1">
      <alignment horizontal="center" vertical="center" wrapText="1"/>
    </xf>
    <xf numFmtId="0" fontId="9" fillId="11" borderId="36" xfId="0" applyFont="1" applyFill="1" applyBorder="1" applyAlignment="1">
      <alignment horizontal="center" vertical="center" wrapText="1"/>
    </xf>
    <xf numFmtId="49" fontId="19" fillId="9" borderId="34" xfId="0" applyNumberFormat="1" applyFont="1" applyFill="1" applyBorder="1" applyAlignment="1">
      <alignment horizontal="center" vertical="center" wrapText="1"/>
    </xf>
    <xf numFmtId="0" fontId="19" fillId="0" borderId="35" xfId="0" applyFont="1" applyBorder="1" applyAlignment="1">
      <alignment vertical="center" wrapText="1"/>
    </xf>
    <xf numFmtId="0" fontId="19" fillId="0" borderId="27" xfId="0" applyFont="1" applyBorder="1" applyAlignment="1">
      <alignment horizontal="center" vertical="center" wrapText="1"/>
    </xf>
    <xf numFmtId="9" fontId="9" fillId="0" borderId="80" xfId="0" quotePrefix="1" applyNumberFormat="1" applyFont="1" applyBorder="1" applyAlignment="1">
      <alignment horizontal="left" vertical="center" wrapText="1"/>
    </xf>
    <xf numFmtId="49" fontId="19" fillId="10" borderId="34" xfId="0" applyNumberFormat="1" applyFont="1" applyFill="1" applyBorder="1" applyAlignment="1">
      <alignment horizontal="center" vertical="center" wrapText="1"/>
    </xf>
    <xf numFmtId="9" fontId="19" fillId="0" borderId="27" xfId="0" applyNumberFormat="1" applyFont="1" applyBorder="1" applyAlignment="1">
      <alignment horizontal="center" vertical="center" wrapText="1"/>
    </xf>
    <xf numFmtId="0" fontId="10" fillId="12" borderId="38" xfId="0" applyFont="1" applyFill="1" applyBorder="1" applyAlignment="1">
      <alignment horizontal="center" vertical="center"/>
    </xf>
    <xf numFmtId="0" fontId="19" fillId="3" borderId="37" xfId="0" applyFont="1" applyFill="1" applyBorder="1" applyAlignment="1">
      <alignment vertical="center" wrapText="1"/>
    </xf>
    <xf numFmtId="0" fontId="19" fillId="3" borderId="35" xfId="0" applyFont="1" applyFill="1" applyBorder="1" applyAlignment="1">
      <alignment vertical="center" wrapText="1"/>
    </xf>
    <xf numFmtId="0" fontId="19" fillId="3" borderId="38" xfId="0" applyFont="1" applyFill="1" applyBorder="1" applyAlignment="1">
      <alignment vertical="center" wrapText="1"/>
    </xf>
    <xf numFmtId="0" fontId="19" fillId="3" borderId="34" xfId="0" applyFont="1" applyFill="1" applyBorder="1" applyAlignment="1">
      <alignment vertical="center" wrapText="1"/>
    </xf>
    <xf numFmtId="0" fontId="9" fillId="0" borderId="80" xfId="0" applyFont="1" applyBorder="1" applyAlignment="1">
      <alignment vertical="center" wrapText="1"/>
    </xf>
    <xf numFmtId="0" fontId="9" fillId="0" borderId="41" xfId="0" applyFont="1" applyBorder="1"/>
    <xf numFmtId="0" fontId="0" fillId="0" borderId="27" xfId="0" applyBorder="1" applyAlignment="1">
      <alignment horizontal="center" vertical="center"/>
    </xf>
    <xf numFmtId="9" fontId="9" fillId="0" borderId="35" xfId="0" applyNumberFormat="1" applyFont="1" applyBorder="1" applyAlignment="1">
      <alignment vertical="center" wrapText="1"/>
    </xf>
    <xf numFmtId="9" fontId="19" fillId="0" borderId="80" xfId="0" applyNumberFormat="1" applyFont="1" applyBorder="1" applyAlignment="1">
      <alignment vertical="center" wrapText="1"/>
    </xf>
    <xf numFmtId="9" fontId="19" fillId="0" borderId="35" xfId="0" applyNumberFormat="1" applyFont="1" applyBorder="1" applyAlignment="1">
      <alignment vertical="center" wrapText="1"/>
    </xf>
    <xf numFmtId="9" fontId="19" fillId="0" borderId="38" xfId="0" applyNumberFormat="1" applyFont="1" applyBorder="1" applyAlignment="1">
      <alignment vertical="center" wrapText="1"/>
    </xf>
    <xf numFmtId="9" fontId="19" fillId="0" borderId="34" xfId="0" applyNumberFormat="1" applyFont="1" applyBorder="1" applyAlignment="1">
      <alignment vertical="center" wrapText="1"/>
    </xf>
    <xf numFmtId="0" fontId="9" fillId="0" borderId="38" xfId="0" applyFont="1" applyBorder="1" applyAlignment="1">
      <alignment horizontal="center" vertical="center"/>
    </xf>
    <xf numFmtId="0" fontId="9" fillId="0" borderId="27" xfId="0" applyFont="1" applyBorder="1" applyAlignment="1">
      <alignment horizontal="center" vertical="center"/>
    </xf>
    <xf numFmtId="0" fontId="0" fillId="6" borderId="46" xfId="0" applyFill="1" applyBorder="1" applyAlignment="1">
      <alignment vertical="center" wrapText="1"/>
    </xf>
    <xf numFmtId="0" fontId="9" fillId="0" borderId="80" xfId="0" applyFont="1" applyBorder="1" applyAlignment="1">
      <alignment vertical="center"/>
    </xf>
    <xf numFmtId="0" fontId="9" fillId="0" borderId="35" xfId="0" applyFont="1" applyBorder="1" applyAlignment="1">
      <alignment vertical="center"/>
    </xf>
    <xf numFmtId="0" fontId="9" fillId="0" borderId="38" xfId="0" applyFont="1" applyBorder="1" applyAlignment="1">
      <alignment vertical="center"/>
    </xf>
    <xf numFmtId="0" fontId="9" fillId="0" borderId="34" xfId="0" applyFont="1" applyBorder="1" applyAlignment="1">
      <alignment vertical="center"/>
    </xf>
    <xf numFmtId="0" fontId="9" fillId="0" borderId="34" xfId="0" applyFont="1" applyBorder="1" applyAlignment="1">
      <alignment vertical="center" wrapText="1"/>
    </xf>
    <xf numFmtId="9" fontId="19" fillId="0" borderId="80" xfId="0" applyNumberFormat="1" applyFont="1" applyBorder="1" applyAlignment="1">
      <alignment horizontal="center" vertical="center" wrapText="1"/>
    </xf>
    <xf numFmtId="9" fontId="19" fillId="0" borderId="35" xfId="0" applyNumberFormat="1" applyFont="1" applyBorder="1" applyAlignment="1">
      <alignment horizontal="center" vertical="center" wrapText="1"/>
    </xf>
    <xf numFmtId="9" fontId="19" fillId="0" borderId="38" xfId="0" applyNumberFormat="1" applyFont="1" applyBorder="1" applyAlignment="1">
      <alignment horizontal="center" vertical="center" wrapText="1"/>
    </xf>
    <xf numFmtId="9" fontId="19" fillId="0" borderId="34" xfId="0" applyNumberFormat="1" applyFont="1" applyBorder="1" applyAlignment="1">
      <alignment horizontal="center" vertical="center" wrapText="1"/>
    </xf>
    <xf numFmtId="9" fontId="19" fillId="3" borderId="37" xfId="0" applyNumberFormat="1" applyFont="1" applyFill="1" applyBorder="1" applyAlignment="1">
      <alignment horizontal="center" vertical="center" wrapText="1"/>
    </xf>
    <xf numFmtId="9" fontId="19" fillId="3" borderId="35" xfId="0" applyNumberFormat="1" applyFont="1" applyFill="1" applyBorder="1" applyAlignment="1">
      <alignment horizontal="center" vertical="center" wrapText="1"/>
    </xf>
    <xf numFmtId="9" fontId="19" fillId="3" borderId="38" xfId="0" applyNumberFormat="1" applyFont="1" applyFill="1" applyBorder="1" applyAlignment="1">
      <alignment horizontal="center" vertical="center" wrapText="1"/>
    </xf>
    <xf numFmtId="9" fontId="19" fillId="3" borderId="34" xfId="0" applyNumberFormat="1" applyFont="1" applyFill="1" applyBorder="1" applyAlignment="1">
      <alignment horizontal="center" vertical="center" wrapText="1"/>
    </xf>
    <xf numFmtId="9" fontId="9" fillId="5" borderId="36" xfId="0" applyNumberFormat="1"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34" xfId="0" applyFont="1" applyFill="1" applyBorder="1" applyAlignment="1">
      <alignment horizontal="center" vertical="center" wrapText="1"/>
    </xf>
    <xf numFmtId="9" fontId="9" fillId="5" borderId="35" xfId="0" applyNumberFormat="1" applyFont="1" applyFill="1" applyBorder="1" applyAlignment="1">
      <alignment horizontal="center" vertical="center" wrapText="1"/>
    </xf>
    <xf numFmtId="9" fontId="9" fillId="5" borderId="38" xfId="0" applyNumberFormat="1" applyFont="1" applyFill="1" applyBorder="1" applyAlignment="1">
      <alignment horizontal="center" vertical="center" wrapText="1"/>
    </xf>
    <xf numFmtId="9" fontId="9" fillId="5" borderId="37" xfId="0" applyNumberFormat="1" applyFont="1" applyFill="1" applyBorder="1" applyAlignment="1">
      <alignment horizontal="center" vertical="center" wrapText="1"/>
    </xf>
    <xf numFmtId="9" fontId="9" fillId="5" borderId="34" xfId="0" applyNumberFormat="1" applyFont="1" applyFill="1" applyBorder="1" applyAlignment="1">
      <alignment horizontal="center" vertical="center" wrapText="1"/>
    </xf>
    <xf numFmtId="168" fontId="9" fillId="0" borderId="34" xfId="0" applyNumberFormat="1" applyFont="1" applyBorder="1" applyAlignment="1">
      <alignment horizontal="center" vertical="center" wrapText="1"/>
    </xf>
    <xf numFmtId="0" fontId="9" fillId="3" borderId="36" xfId="0" applyFont="1" applyFill="1" applyBorder="1" applyAlignment="1">
      <alignment horizontal="center" vertical="center" wrapText="1"/>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8" fillId="0" borderId="35" xfId="0" applyFont="1" applyBorder="1" applyAlignment="1">
      <alignment horizontal="center" vertical="center" wrapText="1"/>
    </xf>
    <xf numFmtId="0" fontId="20" fillId="0" borderId="35" xfId="0" applyFont="1" applyBorder="1" applyAlignment="1">
      <alignment horizontal="center" vertical="center" wrapText="1"/>
    </xf>
    <xf numFmtId="0" fontId="9" fillId="0" borderId="53" xfId="0" applyFont="1" applyBorder="1"/>
    <xf numFmtId="0" fontId="19" fillId="5" borderId="37" xfId="0" applyFont="1" applyFill="1" applyBorder="1" applyAlignment="1">
      <alignment horizontal="center" vertical="center" wrapText="1"/>
    </xf>
    <xf numFmtId="0" fontId="19" fillId="5" borderId="35" xfId="0" applyFont="1" applyFill="1" applyBorder="1" applyAlignment="1">
      <alignment horizontal="center" vertical="center" wrapText="1"/>
    </xf>
    <xf numFmtId="0" fontId="19" fillId="5" borderId="38" xfId="0" applyFont="1" applyFill="1" applyBorder="1" applyAlignment="1">
      <alignment horizontal="center" vertical="center" wrapText="1"/>
    </xf>
    <xf numFmtId="0" fontId="19" fillId="5" borderId="34" xfId="0" applyFont="1" applyFill="1" applyBorder="1" applyAlignment="1">
      <alignment horizontal="center" vertical="center" wrapText="1"/>
    </xf>
    <xf numFmtId="49" fontId="9" fillId="9" borderId="41" xfId="0" applyNumberFormat="1" applyFont="1" applyFill="1" applyBorder="1" applyAlignment="1">
      <alignment horizontal="center" vertical="center" wrapText="1"/>
    </xf>
    <xf numFmtId="0" fontId="9" fillId="0" borderId="42" xfId="0" applyFont="1" applyBorder="1" applyAlignment="1">
      <alignment vertical="center" wrapText="1"/>
    </xf>
    <xf numFmtId="0" fontId="9" fillId="0" borderId="53"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168" fontId="9" fillId="0" borderId="42" xfId="0" applyNumberFormat="1" applyFont="1" applyBorder="1" applyAlignment="1">
      <alignment horizontal="center" vertical="center" wrapText="1"/>
    </xf>
    <xf numFmtId="0" fontId="9" fillId="5" borderId="45" xfId="0" applyFont="1" applyFill="1" applyBorder="1" applyAlignment="1">
      <alignment horizontal="center" vertical="center" wrapText="1"/>
    </xf>
    <xf numFmtId="0" fontId="9" fillId="0" borderId="82" xfId="0" applyFont="1" applyBorder="1" applyAlignment="1">
      <alignment horizontal="left" vertical="center" wrapText="1"/>
    </xf>
    <xf numFmtId="0" fontId="9" fillId="0" borderId="45" xfId="0" applyFont="1" applyBorder="1" applyAlignment="1">
      <alignment horizontal="left" vertical="center" wrapText="1"/>
    </xf>
    <xf numFmtId="0" fontId="9" fillId="5" borderId="43" xfId="0" applyFont="1" applyFill="1" applyBorder="1" applyAlignment="1">
      <alignment horizontal="center" vertical="center" wrapText="1"/>
    </xf>
    <xf numFmtId="0" fontId="12" fillId="6" borderId="41" xfId="0" applyFont="1" applyFill="1" applyBorder="1" applyAlignment="1">
      <alignment vertical="center" wrapText="1"/>
    </xf>
    <xf numFmtId="0" fontId="12" fillId="6" borderId="83"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10" fillId="0" borderId="0" xfId="0" applyFont="1" applyAlignment="1">
      <alignment horizontal="center"/>
    </xf>
    <xf numFmtId="0" fontId="0" fillId="0" borderId="0" xfId="0" applyAlignment="1">
      <alignment horizontal="left"/>
    </xf>
    <xf numFmtId="0" fontId="0" fillId="0" borderId="0" xfId="0" applyAlignment="1">
      <alignment horizontal="center"/>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2" fillId="0" borderId="7" xfId="0" applyFont="1" applyBorder="1"/>
    <xf numFmtId="0" fontId="3"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16" fillId="2" borderId="61" xfId="0" applyFont="1" applyFill="1" applyBorder="1" applyAlignment="1">
      <alignment horizontal="center" vertical="center" wrapText="1"/>
    </xf>
    <xf numFmtId="0" fontId="2" fillId="0" borderId="62" xfId="0" applyFont="1" applyBorder="1"/>
    <xf numFmtId="0" fontId="2" fillId="0" borderId="63" xfId="0" applyFont="1" applyBorder="1"/>
    <xf numFmtId="0" fontId="2" fillId="0" borderId="64" xfId="0" applyFont="1" applyBorder="1"/>
    <xf numFmtId="0" fontId="16" fillId="2" borderId="65" xfId="0" applyFont="1" applyFill="1" applyBorder="1" applyAlignment="1">
      <alignment horizontal="center" vertical="center" wrapText="1"/>
    </xf>
    <xf numFmtId="0" fontId="2" fillId="0" borderId="66" xfId="0" applyFont="1" applyBorder="1"/>
    <xf numFmtId="0" fontId="2" fillId="0" borderId="67" xfId="0" applyFont="1" applyBorder="1"/>
    <xf numFmtId="0" fontId="16" fillId="2" borderId="8" xfId="0" applyFont="1" applyFill="1" applyBorder="1" applyAlignment="1">
      <alignment horizontal="center" vertical="center" wrapText="1"/>
    </xf>
  </cellXfs>
  <cellStyles count="1">
    <cellStyle name="Normal" xfId="0" builtinId="0"/>
  </cellStyles>
  <dxfs count="175">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F0"/>
          <bgColor rgb="FF00B0F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22</xdr:col>
      <xdr:colOff>647700</xdr:colOff>
      <xdr:row>30</xdr:row>
      <xdr:rowOff>2381250</xdr:rowOff>
    </xdr:from>
    <xdr:ext cx="5019675" cy="10287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drive/folders/1zCtb3jfOCCC_8tVbZ6RaL0f00kl66XMH"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outlinePr summaryBelow="0" summaryRight="0"/>
  </sheetPr>
  <dimension ref="A1:T1000"/>
  <sheetViews>
    <sheetView showGridLines="0" topLeftCell="E1" workbookViewId="0">
      <pane ySplit="3" topLeftCell="A4" activePane="bottomLeft" state="frozen"/>
      <selection pane="bottomLeft" activeCell="E4" sqref="E4"/>
    </sheetView>
  </sheetViews>
  <sheetFormatPr baseColWidth="10" defaultColWidth="14.42578125" defaultRowHeight="15" customHeight="1" outlineLevelRow="1" x14ac:dyDescent="0.2"/>
  <cols>
    <col min="1" max="1" width="23" hidden="1" customWidth="1"/>
    <col min="2" max="2" width="25.5703125" hidden="1" customWidth="1"/>
    <col min="3" max="3" width="9.7109375" hidden="1" customWidth="1"/>
    <col min="4" max="4" width="27.5703125" hidden="1" customWidth="1"/>
    <col min="5" max="5" width="12" customWidth="1"/>
    <col min="6" max="6" width="66.140625" customWidth="1"/>
    <col min="7" max="7" width="12" hidden="1" customWidth="1"/>
    <col min="8" max="8" width="15.7109375" hidden="1" customWidth="1"/>
    <col min="9" max="9" width="31.7109375" customWidth="1"/>
    <col min="10" max="10" width="36.5703125" customWidth="1"/>
    <col min="11" max="11" width="98.140625" customWidth="1"/>
    <col min="12" max="12" width="74.140625" customWidth="1"/>
    <col min="13" max="13" width="98.140625" customWidth="1"/>
    <col min="14" max="14" width="74.140625" customWidth="1"/>
    <col min="15" max="18" width="26" hidden="1" customWidth="1"/>
    <col min="19" max="19" width="29.28515625" hidden="1" customWidth="1"/>
  </cols>
  <sheetData>
    <row r="1" spans="1:20" ht="23.25" customHeight="1" x14ac:dyDescent="0.2">
      <c r="A1" s="283" t="s">
        <v>0</v>
      </c>
      <c r="B1" s="284"/>
      <c r="C1" s="284"/>
      <c r="D1" s="284"/>
      <c r="E1" s="284"/>
      <c r="F1" s="284"/>
      <c r="G1" s="284"/>
      <c r="H1" s="284"/>
      <c r="I1" s="284"/>
      <c r="J1" s="284"/>
      <c r="K1" s="284"/>
      <c r="L1" s="284"/>
      <c r="M1" s="284"/>
      <c r="N1" s="284"/>
      <c r="O1" s="284"/>
      <c r="P1" s="284"/>
      <c r="Q1" s="284"/>
      <c r="R1" s="284"/>
      <c r="S1" s="285"/>
      <c r="T1" s="1"/>
    </row>
    <row r="2" spans="1:20" ht="23.25" customHeight="1" x14ac:dyDescent="0.2">
      <c r="A2" s="286" t="s">
        <v>1</v>
      </c>
      <c r="B2" s="287"/>
      <c r="C2" s="287"/>
      <c r="D2" s="288"/>
      <c r="E2" s="286" t="s">
        <v>2</v>
      </c>
      <c r="F2" s="287"/>
      <c r="G2" s="287"/>
      <c r="H2" s="287"/>
      <c r="I2" s="287"/>
      <c r="J2" s="289"/>
      <c r="K2" s="290" t="s">
        <v>3</v>
      </c>
      <c r="L2" s="291"/>
      <c r="M2" s="291"/>
      <c r="N2" s="291"/>
      <c r="O2" s="291"/>
      <c r="P2" s="291"/>
      <c r="Q2" s="291"/>
      <c r="R2" s="291"/>
      <c r="S2" s="292"/>
      <c r="T2" s="1"/>
    </row>
    <row r="3" spans="1:20" ht="33" x14ac:dyDescent="0.2">
      <c r="A3" s="2" t="s">
        <v>4</v>
      </c>
      <c r="B3" s="3" t="s">
        <v>5</v>
      </c>
      <c r="C3" s="4" t="s">
        <v>6</v>
      </c>
      <c r="D3" s="5" t="s">
        <v>7</v>
      </c>
      <c r="E3" s="3" t="s">
        <v>8</v>
      </c>
      <c r="F3" s="6" t="s">
        <v>9</v>
      </c>
      <c r="G3" s="4" t="s">
        <v>10</v>
      </c>
      <c r="H3" s="4" t="s">
        <v>11</v>
      </c>
      <c r="I3" s="4" t="s">
        <v>12</v>
      </c>
      <c r="J3" s="7" t="s">
        <v>13</v>
      </c>
      <c r="K3" s="8" t="s">
        <v>14</v>
      </c>
      <c r="L3" s="9" t="s">
        <v>15</v>
      </c>
      <c r="M3" s="3" t="s">
        <v>16</v>
      </c>
      <c r="N3" s="10" t="s">
        <v>17</v>
      </c>
      <c r="O3" s="11" t="s">
        <v>18</v>
      </c>
      <c r="P3" s="12" t="s">
        <v>19</v>
      </c>
      <c r="Q3" s="13" t="s">
        <v>20</v>
      </c>
      <c r="R3" s="12" t="s">
        <v>21</v>
      </c>
      <c r="S3" s="14" t="s">
        <v>22</v>
      </c>
      <c r="T3" s="1"/>
    </row>
    <row r="4" spans="1:20" ht="344.25" outlineLevel="1" x14ac:dyDescent="0.2">
      <c r="A4" s="15" t="s">
        <v>23</v>
      </c>
      <c r="B4" s="16" t="s">
        <v>24</v>
      </c>
      <c r="C4" s="17">
        <v>43831</v>
      </c>
      <c r="D4" s="18" t="s">
        <v>25</v>
      </c>
      <c r="E4" s="19" t="s">
        <v>26</v>
      </c>
      <c r="F4" s="20" t="s">
        <v>27</v>
      </c>
      <c r="G4" s="21">
        <v>43831</v>
      </c>
      <c r="H4" s="21">
        <v>44196</v>
      </c>
      <c r="I4" s="22" t="s">
        <v>28</v>
      </c>
      <c r="J4" s="23" t="s">
        <v>29</v>
      </c>
      <c r="K4" s="24" t="s">
        <v>30</v>
      </c>
      <c r="L4" s="25" t="s">
        <v>31</v>
      </c>
      <c r="M4" s="26" t="s">
        <v>32</v>
      </c>
      <c r="N4" s="26" t="s">
        <v>33</v>
      </c>
      <c r="O4" s="27"/>
      <c r="P4" s="22"/>
      <c r="Q4" s="22"/>
      <c r="R4" s="23"/>
      <c r="S4" s="28"/>
      <c r="T4" s="1"/>
    </row>
    <row r="5" spans="1:20" ht="165.75" outlineLevel="1" x14ac:dyDescent="0.2">
      <c r="A5" s="29"/>
      <c r="B5" s="30"/>
      <c r="C5" s="31"/>
      <c r="D5" s="32"/>
      <c r="E5" s="33" t="s">
        <v>34</v>
      </c>
      <c r="F5" s="34" t="s">
        <v>35</v>
      </c>
      <c r="G5" s="35">
        <v>43843</v>
      </c>
      <c r="H5" s="35">
        <v>44042</v>
      </c>
      <c r="I5" s="36" t="s">
        <v>36</v>
      </c>
      <c r="J5" s="37" t="s">
        <v>37</v>
      </c>
      <c r="K5" s="24" t="s">
        <v>38</v>
      </c>
      <c r="L5" s="24" t="s">
        <v>39</v>
      </c>
      <c r="M5" s="26" t="s">
        <v>40</v>
      </c>
      <c r="N5" s="26" t="s">
        <v>41</v>
      </c>
      <c r="O5" s="38"/>
      <c r="P5" s="34"/>
      <c r="Q5" s="34"/>
      <c r="R5" s="37"/>
      <c r="S5" s="39"/>
      <c r="T5" s="1"/>
    </row>
    <row r="6" spans="1:20" ht="331.5" outlineLevel="1" x14ac:dyDescent="0.2">
      <c r="A6" s="29"/>
      <c r="B6" s="30"/>
      <c r="C6" s="31"/>
      <c r="D6" s="32"/>
      <c r="E6" s="33" t="s">
        <v>42</v>
      </c>
      <c r="F6" s="34" t="s">
        <v>43</v>
      </c>
      <c r="G6" s="35">
        <v>43845</v>
      </c>
      <c r="H6" s="35">
        <v>44150</v>
      </c>
      <c r="I6" s="34" t="s">
        <v>44</v>
      </c>
      <c r="J6" s="37"/>
      <c r="K6" s="40" t="s">
        <v>45</v>
      </c>
      <c r="L6" s="25" t="s">
        <v>46</v>
      </c>
      <c r="M6" s="26" t="s">
        <v>47</v>
      </c>
      <c r="N6" s="26" t="s">
        <v>48</v>
      </c>
      <c r="O6" s="38"/>
      <c r="P6" s="34"/>
      <c r="Q6" s="34"/>
      <c r="R6" s="37"/>
      <c r="S6" s="39"/>
      <c r="T6" s="1"/>
    </row>
    <row r="7" spans="1:20" ht="216.75" outlineLevel="1" x14ac:dyDescent="0.2">
      <c r="A7" s="29"/>
      <c r="B7" s="30"/>
      <c r="C7" s="31"/>
      <c r="D7" s="32"/>
      <c r="E7" s="33" t="s">
        <v>49</v>
      </c>
      <c r="F7" s="34" t="s">
        <v>50</v>
      </c>
      <c r="G7" s="35">
        <v>43832</v>
      </c>
      <c r="H7" s="35">
        <v>44165</v>
      </c>
      <c r="I7" s="34" t="s">
        <v>44</v>
      </c>
      <c r="J7" s="37"/>
      <c r="K7" s="24" t="s">
        <v>51</v>
      </c>
      <c r="L7" s="25" t="s">
        <v>52</v>
      </c>
      <c r="M7" s="26" t="s">
        <v>53</v>
      </c>
      <c r="N7" s="26" t="s">
        <v>54</v>
      </c>
      <c r="O7" s="38"/>
      <c r="P7" s="34"/>
      <c r="Q7" s="34"/>
      <c r="R7" s="37"/>
      <c r="S7" s="39"/>
      <c r="T7" s="1"/>
    </row>
    <row r="8" spans="1:20" ht="409.5" outlineLevel="1" x14ac:dyDescent="0.2">
      <c r="A8" s="29"/>
      <c r="B8" s="30"/>
      <c r="C8" s="41"/>
      <c r="D8" s="42"/>
      <c r="E8" s="43" t="s">
        <v>55</v>
      </c>
      <c r="F8" s="44" t="s">
        <v>56</v>
      </c>
      <c r="G8" s="45">
        <v>43843</v>
      </c>
      <c r="H8" s="45">
        <v>44183</v>
      </c>
      <c r="I8" s="46" t="s">
        <v>36</v>
      </c>
      <c r="J8" s="47" t="s">
        <v>57</v>
      </c>
      <c r="K8" s="24" t="s">
        <v>58</v>
      </c>
      <c r="L8" s="24" t="s">
        <v>59</v>
      </c>
      <c r="M8" s="26" t="s">
        <v>60</v>
      </c>
      <c r="N8" s="48" t="s">
        <v>61</v>
      </c>
      <c r="O8" s="49"/>
      <c r="P8" s="46"/>
      <c r="Q8" s="46"/>
      <c r="R8" s="47"/>
      <c r="S8" s="50"/>
      <c r="T8" s="1"/>
    </row>
    <row r="9" spans="1:20" ht="331.5" outlineLevel="1" x14ac:dyDescent="0.2">
      <c r="A9" s="29"/>
      <c r="B9" s="30"/>
      <c r="C9" s="17">
        <v>43862</v>
      </c>
      <c r="D9" s="18" t="s">
        <v>62</v>
      </c>
      <c r="E9" s="19" t="s">
        <v>63</v>
      </c>
      <c r="F9" s="22" t="s">
        <v>64</v>
      </c>
      <c r="G9" s="21">
        <v>43835</v>
      </c>
      <c r="H9" s="21">
        <v>44196</v>
      </c>
      <c r="I9" s="51" t="s">
        <v>36</v>
      </c>
      <c r="J9" s="23" t="s">
        <v>65</v>
      </c>
      <c r="K9" s="24" t="s">
        <v>66</v>
      </c>
      <c r="L9" s="25" t="s">
        <v>67</v>
      </c>
      <c r="M9" s="52" t="s">
        <v>68</v>
      </c>
      <c r="N9" s="53" t="s">
        <v>69</v>
      </c>
      <c r="O9" s="27"/>
      <c r="P9" s="22"/>
      <c r="Q9" s="22"/>
      <c r="R9" s="23"/>
      <c r="S9" s="28"/>
      <c r="T9" s="1"/>
    </row>
    <row r="10" spans="1:20" ht="409.5" outlineLevel="1" x14ac:dyDescent="0.2">
      <c r="A10" s="29"/>
      <c r="B10" s="30"/>
      <c r="C10" s="31"/>
      <c r="D10" s="32"/>
      <c r="E10" s="33" t="s">
        <v>70</v>
      </c>
      <c r="F10" s="34" t="s">
        <v>71</v>
      </c>
      <c r="G10" s="35">
        <v>43831</v>
      </c>
      <c r="H10" s="35">
        <v>44196</v>
      </c>
      <c r="I10" s="34" t="s">
        <v>72</v>
      </c>
      <c r="J10" s="37" t="s">
        <v>73</v>
      </c>
      <c r="K10" s="54" t="s">
        <v>74</v>
      </c>
      <c r="L10" s="55" t="s">
        <v>75</v>
      </c>
      <c r="M10" s="55" t="s">
        <v>76</v>
      </c>
      <c r="N10" s="55" t="s">
        <v>77</v>
      </c>
      <c r="O10" s="38"/>
      <c r="P10" s="34"/>
      <c r="Q10" s="34"/>
      <c r="R10" s="37"/>
      <c r="S10" s="39"/>
      <c r="T10" s="1"/>
    </row>
    <row r="11" spans="1:20" ht="409.5" outlineLevel="1" x14ac:dyDescent="0.2">
      <c r="A11" s="29"/>
      <c r="B11" s="30"/>
      <c r="C11" s="31"/>
      <c r="D11" s="32"/>
      <c r="E11" s="33" t="s">
        <v>78</v>
      </c>
      <c r="F11" s="56" t="s">
        <v>79</v>
      </c>
      <c r="G11" s="57">
        <v>43831</v>
      </c>
      <c r="H11" s="57">
        <v>44196</v>
      </c>
      <c r="I11" s="56" t="s">
        <v>72</v>
      </c>
      <c r="J11" s="58"/>
      <c r="K11" s="24" t="s">
        <v>80</v>
      </c>
      <c r="L11" s="55" t="s">
        <v>81</v>
      </c>
      <c r="M11" s="55" t="s">
        <v>82</v>
      </c>
      <c r="N11" s="55" t="s">
        <v>83</v>
      </c>
      <c r="O11" s="38"/>
      <c r="P11" s="34"/>
      <c r="Q11" s="34"/>
      <c r="R11" s="37"/>
      <c r="S11" s="39"/>
      <c r="T11" s="1"/>
    </row>
    <row r="12" spans="1:20" ht="165.75" outlineLevel="1" x14ac:dyDescent="0.2">
      <c r="A12" s="29"/>
      <c r="B12" s="30"/>
      <c r="C12" s="31"/>
      <c r="D12" s="32"/>
      <c r="E12" s="33" t="s">
        <v>84</v>
      </c>
      <c r="F12" s="34" t="s">
        <v>85</v>
      </c>
      <c r="G12" s="35">
        <v>43831</v>
      </c>
      <c r="H12" s="35">
        <v>44196</v>
      </c>
      <c r="I12" s="34" t="s">
        <v>86</v>
      </c>
      <c r="J12" s="37" t="s">
        <v>87</v>
      </c>
      <c r="K12" s="24" t="s">
        <v>88</v>
      </c>
      <c r="L12" s="25" t="s">
        <v>89</v>
      </c>
      <c r="M12" s="26" t="s">
        <v>90</v>
      </c>
      <c r="N12" s="26" t="s">
        <v>91</v>
      </c>
      <c r="O12" s="38"/>
      <c r="P12" s="34"/>
      <c r="Q12" s="34"/>
      <c r="R12" s="37"/>
      <c r="S12" s="39"/>
      <c r="T12" s="1"/>
    </row>
    <row r="13" spans="1:20" ht="178.5" outlineLevel="1" x14ac:dyDescent="0.2">
      <c r="A13" s="29"/>
      <c r="B13" s="30"/>
      <c r="C13" s="31"/>
      <c r="D13" s="32"/>
      <c r="E13" s="33" t="s">
        <v>92</v>
      </c>
      <c r="F13" s="34" t="s">
        <v>93</v>
      </c>
      <c r="G13" s="35">
        <v>43862</v>
      </c>
      <c r="H13" s="35">
        <v>44195</v>
      </c>
      <c r="I13" s="34" t="s">
        <v>94</v>
      </c>
      <c r="J13" s="37" t="s">
        <v>95</v>
      </c>
      <c r="K13" s="24" t="s">
        <v>96</v>
      </c>
      <c r="L13" s="25" t="s">
        <v>97</v>
      </c>
      <c r="M13" s="26" t="s">
        <v>98</v>
      </c>
      <c r="N13" s="26" t="s">
        <v>99</v>
      </c>
      <c r="O13" s="38"/>
      <c r="P13" s="34"/>
      <c r="Q13" s="34"/>
      <c r="R13" s="37"/>
      <c r="S13" s="39"/>
      <c r="T13" s="1"/>
    </row>
    <row r="14" spans="1:20" ht="409.5" outlineLevel="1" x14ac:dyDescent="0.2">
      <c r="A14" s="29"/>
      <c r="B14" s="30"/>
      <c r="C14" s="31"/>
      <c r="D14" s="32"/>
      <c r="E14" s="33" t="s">
        <v>100</v>
      </c>
      <c r="F14" s="34" t="s">
        <v>101</v>
      </c>
      <c r="G14" s="35">
        <v>43845</v>
      </c>
      <c r="H14" s="35">
        <v>44180</v>
      </c>
      <c r="I14" s="34" t="s">
        <v>102</v>
      </c>
      <c r="J14" s="37" t="s">
        <v>103</v>
      </c>
      <c r="K14" s="24" t="s">
        <v>104</v>
      </c>
      <c r="L14" s="25" t="s">
        <v>105</v>
      </c>
      <c r="M14" s="25" t="s">
        <v>106</v>
      </c>
      <c r="N14" s="26" t="s">
        <v>107</v>
      </c>
      <c r="O14" s="38"/>
      <c r="P14" s="34"/>
      <c r="Q14" s="34"/>
      <c r="R14" s="37"/>
      <c r="S14" s="39"/>
      <c r="T14" s="1"/>
    </row>
    <row r="15" spans="1:20" ht="369.75" outlineLevel="1" x14ac:dyDescent="0.2">
      <c r="A15" s="29"/>
      <c r="B15" s="30"/>
      <c r="C15" s="31"/>
      <c r="D15" s="32"/>
      <c r="E15" s="59" t="s">
        <v>108</v>
      </c>
      <c r="F15" s="60" t="s">
        <v>109</v>
      </c>
      <c r="G15" s="61">
        <v>43831</v>
      </c>
      <c r="H15" s="61">
        <v>44196</v>
      </c>
      <c r="I15" s="62" t="s">
        <v>110</v>
      </c>
      <c r="J15" s="63"/>
      <c r="K15" s="64" t="s">
        <v>111</v>
      </c>
      <c r="L15" s="64" t="s">
        <v>112</v>
      </c>
      <c r="M15" s="26" t="s">
        <v>113</v>
      </c>
      <c r="N15" s="26" t="s">
        <v>114</v>
      </c>
      <c r="O15" s="49"/>
      <c r="P15" s="46"/>
      <c r="Q15" s="46"/>
      <c r="R15" s="47"/>
      <c r="S15" s="50"/>
      <c r="T15" s="1"/>
    </row>
    <row r="16" spans="1:20" ht="409.5" outlineLevel="1" x14ac:dyDescent="0.2">
      <c r="A16" s="29"/>
      <c r="B16" s="65"/>
      <c r="C16" s="17">
        <v>43891</v>
      </c>
      <c r="D16" s="18" t="s">
        <v>115</v>
      </c>
      <c r="E16" s="19" t="s">
        <v>116</v>
      </c>
      <c r="F16" s="22" t="s">
        <v>117</v>
      </c>
      <c r="G16" s="21">
        <v>43832</v>
      </c>
      <c r="H16" s="21">
        <v>44012</v>
      </c>
      <c r="I16" s="22" t="s">
        <v>44</v>
      </c>
      <c r="J16" s="23" t="s">
        <v>118</v>
      </c>
      <c r="K16" s="66" t="s">
        <v>119</v>
      </c>
      <c r="L16" s="67" t="s">
        <v>120</v>
      </c>
      <c r="M16" s="26" t="s">
        <v>121</v>
      </c>
      <c r="N16" s="26" t="s">
        <v>122</v>
      </c>
      <c r="O16" s="27"/>
      <c r="P16" s="22"/>
      <c r="Q16" s="22"/>
      <c r="R16" s="23"/>
      <c r="S16" s="28"/>
      <c r="T16" s="1"/>
    </row>
    <row r="17" spans="1:20" ht="114.75" outlineLevel="1" x14ac:dyDescent="0.2">
      <c r="A17" s="29"/>
      <c r="B17" s="65"/>
      <c r="C17" s="31"/>
      <c r="D17" s="32"/>
      <c r="E17" s="33" t="s">
        <v>123</v>
      </c>
      <c r="F17" s="34" t="s">
        <v>124</v>
      </c>
      <c r="G17" s="35">
        <v>43837</v>
      </c>
      <c r="H17" s="35">
        <v>44165</v>
      </c>
      <c r="I17" s="34" t="s">
        <v>44</v>
      </c>
      <c r="J17" s="37" t="s">
        <v>125</v>
      </c>
      <c r="K17" s="68" t="s">
        <v>119</v>
      </c>
      <c r="L17" s="25" t="s">
        <v>126</v>
      </c>
      <c r="M17" s="26" t="s">
        <v>127</v>
      </c>
      <c r="N17" s="26" t="s">
        <v>128</v>
      </c>
      <c r="O17" s="38"/>
      <c r="P17" s="34"/>
      <c r="Q17" s="34"/>
      <c r="R17" s="37"/>
      <c r="S17" s="39"/>
      <c r="T17" s="1"/>
    </row>
    <row r="18" spans="1:20" ht="51" outlineLevel="1" x14ac:dyDescent="0.2">
      <c r="A18" s="29"/>
      <c r="B18" s="65"/>
      <c r="C18" s="31"/>
      <c r="D18" s="32"/>
      <c r="E18" s="33" t="s">
        <v>129</v>
      </c>
      <c r="F18" s="34" t="s">
        <v>130</v>
      </c>
      <c r="G18" s="35">
        <v>43836</v>
      </c>
      <c r="H18" s="35">
        <v>44043</v>
      </c>
      <c r="I18" s="34" t="s">
        <v>86</v>
      </c>
      <c r="J18" s="37" t="s">
        <v>131</v>
      </c>
      <c r="K18" s="24" t="s">
        <v>132</v>
      </c>
      <c r="L18" s="25" t="s">
        <v>133</v>
      </c>
      <c r="M18" s="26" t="s">
        <v>134</v>
      </c>
      <c r="N18" s="26" t="s">
        <v>135</v>
      </c>
      <c r="O18" s="38"/>
      <c r="P18" s="34"/>
      <c r="Q18" s="34"/>
      <c r="R18" s="37"/>
      <c r="S18" s="39"/>
      <c r="T18" s="1"/>
    </row>
    <row r="19" spans="1:20" ht="51" outlineLevel="1" x14ac:dyDescent="0.2">
      <c r="A19" s="29"/>
      <c r="B19" s="65"/>
      <c r="C19" s="31"/>
      <c r="D19" s="32"/>
      <c r="E19" s="33" t="s">
        <v>136</v>
      </c>
      <c r="F19" s="34" t="s">
        <v>137</v>
      </c>
      <c r="G19" s="35">
        <v>43833</v>
      </c>
      <c r="H19" s="35">
        <v>44196</v>
      </c>
      <c r="I19" s="34" t="s">
        <v>86</v>
      </c>
      <c r="J19" s="37" t="s">
        <v>131</v>
      </c>
      <c r="K19" s="24" t="s">
        <v>138</v>
      </c>
      <c r="L19" s="25" t="s">
        <v>139</v>
      </c>
      <c r="M19" s="26" t="s">
        <v>140</v>
      </c>
      <c r="N19" s="26" t="s">
        <v>141</v>
      </c>
      <c r="O19" s="38"/>
      <c r="P19" s="34"/>
      <c r="Q19" s="34"/>
      <c r="R19" s="37"/>
      <c r="S19" s="39"/>
      <c r="T19" s="1"/>
    </row>
    <row r="20" spans="1:20" ht="140.25" outlineLevel="1" x14ac:dyDescent="0.2">
      <c r="A20" s="69"/>
      <c r="B20" s="70"/>
      <c r="C20" s="41"/>
      <c r="D20" s="42"/>
      <c r="E20" s="43" t="s">
        <v>142</v>
      </c>
      <c r="F20" s="46" t="s">
        <v>143</v>
      </c>
      <c r="G20" s="45">
        <v>43832</v>
      </c>
      <c r="H20" s="45">
        <v>44196</v>
      </c>
      <c r="I20" s="46" t="s">
        <v>144</v>
      </c>
      <c r="J20" s="47" t="s">
        <v>145</v>
      </c>
      <c r="K20" s="71" t="s">
        <v>146</v>
      </c>
      <c r="L20" s="72" t="s">
        <v>147</v>
      </c>
      <c r="M20" s="26" t="s">
        <v>148</v>
      </c>
      <c r="N20" s="26" t="s">
        <v>149</v>
      </c>
      <c r="O20" s="49"/>
      <c r="P20" s="46"/>
      <c r="Q20" s="46"/>
      <c r="R20" s="47"/>
      <c r="S20" s="50"/>
      <c r="T20" s="1"/>
    </row>
    <row r="21" spans="1:20" ht="409.5" outlineLevel="1" x14ac:dyDescent="0.2">
      <c r="A21" s="73" t="s">
        <v>150</v>
      </c>
      <c r="B21" s="73" t="s">
        <v>151</v>
      </c>
      <c r="C21" s="31">
        <v>43832</v>
      </c>
      <c r="D21" s="74" t="s">
        <v>152</v>
      </c>
      <c r="E21" s="75" t="s">
        <v>153</v>
      </c>
      <c r="F21" s="76" t="s">
        <v>154</v>
      </c>
      <c r="G21" s="77">
        <v>43831</v>
      </c>
      <c r="H21" s="77">
        <v>44196</v>
      </c>
      <c r="I21" s="78" t="s">
        <v>155</v>
      </c>
      <c r="J21" s="79" t="s">
        <v>37</v>
      </c>
      <c r="K21" s="80" t="s">
        <v>156</v>
      </c>
      <c r="L21" s="81" t="s">
        <v>157</v>
      </c>
      <c r="M21" s="26" t="s">
        <v>158</v>
      </c>
      <c r="N21" s="26" t="s">
        <v>159</v>
      </c>
      <c r="O21" s="27"/>
      <c r="P21" s="22"/>
      <c r="Q21" s="22"/>
      <c r="R21" s="23"/>
      <c r="S21" s="28"/>
      <c r="T21" s="1"/>
    </row>
    <row r="22" spans="1:20" ht="114.75" outlineLevel="1" x14ac:dyDescent="0.2">
      <c r="A22" s="82"/>
      <c r="B22" s="82"/>
      <c r="C22" s="31"/>
      <c r="D22" s="74"/>
      <c r="E22" s="83" t="s">
        <v>160</v>
      </c>
      <c r="F22" s="34" t="s">
        <v>161</v>
      </c>
      <c r="G22" s="35">
        <v>43832</v>
      </c>
      <c r="H22" s="35">
        <v>44012</v>
      </c>
      <c r="I22" s="34" t="s">
        <v>44</v>
      </c>
      <c r="J22" s="39" t="s">
        <v>162</v>
      </c>
      <c r="K22" s="24" t="s">
        <v>163</v>
      </c>
      <c r="L22" s="25" t="s">
        <v>164</v>
      </c>
      <c r="M22" s="26" t="s">
        <v>165</v>
      </c>
      <c r="N22" s="26" t="s">
        <v>166</v>
      </c>
      <c r="O22" s="38"/>
      <c r="P22" s="34"/>
      <c r="Q22" s="34"/>
      <c r="R22" s="37"/>
      <c r="S22" s="39"/>
      <c r="T22" s="1"/>
    </row>
    <row r="23" spans="1:20" ht="102" outlineLevel="1" x14ac:dyDescent="0.2">
      <c r="A23" s="82"/>
      <c r="B23" s="82"/>
      <c r="C23" s="31"/>
      <c r="D23" s="74"/>
      <c r="E23" s="83" t="s">
        <v>167</v>
      </c>
      <c r="F23" s="34" t="s">
        <v>168</v>
      </c>
      <c r="G23" s="35">
        <v>43843</v>
      </c>
      <c r="H23" s="35">
        <v>44195</v>
      </c>
      <c r="I23" s="36" t="s">
        <v>36</v>
      </c>
      <c r="J23" s="39" t="s">
        <v>37</v>
      </c>
      <c r="K23" s="24" t="s">
        <v>169</v>
      </c>
      <c r="L23" s="25" t="s">
        <v>170</v>
      </c>
      <c r="M23" s="26" t="s">
        <v>171</v>
      </c>
      <c r="N23" s="26" t="s">
        <v>172</v>
      </c>
      <c r="O23" s="38"/>
      <c r="P23" s="34"/>
      <c r="Q23" s="34"/>
      <c r="R23" s="37"/>
      <c r="S23" s="39"/>
      <c r="T23" s="1"/>
    </row>
    <row r="24" spans="1:20" ht="409.5" outlineLevel="1" x14ac:dyDescent="0.2">
      <c r="A24" s="82"/>
      <c r="B24" s="82"/>
      <c r="C24" s="31"/>
      <c r="D24" s="74"/>
      <c r="E24" s="83" t="s">
        <v>173</v>
      </c>
      <c r="F24" s="84" t="s">
        <v>174</v>
      </c>
      <c r="G24" s="35">
        <v>44013</v>
      </c>
      <c r="H24" s="35">
        <v>44196</v>
      </c>
      <c r="I24" s="34" t="s">
        <v>175</v>
      </c>
      <c r="J24" s="39" t="s">
        <v>37</v>
      </c>
      <c r="K24" s="24" t="s">
        <v>176</v>
      </c>
      <c r="L24" s="25" t="s">
        <v>177</v>
      </c>
      <c r="M24" s="26" t="s">
        <v>178</v>
      </c>
      <c r="N24" s="26" t="s">
        <v>179</v>
      </c>
      <c r="O24" s="38"/>
      <c r="P24" s="34"/>
      <c r="Q24" s="34"/>
      <c r="R24" s="37"/>
      <c r="S24" s="39"/>
      <c r="T24" s="1"/>
    </row>
    <row r="25" spans="1:20" ht="318.75" outlineLevel="1" x14ac:dyDescent="0.2">
      <c r="A25" s="82"/>
      <c r="B25" s="82"/>
      <c r="C25" s="31"/>
      <c r="D25" s="74"/>
      <c r="E25" s="83" t="s">
        <v>180</v>
      </c>
      <c r="F25" s="34" t="s">
        <v>181</v>
      </c>
      <c r="G25" s="35">
        <v>43832</v>
      </c>
      <c r="H25" s="35">
        <v>44196</v>
      </c>
      <c r="I25" s="84" t="s">
        <v>182</v>
      </c>
      <c r="J25" s="85" t="s">
        <v>183</v>
      </c>
      <c r="K25" s="86" t="s">
        <v>184</v>
      </c>
      <c r="L25" s="68" t="s">
        <v>185</v>
      </c>
      <c r="M25" s="26" t="s">
        <v>186</v>
      </c>
      <c r="N25" s="26" t="s">
        <v>187</v>
      </c>
      <c r="O25" s="87"/>
      <c r="P25" s="84"/>
      <c r="Q25" s="84"/>
      <c r="R25" s="88"/>
      <c r="S25" s="85"/>
      <c r="T25" s="1"/>
    </row>
    <row r="26" spans="1:20" ht="102" outlineLevel="1" x14ac:dyDescent="0.2">
      <c r="A26" s="82"/>
      <c r="B26" s="82"/>
      <c r="C26" s="31"/>
      <c r="D26" s="74"/>
      <c r="E26" s="83" t="s">
        <v>188</v>
      </c>
      <c r="F26" s="34" t="s">
        <v>189</v>
      </c>
      <c r="G26" s="35">
        <v>43862</v>
      </c>
      <c r="H26" s="35">
        <v>44196</v>
      </c>
      <c r="I26" s="34" t="s">
        <v>94</v>
      </c>
      <c r="J26" s="39"/>
      <c r="K26" s="24" t="s">
        <v>190</v>
      </c>
      <c r="L26" s="25" t="s">
        <v>191</v>
      </c>
      <c r="M26" s="26" t="s">
        <v>192</v>
      </c>
      <c r="N26" s="26" t="s">
        <v>193</v>
      </c>
      <c r="O26" s="38"/>
      <c r="P26" s="34"/>
      <c r="Q26" s="34"/>
      <c r="R26" s="37"/>
      <c r="S26" s="39"/>
      <c r="T26" s="1"/>
    </row>
    <row r="27" spans="1:20" ht="409.5" outlineLevel="1" x14ac:dyDescent="0.2">
      <c r="A27" s="82"/>
      <c r="B27" s="82"/>
      <c r="C27" s="31"/>
      <c r="D27" s="74"/>
      <c r="E27" s="83" t="s">
        <v>194</v>
      </c>
      <c r="F27" s="34" t="s">
        <v>195</v>
      </c>
      <c r="G27" s="35">
        <v>43843</v>
      </c>
      <c r="H27" s="35">
        <v>44183</v>
      </c>
      <c r="I27" s="36" t="s">
        <v>36</v>
      </c>
      <c r="J27" s="39" t="s">
        <v>196</v>
      </c>
      <c r="K27" s="89" t="s">
        <v>197</v>
      </c>
      <c r="L27" s="55" t="s">
        <v>198</v>
      </c>
      <c r="M27" s="26" t="s">
        <v>199</v>
      </c>
      <c r="N27" s="48" t="s">
        <v>200</v>
      </c>
      <c r="O27" s="38"/>
      <c r="P27" s="34"/>
      <c r="Q27" s="34"/>
      <c r="R27" s="37"/>
      <c r="S27" s="39"/>
      <c r="T27" s="1"/>
    </row>
    <row r="28" spans="1:20" ht="408" outlineLevel="1" x14ac:dyDescent="0.2">
      <c r="A28" s="82"/>
      <c r="B28" s="82"/>
      <c r="C28" s="31"/>
      <c r="D28" s="74"/>
      <c r="E28" s="83" t="s">
        <v>201</v>
      </c>
      <c r="F28" s="34" t="s">
        <v>202</v>
      </c>
      <c r="G28" s="35">
        <v>43831</v>
      </c>
      <c r="H28" s="35">
        <v>44196</v>
      </c>
      <c r="I28" s="34" t="s">
        <v>203</v>
      </c>
      <c r="J28" s="39"/>
      <c r="K28" s="24" t="s">
        <v>204</v>
      </c>
      <c r="L28" s="25" t="s">
        <v>205</v>
      </c>
      <c r="M28" s="26" t="s">
        <v>206</v>
      </c>
      <c r="N28" s="26" t="s">
        <v>207</v>
      </c>
      <c r="O28" s="38"/>
      <c r="P28" s="34"/>
      <c r="Q28" s="34"/>
      <c r="R28" s="37"/>
      <c r="S28" s="39"/>
      <c r="T28" s="1"/>
    </row>
    <row r="29" spans="1:20" ht="153" outlineLevel="1" x14ac:dyDescent="0.2">
      <c r="A29" s="82"/>
      <c r="B29" s="82"/>
      <c r="C29" s="31"/>
      <c r="D29" s="74"/>
      <c r="E29" s="83" t="s">
        <v>208</v>
      </c>
      <c r="F29" s="34" t="s">
        <v>209</v>
      </c>
      <c r="G29" s="35">
        <v>43831</v>
      </c>
      <c r="H29" s="35">
        <v>44196</v>
      </c>
      <c r="I29" s="34" t="s">
        <v>72</v>
      </c>
      <c r="J29" s="39" t="s">
        <v>210</v>
      </c>
      <c r="K29" s="24" t="s">
        <v>211</v>
      </c>
      <c r="L29" s="25" t="s">
        <v>212</v>
      </c>
      <c r="M29" s="26" t="s">
        <v>213</v>
      </c>
      <c r="N29" s="26" t="s">
        <v>214</v>
      </c>
      <c r="O29" s="38"/>
      <c r="P29" s="34"/>
      <c r="Q29" s="34"/>
      <c r="R29" s="37"/>
      <c r="S29" s="39"/>
      <c r="T29" s="1"/>
    </row>
    <row r="30" spans="1:20" ht="280.5" outlineLevel="1" x14ac:dyDescent="0.2">
      <c r="A30" s="82"/>
      <c r="B30" s="82"/>
      <c r="C30" s="31"/>
      <c r="D30" s="74"/>
      <c r="E30" s="83" t="s">
        <v>215</v>
      </c>
      <c r="F30" s="34" t="s">
        <v>216</v>
      </c>
      <c r="G30" s="35">
        <v>43832</v>
      </c>
      <c r="H30" s="35">
        <v>44165</v>
      </c>
      <c r="I30" s="34" t="s">
        <v>44</v>
      </c>
      <c r="J30" s="39" t="s">
        <v>217</v>
      </c>
      <c r="K30" s="25" t="s">
        <v>218</v>
      </c>
      <c r="L30" s="25" t="s">
        <v>219</v>
      </c>
      <c r="M30" s="26" t="s">
        <v>220</v>
      </c>
      <c r="N30" s="26" t="s">
        <v>221</v>
      </c>
      <c r="O30" s="38"/>
      <c r="P30" s="34"/>
      <c r="Q30" s="34"/>
      <c r="R30" s="37"/>
      <c r="S30" s="39"/>
      <c r="T30" s="1"/>
    </row>
    <row r="31" spans="1:20" ht="267.75" outlineLevel="1" x14ac:dyDescent="0.2">
      <c r="A31" s="82"/>
      <c r="B31" s="82"/>
      <c r="C31" s="31"/>
      <c r="D31" s="74"/>
      <c r="E31" s="83" t="s">
        <v>222</v>
      </c>
      <c r="F31" s="34" t="s">
        <v>223</v>
      </c>
      <c r="G31" s="35">
        <v>43831</v>
      </c>
      <c r="H31" s="35">
        <v>44196</v>
      </c>
      <c r="I31" s="36" t="s">
        <v>110</v>
      </c>
      <c r="J31" s="39" t="s">
        <v>224</v>
      </c>
      <c r="K31" s="25" t="s">
        <v>225</v>
      </c>
      <c r="L31" s="25" t="s">
        <v>226</v>
      </c>
      <c r="M31" s="26" t="s">
        <v>227</v>
      </c>
      <c r="N31" s="26" t="s">
        <v>228</v>
      </c>
      <c r="O31" s="38"/>
      <c r="P31" s="34"/>
      <c r="Q31" s="34"/>
      <c r="R31" s="37"/>
      <c r="S31" s="39"/>
      <c r="T31" s="1"/>
    </row>
    <row r="32" spans="1:20" ht="382.5" outlineLevel="1" x14ac:dyDescent="0.2">
      <c r="A32" s="82"/>
      <c r="B32" s="82"/>
      <c r="C32" s="31"/>
      <c r="D32" s="74"/>
      <c r="E32" s="83" t="s">
        <v>229</v>
      </c>
      <c r="F32" s="84" t="s">
        <v>230</v>
      </c>
      <c r="G32" s="35">
        <v>43831</v>
      </c>
      <c r="H32" s="35">
        <v>44196</v>
      </c>
      <c r="I32" s="36" t="s">
        <v>110</v>
      </c>
      <c r="J32" s="39" t="s">
        <v>231</v>
      </c>
      <c r="K32" s="25" t="s">
        <v>232</v>
      </c>
      <c r="L32" s="25" t="s">
        <v>233</v>
      </c>
      <c r="M32" s="26" t="s">
        <v>234</v>
      </c>
      <c r="N32" s="26" t="s">
        <v>235</v>
      </c>
      <c r="O32" s="38"/>
      <c r="P32" s="34"/>
      <c r="Q32" s="34"/>
      <c r="R32" s="37"/>
      <c r="S32" s="39"/>
      <c r="T32" s="1"/>
    </row>
    <row r="33" spans="1:20" ht="114.75" outlineLevel="1" x14ac:dyDescent="0.2">
      <c r="A33" s="82"/>
      <c r="B33" s="82"/>
      <c r="C33" s="31"/>
      <c r="D33" s="74"/>
      <c r="E33" s="83" t="s">
        <v>236</v>
      </c>
      <c r="F33" s="34" t="s">
        <v>237</v>
      </c>
      <c r="G33" s="35">
        <v>43831</v>
      </c>
      <c r="H33" s="35">
        <v>44196</v>
      </c>
      <c r="I33" s="36" t="s">
        <v>238</v>
      </c>
      <c r="J33" s="90" t="s">
        <v>239</v>
      </c>
      <c r="K33" s="91" t="s">
        <v>240</v>
      </c>
      <c r="L33" s="25" t="s">
        <v>241</v>
      </c>
      <c r="M33" s="26" t="s">
        <v>242</v>
      </c>
      <c r="N33" s="26" t="s">
        <v>243</v>
      </c>
      <c r="O33" s="92"/>
      <c r="P33" s="36"/>
      <c r="Q33" s="36"/>
      <c r="R33" s="93"/>
      <c r="S33" s="90"/>
      <c r="T33" s="1"/>
    </row>
    <row r="34" spans="1:20" ht="409.5" outlineLevel="1" x14ac:dyDescent="0.2">
      <c r="A34" s="82"/>
      <c r="B34" s="82"/>
      <c r="C34" s="31"/>
      <c r="D34" s="74"/>
      <c r="E34" s="83" t="s">
        <v>244</v>
      </c>
      <c r="F34" s="34" t="s">
        <v>245</v>
      </c>
      <c r="G34" s="35">
        <v>43831</v>
      </c>
      <c r="H34" s="35">
        <v>44196</v>
      </c>
      <c r="I34" s="34" t="s">
        <v>44</v>
      </c>
      <c r="J34" s="90" t="s">
        <v>239</v>
      </c>
      <c r="K34" s="24" t="s">
        <v>246</v>
      </c>
      <c r="L34" s="25" t="s">
        <v>247</v>
      </c>
      <c r="M34" s="26" t="s">
        <v>248</v>
      </c>
      <c r="N34" s="26" t="s">
        <v>249</v>
      </c>
      <c r="O34" s="92"/>
      <c r="P34" s="36"/>
      <c r="Q34" s="36"/>
      <c r="R34" s="93"/>
      <c r="S34" s="90"/>
      <c r="T34" s="1"/>
    </row>
    <row r="35" spans="1:20" ht="89.25" outlineLevel="1" x14ac:dyDescent="0.2">
      <c r="A35" s="82"/>
      <c r="B35" s="82"/>
      <c r="C35" s="31"/>
      <c r="D35" s="74"/>
      <c r="E35" s="83" t="s">
        <v>250</v>
      </c>
      <c r="F35" s="34" t="s">
        <v>251</v>
      </c>
      <c r="G35" s="35">
        <v>43831</v>
      </c>
      <c r="H35" s="35">
        <v>44196</v>
      </c>
      <c r="I35" s="94" t="s">
        <v>252</v>
      </c>
      <c r="J35" s="90" t="s">
        <v>253</v>
      </c>
      <c r="K35" s="24" t="s">
        <v>254</v>
      </c>
      <c r="L35" s="25" t="s">
        <v>255</v>
      </c>
      <c r="M35" s="26" t="s">
        <v>256</v>
      </c>
      <c r="N35" s="26" t="s">
        <v>257</v>
      </c>
      <c r="O35" s="92"/>
      <c r="P35" s="36"/>
      <c r="Q35" s="36"/>
      <c r="R35" s="93"/>
      <c r="S35" s="90"/>
      <c r="T35" s="1"/>
    </row>
    <row r="36" spans="1:20" ht="242.25" outlineLevel="1" x14ac:dyDescent="0.2">
      <c r="A36" s="82"/>
      <c r="B36" s="82"/>
      <c r="C36" s="41"/>
      <c r="D36" s="95"/>
      <c r="E36" s="96" t="s">
        <v>258</v>
      </c>
      <c r="F36" s="97" t="s">
        <v>259</v>
      </c>
      <c r="G36" s="45">
        <v>43845</v>
      </c>
      <c r="H36" s="45">
        <v>44195</v>
      </c>
      <c r="I36" s="46" t="s">
        <v>94</v>
      </c>
      <c r="J36" s="50" t="s">
        <v>260</v>
      </c>
      <c r="K36" s="71" t="s">
        <v>261</v>
      </c>
      <c r="L36" s="25" t="s">
        <v>262</v>
      </c>
      <c r="M36" s="26" t="s">
        <v>263</v>
      </c>
      <c r="N36" s="26" t="s">
        <v>262</v>
      </c>
      <c r="O36" s="49"/>
      <c r="P36" s="46"/>
      <c r="Q36" s="46"/>
      <c r="R36" s="47"/>
      <c r="S36" s="50"/>
      <c r="T36" s="1"/>
    </row>
    <row r="37" spans="1:20" ht="409.5" outlineLevel="1" x14ac:dyDescent="0.2">
      <c r="A37" s="82"/>
      <c r="B37" s="82"/>
      <c r="C37" s="17">
        <v>43863</v>
      </c>
      <c r="D37" s="98" t="s">
        <v>264</v>
      </c>
      <c r="E37" s="99" t="s">
        <v>265</v>
      </c>
      <c r="F37" s="22" t="s">
        <v>266</v>
      </c>
      <c r="G37" s="100">
        <v>43831</v>
      </c>
      <c r="H37" s="100">
        <v>44196</v>
      </c>
      <c r="I37" s="22" t="s">
        <v>238</v>
      </c>
      <c r="J37" s="28" t="s">
        <v>267</v>
      </c>
      <c r="K37" s="67" t="s">
        <v>268</v>
      </c>
      <c r="L37" s="25" t="s">
        <v>269</v>
      </c>
      <c r="M37" s="26" t="s">
        <v>270</v>
      </c>
      <c r="N37" s="26" t="s">
        <v>271</v>
      </c>
      <c r="O37" s="27"/>
      <c r="P37" s="22"/>
      <c r="Q37" s="22"/>
      <c r="R37" s="23"/>
      <c r="S37" s="28"/>
      <c r="T37" s="1"/>
    </row>
    <row r="38" spans="1:20" ht="66" outlineLevel="1" x14ac:dyDescent="0.2">
      <c r="A38" s="82"/>
      <c r="B38" s="82"/>
      <c r="C38" s="31"/>
      <c r="D38" s="101"/>
      <c r="E38" s="83" t="s">
        <v>272</v>
      </c>
      <c r="F38" s="34" t="s">
        <v>273</v>
      </c>
      <c r="G38" s="102">
        <v>43831</v>
      </c>
      <c r="H38" s="102">
        <v>44196</v>
      </c>
      <c r="I38" s="34" t="s">
        <v>238</v>
      </c>
      <c r="J38" s="39" t="s">
        <v>274</v>
      </c>
      <c r="K38" s="25" t="s">
        <v>275</v>
      </c>
      <c r="L38" s="25" t="s">
        <v>276</v>
      </c>
      <c r="M38" s="26" t="s">
        <v>277</v>
      </c>
      <c r="N38" s="26" t="s">
        <v>278</v>
      </c>
      <c r="O38" s="38"/>
      <c r="P38" s="34"/>
      <c r="Q38" s="34"/>
      <c r="R38" s="37"/>
      <c r="S38" s="39"/>
      <c r="T38" s="1"/>
    </row>
    <row r="39" spans="1:20" ht="165.75" outlineLevel="1" x14ac:dyDescent="0.2">
      <c r="A39" s="82"/>
      <c r="B39" s="82"/>
      <c r="C39" s="31"/>
      <c r="D39" s="101"/>
      <c r="E39" s="83" t="s">
        <v>279</v>
      </c>
      <c r="F39" s="34" t="s">
        <v>280</v>
      </c>
      <c r="G39" s="102">
        <v>43831</v>
      </c>
      <c r="H39" s="102">
        <v>44196</v>
      </c>
      <c r="I39" s="34" t="s">
        <v>110</v>
      </c>
      <c r="J39" s="39" t="s">
        <v>281</v>
      </c>
      <c r="K39" s="25" t="s">
        <v>282</v>
      </c>
      <c r="L39" s="25" t="s">
        <v>283</v>
      </c>
      <c r="M39" s="26" t="s">
        <v>284</v>
      </c>
      <c r="N39" s="26" t="s">
        <v>285</v>
      </c>
      <c r="O39" s="38"/>
      <c r="P39" s="34"/>
      <c r="Q39" s="34"/>
      <c r="R39" s="37"/>
      <c r="S39" s="39"/>
      <c r="T39" s="1"/>
    </row>
    <row r="40" spans="1:20" ht="409.5" outlineLevel="1" x14ac:dyDescent="0.2">
      <c r="A40" s="82"/>
      <c r="B40" s="82"/>
      <c r="C40" s="31"/>
      <c r="D40" s="101"/>
      <c r="E40" s="83" t="s">
        <v>286</v>
      </c>
      <c r="F40" s="34" t="s">
        <v>287</v>
      </c>
      <c r="G40" s="35">
        <v>43832</v>
      </c>
      <c r="H40" s="35">
        <v>44196</v>
      </c>
      <c r="I40" s="34" t="s">
        <v>175</v>
      </c>
      <c r="J40" s="39" t="s">
        <v>288</v>
      </c>
      <c r="K40" s="24" t="s">
        <v>289</v>
      </c>
      <c r="L40" s="25" t="s">
        <v>290</v>
      </c>
      <c r="M40" s="26" t="s">
        <v>291</v>
      </c>
      <c r="N40" s="26" t="s">
        <v>179</v>
      </c>
      <c r="O40" s="38"/>
      <c r="P40" s="34"/>
      <c r="Q40" s="34"/>
      <c r="R40" s="37"/>
      <c r="S40" s="39"/>
      <c r="T40" s="1"/>
    </row>
    <row r="41" spans="1:20" ht="99" outlineLevel="1" x14ac:dyDescent="0.2">
      <c r="A41" s="82"/>
      <c r="B41" s="82"/>
      <c r="C41" s="31"/>
      <c r="D41" s="101"/>
      <c r="E41" s="83" t="s">
        <v>292</v>
      </c>
      <c r="F41" s="34" t="s">
        <v>293</v>
      </c>
      <c r="G41" s="35">
        <v>43831</v>
      </c>
      <c r="H41" s="35">
        <v>44196</v>
      </c>
      <c r="I41" s="34" t="s">
        <v>110</v>
      </c>
      <c r="J41" s="39" t="s">
        <v>294</v>
      </c>
      <c r="K41" s="25" t="s">
        <v>295</v>
      </c>
      <c r="L41" s="25" t="s">
        <v>296</v>
      </c>
      <c r="M41" s="26" t="s">
        <v>297</v>
      </c>
      <c r="N41" s="26" t="s">
        <v>298</v>
      </c>
      <c r="O41" s="38"/>
      <c r="P41" s="34"/>
      <c r="Q41" s="34"/>
      <c r="R41" s="37"/>
      <c r="S41" s="39"/>
      <c r="T41" s="1"/>
    </row>
    <row r="42" spans="1:20" ht="409.5" outlineLevel="1" x14ac:dyDescent="0.2">
      <c r="A42" s="82"/>
      <c r="B42" s="82"/>
      <c r="C42" s="41"/>
      <c r="D42" s="103"/>
      <c r="E42" s="96" t="s">
        <v>299</v>
      </c>
      <c r="F42" s="46" t="s">
        <v>300</v>
      </c>
      <c r="G42" s="45">
        <v>43831</v>
      </c>
      <c r="H42" s="45">
        <v>44196</v>
      </c>
      <c r="I42" s="46" t="s">
        <v>238</v>
      </c>
      <c r="J42" s="104" t="s">
        <v>239</v>
      </c>
      <c r="K42" s="105" t="s">
        <v>301</v>
      </c>
      <c r="L42" s="25" t="s">
        <v>302</v>
      </c>
      <c r="M42" s="26" t="s">
        <v>303</v>
      </c>
      <c r="N42" s="26" t="s">
        <v>304</v>
      </c>
      <c r="O42" s="106"/>
      <c r="P42" s="107"/>
      <c r="Q42" s="107"/>
      <c r="R42" s="108"/>
      <c r="S42" s="104"/>
      <c r="T42" s="1"/>
    </row>
    <row r="43" spans="1:20" ht="102" outlineLevel="1" x14ac:dyDescent="0.2">
      <c r="A43" s="82"/>
      <c r="B43" s="82"/>
      <c r="C43" s="17" t="s">
        <v>305</v>
      </c>
      <c r="D43" s="98" t="s">
        <v>306</v>
      </c>
      <c r="E43" s="99" t="s">
        <v>307</v>
      </c>
      <c r="F43" s="22" t="s">
        <v>308</v>
      </c>
      <c r="G43" s="109">
        <v>43833</v>
      </c>
      <c r="H43" s="109">
        <v>44196</v>
      </c>
      <c r="I43" s="22" t="s">
        <v>86</v>
      </c>
      <c r="J43" s="28" t="s">
        <v>37</v>
      </c>
      <c r="K43" s="110" t="s">
        <v>309</v>
      </c>
      <c r="L43" s="25" t="s">
        <v>310</v>
      </c>
      <c r="M43" s="26" t="s">
        <v>311</v>
      </c>
      <c r="N43" s="26" t="s">
        <v>312</v>
      </c>
      <c r="O43" s="27"/>
      <c r="P43" s="22"/>
      <c r="Q43" s="22"/>
      <c r="R43" s="23"/>
      <c r="S43" s="28"/>
      <c r="T43" s="1"/>
    </row>
    <row r="44" spans="1:20" ht="82.5" outlineLevel="1" x14ac:dyDescent="0.2">
      <c r="A44" s="82"/>
      <c r="B44" s="82"/>
      <c r="C44" s="31"/>
      <c r="D44" s="101"/>
      <c r="E44" s="83" t="s">
        <v>313</v>
      </c>
      <c r="F44" s="34" t="s">
        <v>314</v>
      </c>
      <c r="G44" s="35">
        <v>43833</v>
      </c>
      <c r="H44" s="35">
        <v>43921</v>
      </c>
      <c r="I44" s="34" t="s">
        <v>86</v>
      </c>
      <c r="J44" s="39" t="s">
        <v>315</v>
      </c>
      <c r="K44" s="24" t="s">
        <v>316</v>
      </c>
      <c r="L44" s="25" t="s">
        <v>317</v>
      </c>
      <c r="M44" s="26" t="s">
        <v>318</v>
      </c>
      <c r="N44" s="26" t="s">
        <v>319</v>
      </c>
      <c r="O44" s="38"/>
      <c r="P44" s="34"/>
      <c r="Q44" s="34"/>
      <c r="R44" s="37"/>
      <c r="S44" s="39"/>
      <c r="T44" s="1"/>
    </row>
    <row r="45" spans="1:20" ht="409.5" outlineLevel="1" x14ac:dyDescent="0.2">
      <c r="A45" s="82"/>
      <c r="B45" s="82"/>
      <c r="C45" s="31"/>
      <c r="D45" s="101"/>
      <c r="E45" s="83" t="s">
        <v>320</v>
      </c>
      <c r="F45" s="34" t="s">
        <v>321</v>
      </c>
      <c r="G45" s="35">
        <v>43843</v>
      </c>
      <c r="H45" s="35">
        <v>44196</v>
      </c>
      <c r="I45" s="34" t="s">
        <v>36</v>
      </c>
      <c r="J45" s="39" t="s">
        <v>37</v>
      </c>
      <c r="K45" s="24" t="s">
        <v>322</v>
      </c>
      <c r="L45" s="25" t="s">
        <v>323</v>
      </c>
      <c r="M45" s="26" t="s">
        <v>324</v>
      </c>
      <c r="N45" s="26" t="s">
        <v>325</v>
      </c>
      <c r="O45" s="38"/>
      <c r="P45" s="34"/>
      <c r="Q45" s="34"/>
      <c r="R45" s="37"/>
      <c r="S45" s="39"/>
      <c r="T45" s="1"/>
    </row>
    <row r="46" spans="1:20" ht="280.5" outlineLevel="1" x14ac:dyDescent="0.2">
      <c r="A46" s="82"/>
      <c r="B46" s="82"/>
      <c r="C46" s="31"/>
      <c r="D46" s="101"/>
      <c r="E46" s="83" t="s">
        <v>326</v>
      </c>
      <c r="F46" s="34" t="s">
        <v>327</v>
      </c>
      <c r="G46" s="35">
        <v>43831</v>
      </c>
      <c r="H46" s="35">
        <v>44196</v>
      </c>
      <c r="I46" s="34" t="s">
        <v>72</v>
      </c>
      <c r="J46" s="39" t="s">
        <v>328</v>
      </c>
      <c r="K46" s="24" t="s">
        <v>329</v>
      </c>
      <c r="L46" s="25" t="s">
        <v>330</v>
      </c>
      <c r="M46" s="26" t="s">
        <v>331</v>
      </c>
      <c r="N46" s="26" t="s">
        <v>332</v>
      </c>
      <c r="O46" s="38"/>
      <c r="P46" s="34"/>
      <c r="Q46" s="34"/>
      <c r="R46" s="37"/>
      <c r="S46" s="39"/>
      <c r="T46" s="1"/>
    </row>
    <row r="47" spans="1:20" ht="191.25" outlineLevel="1" x14ac:dyDescent="0.2">
      <c r="A47" s="82"/>
      <c r="B47" s="82"/>
      <c r="C47" s="31"/>
      <c r="D47" s="101"/>
      <c r="E47" s="83" t="s">
        <v>333</v>
      </c>
      <c r="F47" s="34" t="s">
        <v>334</v>
      </c>
      <c r="G47" s="35">
        <v>43832</v>
      </c>
      <c r="H47" s="35">
        <v>44165</v>
      </c>
      <c r="I47" s="34" t="s">
        <v>44</v>
      </c>
      <c r="J47" s="39" t="s">
        <v>335</v>
      </c>
      <c r="K47" s="24" t="s">
        <v>336</v>
      </c>
      <c r="L47" s="25" t="s">
        <v>337</v>
      </c>
      <c r="M47" s="26" t="s">
        <v>338</v>
      </c>
      <c r="N47" s="26" t="s">
        <v>339</v>
      </c>
      <c r="O47" s="38"/>
      <c r="P47" s="34"/>
      <c r="Q47" s="34"/>
      <c r="R47" s="37"/>
      <c r="S47" s="39"/>
      <c r="T47" s="1"/>
    </row>
    <row r="48" spans="1:20" ht="51" outlineLevel="1" x14ac:dyDescent="0.2">
      <c r="A48" s="82"/>
      <c r="B48" s="82"/>
      <c r="C48" s="31"/>
      <c r="D48" s="101"/>
      <c r="E48" s="83" t="s">
        <v>340</v>
      </c>
      <c r="F48" s="34" t="s">
        <v>341</v>
      </c>
      <c r="G48" s="35">
        <v>43843</v>
      </c>
      <c r="H48" s="35">
        <v>44183</v>
      </c>
      <c r="I48" s="34" t="s">
        <v>36</v>
      </c>
      <c r="J48" s="39"/>
      <c r="K48" s="24" t="s">
        <v>342</v>
      </c>
      <c r="L48" s="25" t="s">
        <v>343</v>
      </c>
      <c r="M48" s="26" t="s">
        <v>344</v>
      </c>
      <c r="N48" s="26" t="s">
        <v>345</v>
      </c>
      <c r="O48" s="38"/>
      <c r="P48" s="34"/>
      <c r="Q48" s="34"/>
      <c r="R48" s="37"/>
      <c r="S48" s="39"/>
      <c r="T48" s="1"/>
    </row>
    <row r="49" spans="1:20" ht="178.5" outlineLevel="1" x14ac:dyDescent="0.2">
      <c r="A49" s="82"/>
      <c r="B49" s="82"/>
      <c r="C49" s="41"/>
      <c r="D49" s="103"/>
      <c r="E49" s="96" t="s">
        <v>346</v>
      </c>
      <c r="F49" s="46" t="s">
        <v>347</v>
      </c>
      <c r="G49" s="45">
        <v>43832</v>
      </c>
      <c r="H49" s="45">
        <v>44196</v>
      </c>
      <c r="I49" s="46" t="s">
        <v>36</v>
      </c>
      <c r="J49" s="50" t="s">
        <v>348</v>
      </c>
      <c r="K49" s="24" t="s">
        <v>349</v>
      </c>
      <c r="L49" s="25" t="s">
        <v>350</v>
      </c>
      <c r="M49" s="26" t="s">
        <v>351</v>
      </c>
      <c r="N49" s="26" t="s">
        <v>352</v>
      </c>
      <c r="O49" s="49"/>
      <c r="P49" s="46"/>
      <c r="Q49" s="46"/>
      <c r="R49" s="47"/>
      <c r="S49" s="50"/>
      <c r="T49" s="1"/>
    </row>
    <row r="50" spans="1:20" ht="280.5" outlineLevel="1" x14ac:dyDescent="0.2">
      <c r="A50" s="82"/>
      <c r="B50" s="82"/>
      <c r="C50" s="111" t="s">
        <v>353</v>
      </c>
      <c r="D50" s="112" t="s">
        <v>354</v>
      </c>
      <c r="E50" s="113" t="s">
        <v>355</v>
      </c>
      <c r="F50" s="20" t="s">
        <v>356</v>
      </c>
      <c r="G50" s="21">
        <v>43831</v>
      </c>
      <c r="H50" s="21">
        <v>44196</v>
      </c>
      <c r="I50" s="51" t="s">
        <v>357</v>
      </c>
      <c r="J50" s="28" t="s">
        <v>358</v>
      </c>
      <c r="K50" s="24" t="s">
        <v>359</v>
      </c>
      <c r="L50" s="25" t="s">
        <v>360</v>
      </c>
      <c r="M50" s="26" t="s">
        <v>361</v>
      </c>
      <c r="N50" s="26" t="s">
        <v>362</v>
      </c>
      <c r="O50" s="27"/>
      <c r="P50" s="22"/>
      <c r="Q50" s="22"/>
      <c r="R50" s="23"/>
      <c r="S50" s="28"/>
      <c r="T50" s="1"/>
    </row>
    <row r="51" spans="1:20" ht="114.75" outlineLevel="1" x14ac:dyDescent="0.2">
      <c r="A51" s="82"/>
      <c r="B51" s="82"/>
      <c r="C51" s="114"/>
      <c r="D51" s="74"/>
      <c r="E51" s="115" t="s">
        <v>363</v>
      </c>
      <c r="F51" s="34" t="s">
        <v>364</v>
      </c>
      <c r="G51" s="35">
        <v>43831</v>
      </c>
      <c r="H51" s="35">
        <v>44196</v>
      </c>
      <c r="I51" s="34" t="s">
        <v>110</v>
      </c>
      <c r="J51" s="39" t="s">
        <v>365</v>
      </c>
      <c r="K51" s="25" t="s">
        <v>366</v>
      </c>
      <c r="L51" s="25" t="s">
        <v>367</v>
      </c>
      <c r="M51" s="26" t="s">
        <v>368</v>
      </c>
      <c r="N51" s="26" t="s">
        <v>369</v>
      </c>
      <c r="O51" s="38"/>
      <c r="P51" s="34"/>
      <c r="Q51" s="34"/>
      <c r="R51" s="37"/>
      <c r="S51" s="39"/>
      <c r="T51" s="1"/>
    </row>
    <row r="52" spans="1:20" ht="409.5" outlineLevel="1" x14ac:dyDescent="0.2">
      <c r="A52" s="82"/>
      <c r="B52" s="82"/>
      <c r="C52" s="114"/>
      <c r="D52" s="74"/>
      <c r="E52" s="115" t="s">
        <v>370</v>
      </c>
      <c r="F52" s="34" t="s">
        <v>371</v>
      </c>
      <c r="G52" s="35">
        <v>43833</v>
      </c>
      <c r="H52" s="35">
        <v>44165</v>
      </c>
      <c r="I52" s="34" t="s">
        <v>44</v>
      </c>
      <c r="J52" s="39" t="s">
        <v>372</v>
      </c>
      <c r="K52" s="24" t="s">
        <v>373</v>
      </c>
      <c r="L52" s="25" t="s">
        <v>374</v>
      </c>
      <c r="M52" s="26" t="s">
        <v>375</v>
      </c>
      <c r="N52" s="26" t="s">
        <v>376</v>
      </c>
      <c r="O52" s="38"/>
      <c r="P52" s="34"/>
      <c r="Q52" s="34"/>
      <c r="R52" s="37"/>
      <c r="S52" s="39"/>
      <c r="T52" s="1"/>
    </row>
    <row r="53" spans="1:20" ht="216.75" outlineLevel="1" x14ac:dyDescent="0.2">
      <c r="A53" s="82"/>
      <c r="B53" s="82"/>
      <c r="C53" s="114"/>
      <c r="D53" s="74"/>
      <c r="E53" s="115" t="s">
        <v>377</v>
      </c>
      <c r="F53" s="34" t="s">
        <v>378</v>
      </c>
      <c r="G53" s="35">
        <v>43831</v>
      </c>
      <c r="H53" s="35">
        <v>44196</v>
      </c>
      <c r="I53" s="36" t="s">
        <v>379</v>
      </c>
      <c r="J53" s="39" t="s">
        <v>380</v>
      </c>
      <c r="K53" s="25" t="s">
        <v>381</v>
      </c>
      <c r="L53" s="25" t="s">
        <v>382</v>
      </c>
      <c r="M53" s="26" t="s">
        <v>383</v>
      </c>
      <c r="N53" s="26" t="s">
        <v>384</v>
      </c>
      <c r="O53" s="38"/>
      <c r="P53" s="34"/>
      <c r="Q53" s="34"/>
      <c r="R53" s="37"/>
      <c r="S53" s="39"/>
      <c r="T53" s="1"/>
    </row>
    <row r="54" spans="1:20" ht="409.5" outlineLevel="1" x14ac:dyDescent="0.2">
      <c r="A54" s="82"/>
      <c r="B54" s="82"/>
      <c r="C54" s="114"/>
      <c r="D54" s="74"/>
      <c r="E54" s="115" t="s">
        <v>385</v>
      </c>
      <c r="F54" s="34" t="s">
        <v>386</v>
      </c>
      <c r="G54" s="35">
        <v>43831</v>
      </c>
      <c r="H54" s="35">
        <v>44196</v>
      </c>
      <c r="I54" s="34" t="s">
        <v>379</v>
      </c>
      <c r="J54" s="39" t="s">
        <v>239</v>
      </c>
      <c r="K54" s="25" t="s">
        <v>387</v>
      </c>
      <c r="L54" s="25" t="s">
        <v>388</v>
      </c>
      <c r="M54" s="26" t="s">
        <v>389</v>
      </c>
      <c r="N54" s="26" t="s">
        <v>390</v>
      </c>
      <c r="O54" s="38"/>
      <c r="P54" s="34"/>
      <c r="Q54" s="34"/>
      <c r="R54" s="37"/>
      <c r="S54" s="39"/>
      <c r="T54" s="1"/>
    </row>
    <row r="55" spans="1:20" ht="409.5" outlineLevel="1" x14ac:dyDescent="0.2">
      <c r="A55" s="82"/>
      <c r="B55" s="82"/>
      <c r="C55" s="114"/>
      <c r="D55" s="74"/>
      <c r="E55" s="83" t="s">
        <v>391</v>
      </c>
      <c r="F55" s="34" t="s">
        <v>392</v>
      </c>
      <c r="G55" s="35">
        <v>43831</v>
      </c>
      <c r="H55" s="35">
        <v>44196</v>
      </c>
      <c r="I55" s="34" t="s">
        <v>44</v>
      </c>
      <c r="J55" s="39" t="s">
        <v>393</v>
      </c>
      <c r="K55" s="24" t="s">
        <v>394</v>
      </c>
      <c r="L55" s="25" t="s">
        <v>395</v>
      </c>
      <c r="M55" s="26" t="s">
        <v>396</v>
      </c>
      <c r="N55" s="26" t="s">
        <v>397</v>
      </c>
      <c r="O55" s="38"/>
      <c r="P55" s="34"/>
      <c r="Q55" s="34"/>
      <c r="R55" s="37"/>
      <c r="S55" s="39"/>
      <c r="T55" s="1"/>
    </row>
    <row r="56" spans="1:20" ht="280.5" outlineLevel="1" x14ac:dyDescent="0.2">
      <c r="A56" s="82"/>
      <c r="B56" s="82"/>
      <c r="C56" s="114"/>
      <c r="D56" s="74"/>
      <c r="E56" s="115" t="s">
        <v>398</v>
      </c>
      <c r="F56" s="34" t="s">
        <v>399</v>
      </c>
      <c r="G56" s="35">
        <v>43831</v>
      </c>
      <c r="H56" s="35">
        <v>44196</v>
      </c>
      <c r="I56" s="34" t="s">
        <v>400</v>
      </c>
      <c r="J56" s="39" t="s">
        <v>401</v>
      </c>
      <c r="K56" s="24" t="s">
        <v>402</v>
      </c>
      <c r="L56" s="25" t="s">
        <v>403</v>
      </c>
      <c r="M56" s="26" t="s">
        <v>404</v>
      </c>
      <c r="N56" s="26" t="s">
        <v>405</v>
      </c>
      <c r="O56" s="38"/>
      <c r="P56" s="34"/>
      <c r="Q56" s="34"/>
      <c r="R56" s="37"/>
      <c r="S56" s="39"/>
      <c r="T56" s="1"/>
    </row>
    <row r="57" spans="1:20" ht="204" outlineLevel="1" x14ac:dyDescent="0.2">
      <c r="A57" s="82"/>
      <c r="B57" s="82"/>
      <c r="C57" s="114"/>
      <c r="D57" s="74"/>
      <c r="E57" s="115" t="s">
        <v>406</v>
      </c>
      <c r="F57" s="34" t="s">
        <v>407</v>
      </c>
      <c r="G57" s="35">
        <v>43831</v>
      </c>
      <c r="H57" s="35">
        <v>44196</v>
      </c>
      <c r="I57" s="34" t="s">
        <v>72</v>
      </c>
      <c r="J57" s="39" t="s">
        <v>239</v>
      </c>
      <c r="K57" s="24" t="s">
        <v>408</v>
      </c>
      <c r="L57" s="25" t="s">
        <v>409</v>
      </c>
      <c r="M57" s="26" t="s">
        <v>410</v>
      </c>
      <c r="N57" s="26" t="s">
        <v>411</v>
      </c>
      <c r="O57" s="38"/>
      <c r="P57" s="34"/>
      <c r="Q57" s="34"/>
      <c r="R57" s="37"/>
      <c r="S57" s="39"/>
      <c r="T57" s="1"/>
    </row>
    <row r="58" spans="1:20" ht="178.5" outlineLevel="1" x14ac:dyDescent="0.2">
      <c r="A58" s="82"/>
      <c r="B58" s="82"/>
      <c r="C58" s="114"/>
      <c r="D58" s="74"/>
      <c r="E58" s="115" t="s">
        <v>412</v>
      </c>
      <c r="F58" s="34" t="s">
        <v>413</v>
      </c>
      <c r="G58" s="35">
        <v>43831</v>
      </c>
      <c r="H58" s="35">
        <v>44196</v>
      </c>
      <c r="I58" s="34" t="s">
        <v>72</v>
      </c>
      <c r="J58" s="39" t="s">
        <v>239</v>
      </c>
      <c r="K58" s="24" t="s">
        <v>414</v>
      </c>
      <c r="L58" s="25" t="s">
        <v>415</v>
      </c>
      <c r="M58" s="26" t="s">
        <v>416</v>
      </c>
      <c r="N58" s="26" t="s">
        <v>417</v>
      </c>
      <c r="O58" s="38"/>
      <c r="P58" s="34"/>
      <c r="Q58" s="34"/>
      <c r="R58" s="37"/>
      <c r="S58" s="39"/>
      <c r="T58" s="1"/>
    </row>
    <row r="59" spans="1:20" ht="382.5" outlineLevel="1" x14ac:dyDescent="0.2">
      <c r="A59" s="116"/>
      <c r="B59" s="116"/>
      <c r="C59" s="117"/>
      <c r="D59" s="95"/>
      <c r="E59" s="118">
        <v>40270</v>
      </c>
      <c r="F59" s="46" t="s">
        <v>418</v>
      </c>
      <c r="G59" s="45">
        <v>43832</v>
      </c>
      <c r="H59" s="45">
        <v>44165</v>
      </c>
      <c r="I59" s="46" t="s">
        <v>44</v>
      </c>
      <c r="J59" s="104" t="s">
        <v>125</v>
      </c>
      <c r="K59" s="71" t="s">
        <v>336</v>
      </c>
      <c r="L59" s="25" t="s">
        <v>419</v>
      </c>
      <c r="M59" s="26" t="s">
        <v>420</v>
      </c>
      <c r="N59" s="26" t="s">
        <v>421</v>
      </c>
      <c r="O59" s="106"/>
      <c r="P59" s="107"/>
      <c r="Q59" s="107"/>
      <c r="R59" s="108"/>
      <c r="S59" s="104"/>
      <c r="T59" s="1"/>
    </row>
    <row r="60" spans="1:20" ht="99" outlineLevel="1" x14ac:dyDescent="0.2">
      <c r="A60" s="119" t="s">
        <v>422</v>
      </c>
      <c r="B60" s="119" t="s">
        <v>423</v>
      </c>
      <c r="C60" s="120" t="s">
        <v>424</v>
      </c>
      <c r="D60" s="112" t="s">
        <v>425</v>
      </c>
      <c r="E60" s="99" t="s">
        <v>426</v>
      </c>
      <c r="F60" s="22" t="s">
        <v>427</v>
      </c>
      <c r="G60" s="21">
        <v>43834</v>
      </c>
      <c r="H60" s="21">
        <v>44165</v>
      </c>
      <c r="I60" s="22" t="s">
        <v>44</v>
      </c>
      <c r="J60" s="121" t="s">
        <v>428</v>
      </c>
      <c r="K60" s="110" t="s">
        <v>336</v>
      </c>
      <c r="L60" s="25" t="s">
        <v>429</v>
      </c>
      <c r="M60" s="26" t="s">
        <v>430</v>
      </c>
      <c r="N60" s="26" t="s">
        <v>431</v>
      </c>
      <c r="O60" s="122"/>
      <c r="P60" s="51"/>
      <c r="Q60" s="51"/>
      <c r="R60" s="123"/>
      <c r="S60" s="121"/>
      <c r="T60" s="1"/>
    </row>
    <row r="61" spans="1:20" ht="127.5" outlineLevel="1" x14ac:dyDescent="0.2">
      <c r="A61" s="124"/>
      <c r="B61" s="124"/>
      <c r="C61" s="125"/>
      <c r="D61" s="74"/>
      <c r="E61" s="83" t="s">
        <v>432</v>
      </c>
      <c r="F61" s="34" t="s">
        <v>433</v>
      </c>
      <c r="G61" s="35">
        <v>43831</v>
      </c>
      <c r="H61" s="35">
        <v>44196</v>
      </c>
      <c r="I61" s="34" t="s">
        <v>400</v>
      </c>
      <c r="J61" s="39" t="s">
        <v>434</v>
      </c>
      <c r="K61" s="24" t="s">
        <v>435</v>
      </c>
      <c r="L61" s="25" t="s">
        <v>436</v>
      </c>
      <c r="M61" s="26" t="s">
        <v>437</v>
      </c>
      <c r="N61" s="26" t="s">
        <v>438</v>
      </c>
      <c r="O61" s="38"/>
      <c r="P61" s="34"/>
      <c r="Q61" s="34"/>
      <c r="R61" s="37"/>
      <c r="S61" s="39"/>
      <c r="T61" s="1"/>
    </row>
    <row r="62" spans="1:20" ht="191.25" outlineLevel="1" x14ac:dyDescent="0.2">
      <c r="A62" s="124"/>
      <c r="B62" s="124"/>
      <c r="C62" s="125"/>
      <c r="D62" s="74"/>
      <c r="E62" s="83" t="s">
        <v>439</v>
      </c>
      <c r="F62" s="34" t="s">
        <v>440</v>
      </c>
      <c r="G62" s="35">
        <v>43831</v>
      </c>
      <c r="H62" s="35">
        <v>44196</v>
      </c>
      <c r="I62" s="126" t="s">
        <v>441</v>
      </c>
      <c r="J62" s="39" t="s">
        <v>442</v>
      </c>
      <c r="K62" s="24" t="s">
        <v>443</v>
      </c>
      <c r="L62" s="25" t="s">
        <v>444</v>
      </c>
      <c r="M62" s="26" t="s">
        <v>989</v>
      </c>
      <c r="N62" s="26" t="s">
        <v>966</v>
      </c>
      <c r="O62" s="38"/>
      <c r="P62" s="34"/>
      <c r="Q62" s="34"/>
      <c r="R62" s="37"/>
      <c r="S62" s="39"/>
      <c r="T62" s="1"/>
    </row>
    <row r="63" spans="1:20" ht="229.5" outlineLevel="1" x14ac:dyDescent="0.2">
      <c r="A63" s="124"/>
      <c r="B63" s="124"/>
      <c r="C63" s="125"/>
      <c r="D63" s="74"/>
      <c r="E63" s="83" t="s">
        <v>445</v>
      </c>
      <c r="F63" s="34" t="s">
        <v>446</v>
      </c>
      <c r="G63" s="102">
        <v>43834</v>
      </c>
      <c r="H63" s="102">
        <v>44165</v>
      </c>
      <c r="I63" s="34" t="s">
        <v>44</v>
      </c>
      <c r="J63" s="39" t="s">
        <v>125</v>
      </c>
      <c r="K63" s="24" t="s">
        <v>218</v>
      </c>
      <c r="L63" s="25" t="s">
        <v>447</v>
      </c>
      <c r="M63" s="26" t="s">
        <v>448</v>
      </c>
      <c r="N63" s="26" t="s">
        <v>449</v>
      </c>
      <c r="O63" s="38"/>
      <c r="P63" s="34"/>
      <c r="Q63" s="34"/>
      <c r="R63" s="37"/>
      <c r="S63" s="39"/>
      <c r="T63" s="1"/>
    </row>
    <row r="64" spans="1:20" ht="229.5" outlineLevel="1" x14ac:dyDescent="0.2">
      <c r="A64" s="124"/>
      <c r="B64" s="124"/>
      <c r="C64" s="127"/>
      <c r="D64" s="95"/>
      <c r="E64" s="96" t="s">
        <v>450</v>
      </c>
      <c r="F64" s="46" t="s">
        <v>451</v>
      </c>
      <c r="G64" s="45">
        <v>43831</v>
      </c>
      <c r="H64" s="45">
        <v>44196</v>
      </c>
      <c r="I64" s="46" t="s">
        <v>72</v>
      </c>
      <c r="J64" s="50" t="s">
        <v>452</v>
      </c>
      <c r="K64" s="24" t="s">
        <v>453</v>
      </c>
      <c r="L64" s="25" t="s">
        <v>454</v>
      </c>
      <c r="M64" s="26" t="s">
        <v>455</v>
      </c>
      <c r="N64" s="26" t="s">
        <v>456</v>
      </c>
      <c r="O64" s="49"/>
      <c r="P64" s="46"/>
      <c r="Q64" s="46"/>
      <c r="R64" s="47"/>
      <c r="S64" s="50"/>
      <c r="T64" s="1"/>
    </row>
    <row r="65" spans="1:20" ht="165.75" outlineLevel="1" x14ac:dyDescent="0.2">
      <c r="A65" s="124"/>
      <c r="B65" s="124"/>
      <c r="C65" s="17">
        <v>43864</v>
      </c>
      <c r="D65" s="98" t="s">
        <v>457</v>
      </c>
      <c r="E65" s="99" t="s">
        <v>458</v>
      </c>
      <c r="F65" s="22" t="s">
        <v>459</v>
      </c>
      <c r="G65" s="21">
        <v>43831</v>
      </c>
      <c r="H65" s="21">
        <v>44196</v>
      </c>
      <c r="I65" s="22" t="s">
        <v>460</v>
      </c>
      <c r="J65" s="28" t="s">
        <v>461</v>
      </c>
      <c r="K65" s="24" t="s">
        <v>462</v>
      </c>
      <c r="L65" s="25" t="s">
        <v>463</v>
      </c>
      <c r="M65" s="26" t="s">
        <v>464</v>
      </c>
      <c r="N65" s="26" t="s">
        <v>465</v>
      </c>
      <c r="O65" s="27"/>
      <c r="P65" s="22"/>
      <c r="Q65" s="22"/>
      <c r="R65" s="23"/>
      <c r="S65" s="28"/>
      <c r="T65" s="1"/>
    </row>
    <row r="66" spans="1:20" ht="369.75" outlineLevel="1" x14ac:dyDescent="0.2">
      <c r="A66" s="124"/>
      <c r="B66" s="124"/>
      <c r="C66" s="31"/>
      <c r="D66" s="101"/>
      <c r="E66" s="83" t="s">
        <v>466</v>
      </c>
      <c r="F66" s="34" t="s">
        <v>467</v>
      </c>
      <c r="G66" s="102">
        <v>43845</v>
      </c>
      <c r="H66" s="102">
        <v>44180</v>
      </c>
      <c r="I66" s="34" t="s">
        <v>102</v>
      </c>
      <c r="J66" s="39"/>
      <c r="K66" s="24" t="s">
        <v>468</v>
      </c>
      <c r="L66" s="25" t="s">
        <v>469</v>
      </c>
      <c r="M66" s="26" t="s">
        <v>470</v>
      </c>
      <c r="N66" s="26" t="s">
        <v>471</v>
      </c>
      <c r="O66" s="38"/>
      <c r="P66" s="34"/>
      <c r="Q66" s="34"/>
      <c r="R66" s="37"/>
      <c r="S66" s="39"/>
      <c r="T66" s="1"/>
    </row>
    <row r="67" spans="1:20" ht="102" x14ac:dyDescent="0.2">
      <c r="A67" s="128"/>
      <c r="B67" s="128"/>
      <c r="C67" s="41"/>
      <c r="D67" s="103"/>
      <c r="E67" s="96" t="s">
        <v>472</v>
      </c>
      <c r="F67" s="129" t="s">
        <v>473</v>
      </c>
      <c r="G67" s="130">
        <v>43843</v>
      </c>
      <c r="H67" s="130">
        <v>44183</v>
      </c>
      <c r="I67" s="46" t="s">
        <v>36</v>
      </c>
      <c r="J67" s="50" t="s">
        <v>474</v>
      </c>
      <c r="K67" s="24" t="s">
        <v>475</v>
      </c>
      <c r="L67" s="25" t="s">
        <v>476</v>
      </c>
      <c r="M67" s="26" t="s">
        <v>477</v>
      </c>
      <c r="N67" s="26" t="s">
        <v>478</v>
      </c>
      <c r="O67" s="49"/>
      <c r="P67" s="46"/>
      <c r="Q67" s="46"/>
      <c r="R67" s="47"/>
      <c r="S67" s="50"/>
      <c r="T67" s="1"/>
    </row>
    <row r="68" spans="1:20" ht="21" customHeight="1" x14ac:dyDescent="0.2">
      <c r="A68" s="1"/>
      <c r="B68" s="119"/>
      <c r="C68" s="131"/>
      <c r="D68" s="132"/>
      <c r="E68" s="132"/>
      <c r="F68" s="133"/>
      <c r="G68" s="133"/>
      <c r="H68" s="133"/>
      <c r="I68" s="132"/>
      <c r="J68" s="132"/>
      <c r="K68" s="1"/>
      <c r="L68" s="1"/>
      <c r="M68" s="1"/>
      <c r="N68" s="1"/>
      <c r="O68" s="1"/>
      <c r="P68" s="1"/>
      <c r="Q68" s="1"/>
      <c r="R68" s="1"/>
      <c r="S68" s="1"/>
      <c r="T68" s="1"/>
    </row>
    <row r="69" spans="1:20" ht="21" customHeight="1" x14ac:dyDescent="0.2">
      <c r="A69" s="1"/>
      <c r="B69" s="132"/>
      <c r="C69" s="131"/>
      <c r="D69" s="132"/>
      <c r="E69" s="132"/>
      <c r="F69" s="133"/>
      <c r="G69" s="133"/>
      <c r="H69" s="133"/>
      <c r="I69" s="132"/>
      <c r="J69" s="132"/>
      <c r="K69" s="1"/>
      <c r="L69" s="1"/>
      <c r="M69" s="1"/>
      <c r="N69" s="1"/>
      <c r="O69" s="1"/>
      <c r="P69" s="1"/>
      <c r="Q69" s="1"/>
      <c r="R69" s="1"/>
      <c r="S69" s="1"/>
      <c r="T69" s="1"/>
    </row>
    <row r="70" spans="1:20" ht="21" customHeight="1" x14ac:dyDescent="0.2">
      <c r="A70" s="1"/>
      <c r="B70" s="132"/>
      <c r="C70" s="131"/>
      <c r="D70" s="132"/>
      <c r="E70" s="132"/>
      <c r="F70" s="133"/>
      <c r="G70" s="133"/>
      <c r="H70" s="133"/>
      <c r="I70" s="132"/>
      <c r="J70" s="132"/>
      <c r="K70" s="1"/>
      <c r="L70" s="1"/>
      <c r="M70" s="1"/>
      <c r="N70" s="1"/>
      <c r="O70" s="1"/>
      <c r="P70" s="1"/>
      <c r="Q70" s="1"/>
      <c r="R70" s="1"/>
      <c r="S70" s="1"/>
      <c r="T70" s="1"/>
    </row>
    <row r="71" spans="1:20" ht="21" customHeight="1" x14ac:dyDescent="0.2">
      <c r="A71" s="1"/>
      <c r="B71" s="132"/>
      <c r="C71" s="131"/>
      <c r="D71" s="132"/>
      <c r="E71" s="132"/>
      <c r="F71" s="133"/>
      <c r="G71" s="133"/>
      <c r="H71" s="133"/>
      <c r="I71" s="132"/>
      <c r="J71" s="132"/>
      <c r="K71" s="1"/>
      <c r="L71" s="1"/>
      <c r="M71" s="1"/>
      <c r="N71" s="1"/>
      <c r="O71" s="1"/>
      <c r="P71" s="1"/>
      <c r="Q71" s="1"/>
      <c r="R71" s="1"/>
      <c r="S71" s="1"/>
      <c r="T71" s="1"/>
    </row>
    <row r="72" spans="1:20" ht="21" customHeight="1" x14ac:dyDescent="0.2">
      <c r="A72" s="1"/>
      <c r="B72" s="132"/>
      <c r="C72" s="131"/>
      <c r="D72" s="132"/>
      <c r="E72" s="132"/>
      <c r="F72" s="133"/>
      <c r="G72" s="133"/>
      <c r="H72" s="133"/>
      <c r="I72" s="132"/>
      <c r="J72" s="132"/>
      <c r="K72" s="1"/>
      <c r="L72" s="1"/>
      <c r="M72" s="1"/>
      <c r="N72" s="1"/>
      <c r="O72" s="1"/>
      <c r="P72" s="1"/>
      <c r="Q72" s="1"/>
      <c r="R72" s="1"/>
      <c r="S72" s="1"/>
      <c r="T72" s="1"/>
    </row>
    <row r="73" spans="1:20" ht="21" customHeight="1" x14ac:dyDescent="0.2">
      <c r="A73" s="1"/>
      <c r="B73" s="132"/>
      <c r="C73" s="131"/>
      <c r="D73" s="132"/>
      <c r="E73" s="132"/>
      <c r="F73" s="133"/>
      <c r="G73" s="133"/>
      <c r="H73" s="133"/>
      <c r="I73" s="132"/>
      <c r="J73" s="132"/>
      <c r="K73" s="1"/>
      <c r="L73" s="1"/>
      <c r="M73" s="1"/>
      <c r="N73" s="1"/>
      <c r="O73" s="1"/>
      <c r="P73" s="1"/>
      <c r="Q73" s="1"/>
      <c r="R73" s="1"/>
      <c r="S73" s="1"/>
      <c r="T73" s="1"/>
    </row>
    <row r="74" spans="1:20" ht="21" customHeight="1" x14ac:dyDescent="0.2">
      <c r="A74" s="1"/>
      <c r="B74" s="132"/>
      <c r="C74" s="131"/>
      <c r="D74" s="132"/>
      <c r="E74" s="132"/>
      <c r="F74" s="133"/>
      <c r="G74" s="133"/>
      <c r="H74" s="133"/>
      <c r="I74" s="132"/>
      <c r="J74" s="132"/>
      <c r="K74" s="1"/>
      <c r="L74" s="1"/>
      <c r="M74" s="1"/>
      <c r="N74" s="1"/>
      <c r="O74" s="1"/>
      <c r="P74" s="1"/>
      <c r="Q74" s="1"/>
      <c r="R74" s="1"/>
      <c r="S74" s="1"/>
      <c r="T74" s="1"/>
    </row>
    <row r="75" spans="1:20" ht="21" customHeight="1" x14ac:dyDescent="0.2">
      <c r="A75" s="1"/>
      <c r="B75" s="132"/>
      <c r="C75" s="131"/>
      <c r="D75" s="132"/>
      <c r="E75" s="132"/>
      <c r="F75" s="133"/>
      <c r="G75" s="133"/>
      <c r="H75" s="133"/>
      <c r="I75" s="132"/>
      <c r="J75" s="132"/>
      <c r="K75" s="1"/>
      <c r="L75" s="1"/>
      <c r="M75" s="1"/>
      <c r="N75" s="1"/>
      <c r="O75" s="1"/>
      <c r="P75" s="1"/>
      <c r="Q75" s="1"/>
      <c r="R75" s="1"/>
      <c r="S75" s="1"/>
      <c r="T75" s="1"/>
    </row>
    <row r="76" spans="1:20" ht="21" customHeight="1" x14ac:dyDescent="0.2">
      <c r="A76" s="1"/>
      <c r="B76" s="132"/>
      <c r="C76" s="131"/>
      <c r="D76" s="132"/>
      <c r="E76" s="132"/>
      <c r="F76" s="133"/>
      <c r="G76" s="133"/>
      <c r="H76" s="133"/>
      <c r="I76" s="132"/>
      <c r="J76" s="132"/>
      <c r="K76" s="1"/>
      <c r="L76" s="1"/>
      <c r="M76" s="1"/>
      <c r="N76" s="1"/>
      <c r="O76" s="1"/>
      <c r="P76" s="1"/>
      <c r="Q76" s="1"/>
      <c r="R76" s="1"/>
      <c r="S76" s="1"/>
      <c r="T76" s="1"/>
    </row>
    <row r="77" spans="1:20" ht="21" customHeight="1" x14ac:dyDescent="0.2">
      <c r="A77" s="1"/>
      <c r="B77" s="132"/>
      <c r="C77" s="131"/>
      <c r="D77" s="132"/>
      <c r="E77" s="132"/>
      <c r="F77" s="133"/>
      <c r="G77" s="133"/>
      <c r="H77" s="133"/>
      <c r="I77" s="132"/>
      <c r="J77" s="132"/>
      <c r="K77" s="1"/>
      <c r="L77" s="1"/>
      <c r="M77" s="1"/>
      <c r="N77" s="1"/>
      <c r="O77" s="1"/>
      <c r="P77" s="1"/>
      <c r="Q77" s="1"/>
      <c r="R77" s="1"/>
      <c r="S77" s="1"/>
      <c r="T77" s="1"/>
    </row>
    <row r="78" spans="1:20" ht="21" customHeight="1" x14ac:dyDescent="0.2">
      <c r="A78" s="1"/>
      <c r="B78" s="132"/>
      <c r="C78" s="131"/>
      <c r="D78" s="132"/>
      <c r="E78" s="132"/>
      <c r="F78" s="133"/>
      <c r="G78" s="133"/>
      <c r="H78" s="133"/>
      <c r="I78" s="132"/>
      <c r="J78" s="132"/>
      <c r="K78" s="1"/>
      <c r="L78" s="1"/>
      <c r="M78" s="1"/>
      <c r="N78" s="1"/>
      <c r="O78" s="1"/>
      <c r="P78" s="1"/>
      <c r="Q78" s="1"/>
      <c r="R78" s="1"/>
      <c r="S78" s="1"/>
      <c r="T78" s="1"/>
    </row>
    <row r="79" spans="1:20" ht="21" customHeight="1" x14ac:dyDescent="0.2">
      <c r="A79" s="1"/>
      <c r="B79" s="132"/>
      <c r="C79" s="131"/>
      <c r="D79" s="132"/>
      <c r="E79" s="132"/>
      <c r="F79" s="133"/>
      <c r="G79" s="133"/>
      <c r="H79" s="133"/>
      <c r="I79" s="132"/>
      <c r="J79" s="132"/>
      <c r="K79" s="1"/>
      <c r="L79" s="1"/>
      <c r="M79" s="1"/>
      <c r="N79" s="1"/>
      <c r="O79" s="1"/>
      <c r="P79" s="1"/>
      <c r="Q79" s="1"/>
      <c r="R79" s="1"/>
      <c r="S79" s="1"/>
      <c r="T79" s="1"/>
    </row>
    <row r="80" spans="1:20" ht="21" customHeight="1" x14ac:dyDescent="0.2">
      <c r="A80" s="1"/>
      <c r="B80" s="132"/>
      <c r="C80" s="131"/>
      <c r="D80" s="132"/>
      <c r="E80" s="132"/>
      <c r="F80" s="133"/>
      <c r="G80" s="133"/>
      <c r="H80" s="133"/>
      <c r="I80" s="132"/>
      <c r="J80" s="132"/>
      <c r="K80" s="1"/>
      <c r="L80" s="1"/>
      <c r="M80" s="1"/>
      <c r="N80" s="1"/>
      <c r="O80" s="1"/>
      <c r="P80" s="1"/>
      <c r="Q80" s="1"/>
      <c r="R80" s="1"/>
      <c r="S80" s="1"/>
      <c r="T80" s="1"/>
    </row>
    <row r="81" spans="1:20" ht="21" customHeight="1" x14ac:dyDescent="0.2">
      <c r="A81" s="1"/>
      <c r="B81" s="132"/>
      <c r="C81" s="131"/>
      <c r="D81" s="132"/>
      <c r="E81" s="132"/>
      <c r="F81" s="133"/>
      <c r="G81" s="133"/>
      <c r="H81" s="133"/>
      <c r="I81" s="132"/>
      <c r="J81" s="132"/>
      <c r="K81" s="1"/>
      <c r="L81" s="1"/>
      <c r="M81" s="1"/>
      <c r="N81" s="1"/>
      <c r="O81" s="1"/>
      <c r="P81" s="1"/>
      <c r="Q81" s="1"/>
      <c r="R81" s="1"/>
      <c r="S81" s="1"/>
      <c r="T81" s="1"/>
    </row>
    <row r="82" spans="1:20" ht="21" customHeight="1" x14ac:dyDescent="0.2">
      <c r="A82" s="1"/>
      <c r="B82" s="132"/>
      <c r="C82" s="131"/>
      <c r="D82" s="132"/>
      <c r="E82" s="132"/>
      <c r="F82" s="133"/>
      <c r="G82" s="133"/>
      <c r="H82" s="133"/>
      <c r="I82" s="132"/>
      <c r="J82" s="132"/>
      <c r="K82" s="1"/>
      <c r="L82" s="1"/>
      <c r="M82" s="1"/>
      <c r="N82" s="1"/>
      <c r="O82" s="1"/>
      <c r="P82" s="1"/>
      <c r="Q82" s="1"/>
      <c r="R82" s="1"/>
      <c r="S82" s="1"/>
      <c r="T82" s="1"/>
    </row>
    <row r="83" spans="1:20" ht="21" customHeight="1" x14ac:dyDescent="0.2">
      <c r="A83" s="1"/>
      <c r="B83" s="132"/>
      <c r="C83" s="131"/>
      <c r="D83" s="132"/>
      <c r="E83" s="132"/>
      <c r="F83" s="133"/>
      <c r="G83" s="133"/>
      <c r="H83" s="133"/>
      <c r="I83" s="132"/>
      <c r="J83" s="132"/>
      <c r="K83" s="1"/>
      <c r="L83" s="1"/>
      <c r="M83" s="1"/>
      <c r="N83" s="1"/>
      <c r="O83" s="1"/>
      <c r="P83" s="1"/>
      <c r="Q83" s="1"/>
      <c r="R83" s="1"/>
      <c r="S83" s="1"/>
      <c r="T83" s="1"/>
    </row>
    <row r="84" spans="1:20" ht="21" customHeight="1" x14ac:dyDescent="0.2">
      <c r="A84" s="1"/>
      <c r="B84" s="132"/>
      <c r="C84" s="131"/>
      <c r="D84" s="132"/>
      <c r="E84" s="132"/>
      <c r="F84" s="133"/>
      <c r="G84" s="133"/>
      <c r="H84" s="133"/>
      <c r="I84" s="132"/>
      <c r="J84" s="132"/>
      <c r="K84" s="1"/>
      <c r="L84" s="1"/>
      <c r="M84" s="1"/>
      <c r="N84" s="1"/>
      <c r="O84" s="1"/>
      <c r="P84" s="1"/>
      <c r="Q84" s="1"/>
      <c r="R84" s="1"/>
      <c r="S84" s="1"/>
      <c r="T84" s="1"/>
    </row>
    <row r="85" spans="1:20" ht="21" customHeight="1" x14ac:dyDescent="0.2">
      <c r="A85" s="1"/>
      <c r="B85" s="132"/>
      <c r="C85" s="131"/>
      <c r="D85" s="132"/>
      <c r="E85" s="132"/>
      <c r="F85" s="133"/>
      <c r="G85" s="133"/>
      <c r="H85" s="133"/>
      <c r="I85" s="132"/>
      <c r="J85" s="132"/>
      <c r="K85" s="1"/>
      <c r="L85" s="1"/>
      <c r="M85" s="1"/>
      <c r="N85" s="1"/>
      <c r="O85" s="1"/>
      <c r="P85" s="1"/>
      <c r="Q85" s="1"/>
      <c r="R85" s="1"/>
      <c r="S85" s="1"/>
      <c r="T85" s="1"/>
    </row>
    <row r="86" spans="1:20" ht="21" customHeight="1" x14ac:dyDescent="0.2">
      <c r="A86" s="1"/>
      <c r="B86" s="132"/>
      <c r="C86" s="131"/>
      <c r="D86" s="132"/>
      <c r="E86" s="132"/>
      <c r="F86" s="133"/>
      <c r="G86" s="133"/>
      <c r="H86" s="133"/>
      <c r="I86" s="132"/>
      <c r="J86" s="132"/>
      <c r="K86" s="1"/>
      <c r="L86" s="1"/>
      <c r="M86" s="1"/>
      <c r="N86" s="1"/>
      <c r="O86" s="1"/>
      <c r="P86" s="1"/>
      <c r="Q86" s="1"/>
      <c r="R86" s="1"/>
      <c r="S86" s="1"/>
      <c r="T86" s="1"/>
    </row>
    <row r="87" spans="1:20" ht="21" customHeight="1" x14ac:dyDescent="0.2">
      <c r="A87" s="1"/>
      <c r="B87" s="132"/>
      <c r="C87" s="131"/>
      <c r="D87" s="132"/>
      <c r="E87" s="132"/>
      <c r="F87" s="133"/>
      <c r="G87" s="1"/>
      <c r="H87" s="1"/>
      <c r="I87" s="132"/>
      <c r="J87" s="132"/>
      <c r="K87" s="1"/>
      <c r="L87" s="1"/>
      <c r="M87" s="1"/>
      <c r="N87" s="1"/>
      <c r="O87" s="1"/>
      <c r="P87" s="1"/>
      <c r="Q87" s="1"/>
      <c r="R87" s="1"/>
      <c r="S87" s="1"/>
      <c r="T87" s="1"/>
    </row>
    <row r="88" spans="1:20" ht="21" customHeight="1" x14ac:dyDescent="0.2">
      <c r="A88" s="1"/>
      <c r="B88" s="132"/>
      <c r="C88" s="131"/>
      <c r="D88" s="132"/>
      <c r="E88" s="132"/>
      <c r="F88" s="133"/>
      <c r="G88" s="1"/>
      <c r="H88" s="1"/>
      <c r="I88" s="132"/>
      <c r="J88" s="132"/>
      <c r="K88" s="1"/>
      <c r="L88" s="1"/>
      <c r="M88" s="1"/>
      <c r="N88" s="1"/>
      <c r="O88" s="1"/>
      <c r="P88" s="1"/>
      <c r="Q88" s="1"/>
      <c r="R88" s="1"/>
      <c r="S88" s="1"/>
      <c r="T88" s="1"/>
    </row>
    <row r="89" spans="1:20" ht="21" customHeight="1" x14ac:dyDescent="0.2">
      <c r="A89" s="1"/>
      <c r="B89" s="132"/>
      <c r="C89" s="131"/>
      <c r="D89" s="132"/>
      <c r="E89" s="132"/>
      <c r="F89" s="133"/>
      <c r="G89" s="1"/>
      <c r="H89" s="1"/>
      <c r="I89" s="132"/>
      <c r="J89" s="132"/>
      <c r="K89" s="1"/>
      <c r="L89" s="1"/>
      <c r="M89" s="1"/>
      <c r="N89" s="1"/>
      <c r="O89" s="1"/>
      <c r="P89" s="1"/>
      <c r="Q89" s="1"/>
      <c r="R89" s="1"/>
      <c r="S89" s="1"/>
      <c r="T89" s="1"/>
    </row>
    <row r="90" spans="1:20" ht="21" customHeight="1" x14ac:dyDescent="0.2">
      <c r="A90" s="1"/>
      <c r="B90" s="132"/>
      <c r="C90" s="131"/>
      <c r="D90" s="132"/>
      <c r="E90" s="132"/>
      <c r="F90" s="133"/>
      <c r="G90" s="1"/>
      <c r="H90" s="1"/>
      <c r="I90" s="132"/>
      <c r="J90" s="132"/>
      <c r="K90" s="1"/>
      <c r="L90" s="1"/>
      <c r="M90" s="1"/>
      <c r="N90" s="1"/>
      <c r="O90" s="1"/>
      <c r="P90" s="1"/>
      <c r="Q90" s="1"/>
      <c r="R90" s="1"/>
      <c r="S90" s="1"/>
      <c r="T90" s="1"/>
    </row>
    <row r="91" spans="1:20" ht="21" customHeight="1" x14ac:dyDescent="0.2">
      <c r="A91" s="1"/>
      <c r="B91" s="132"/>
      <c r="C91" s="131"/>
      <c r="D91" s="132"/>
      <c r="E91" s="132"/>
      <c r="F91" s="133"/>
      <c r="G91" s="1"/>
      <c r="H91" s="1"/>
      <c r="I91" s="132"/>
      <c r="J91" s="132"/>
      <c r="K91" s="1"/>
      <c r="L91" s="1"/>
      <c r="M91" s="1"/>
      <c r="N91" s="1"/>
      <c r="O91" s="1"/>
      <c r="P91" s="1"/>
      <c r="Q91" s="1"/>
      <c r="R91" s="1"/>
      <c r="S91" s="1"/>
      <c r="T91" s="1"/>
    </row>
    <row r="92" spans="1:20" ht="21" customHeight="1" x14ac:dyDescent="0.2">
      <c r="A92" s="1"/>
      <c r="B92" s="132"/>
      <c r="C92" s="131"/>
      <c r="D92" s="132"/>
      <c r="E92" s="132"/>
      <c r="F92" s="133"/>
      <c r="G92" s="1"/>
      <c r="H92" s="1"/>
      <c r="I92" s="132"/>
      <c r="J92" s="132"/>
      <c r="K92" s="1"/>
      <c r="L92" s="1"/>
      <c r="M92" s="1"/>
      <c r="N92" s="1"/>
      <c r="O92" s="1"/>
      <c r="P92" s="1"/>
      <c r="Q92" s="1"/>
      <c r="R92" s="1"/>
      <c r="S92" s="1"/>
      <c r="T92" s="1"/>
    </row>
    <row r="93" spans="1:20" ht="21" customHeight="1" x14ac:dyDescent="0.2">
      <c r="A93" s="1"/>
      <c r="B93" s="132"/>
      <c r="C93" s="131"/>
      <c r="D93" s="132"/>
      <c r="E93" s="132"/>
      <c r="F93" s="133"/>
      <c r="G93" s="1"/>
      <c r="H93" s="1"/>
      <c r="I93" s="132"/>
      <c r="J93" s="132"/>
      <c r="K93" s="1"/>
      <c r="L93" s="1"/>
      <c r="M93" s="1"/>
      <c r="N93" s="1"/>
      <c r="O93" s="1"/>
      <c r="P93" s="1"/>
      <c r="Q93" s="1"/>
      <c r="R93" s="1"/>
      <c r="S93" s="1"/>
      <c r="T93" s="1"/>
    </row>
    <row r="94" spans="1:20" ht="15.75" customHeight="1" x14ac:dyDescent="0.2">
      <c r="A94" s="1"/>
      <c r="B94" s="1"/>
      <c r="C94" s="1"/>
      <c r="D94" s="1"/>
      <c r="E94" s="1"/>
      <c r="F94" s="1"/>
      <c r="G94" s="1"/>
      <c r="H94" s="1"/>
      <c r="I94" s="1"/>
      <c r="J94" s="1"/>
      <c r="K94" s="1"/>
      <c r="L94" s="1"/>
      <c r="M94" s="1"/>
      <c r="N94" s="1"/>
      <c r="O94" s="1"/>
      <c r="P94" s="1"/>
      <c r="Q94" s="1"/>
      <c r="R94" s="1"/>
      <c r="S94" s="1"/>
      <c r="T94" s="1"/>
    </row>
    <row r="95" spans="1:20" ht="15.75" customHeight="1" x14ac:dyDescent="0.2">
      <c r="A95" s="1"/>
      <c r="B95" s="1"/>
      <c r="C95" s="1"/>
      <c r="D95" s="1"/>
      <c r="E95" s="1"/>
      <c r="F95" s="1"/>
      <c r="G95" s="1"/>
      <c r="H95" s="1"/>
      <c r="I95" s="1"/>
      <c r="J95" s="1"/>
      <c r="K95" s="1"/>
      <c r="L95" s="1"/>
      <c r="M95" s="1"/>
      <c r="N95" s="1"/>
      <c r="O95" s="1"/>
      <c r="P95" s="1"/>
      <c r="Q95" s="1"/>
      <c r="R95" s="1"/>
      <c r="S95" s="1"/>
      <c r="T95" s="1"/>
    </row>
    <row r="96" spans="1:20" ht="15.75" customHeight="1" x14ac:dyDescent="0.2">
      <c r="A96" s="1"/>
      <c r="B96" s="1"/>
      <c r="C96" s="1"/>
      <c r="D96" s="1"/>
      <c r="E96" s="1"/>
      <c r="F96" s="1"/>
      <c r="G96" s="1"/>
      <c r="H96" s="1"/>
      <c r="I96" s="1"/>
      <c r="J96" s="1"/>
      <c r="K96" s="1"/>
      <c r="L96" s="1"/>
      <c r="M96" s="1"/>
      <c r="N96" s="1"/>
      <c r="O96" s="1"/>
      <c r="P96" s="1"/>
      <c r="Q96" s="1"/>
      <c r="R96" s="1"/>
      <c r="S96" s="1"/>
      <c r="T96" s="1"/>
    </row>
    <row r="97" spans="1:20" ht="15.75" customHeight="1" x14ac:dyDescent="0.2">
      <c r="A97" s="1"/>
      <c r="B97" s="1"/>
      <c r="C97" s="1"/>
      <c r="D97" s="1"/>
      <c r="E97" s="1"/>
      <c r="F97" s="1"/>
      <c r="G97" s="1"/>
      <c r="H97" s="1"/>
      <c r="I97" s="1"/>
      <c r="J97" s="1"/>
      <c r="K97" s="1"/>
      <c r="L97" s="1"/>
      <c r="M97" s="1"/>
      <c r="N97" s="1"/>
      <c r="O97" s="1"/>
      <c r="P97" s="1"/>
      <c r="Q97" s="1"/>
      <c r="R97" s="1"/>
      <c r="S97" s="1"/>
      <c r="T97" s="1"/>
    </row>
    <row r="98" spans="1:20" ht="15.75" customHeight="1" x14ac:dyDescent="0.2">
      <c r="A98" s="1"/>
      <c r="B98" s="1"/>
      <c r="C98" s="1"/>
      <c r="D98" s="1"/>
      <c r="E98" s="1"/>
      <c r="F98" s="1"/>
      <c r="G98" s="1"/>
      <c r="H98" s="1"/>
      <c r="I98" s="1"/>
      <c r="J98" s="1"/>
      <c r="K98" s="1"/>
      <c r="L98" s="1"/>
      <c r="M98" s="1"/>
      <c r="N98" s="1"/>
      <c r="O98" s="1"/>
      <c r="P98" s="1"/>
      <c r="Q98" s="1"/>
      <c r="R98" s="1"/>
      <c r="S98" s="1"/>
      <c r="T98" s="1"/>
    </row>
    <row r="99" spans="1:20" ht="15.75" customHeight="1" x14ac:dyDescent="0.2">
      <c r="A99" s="1"/>
      <c r="B99" s="1"/>
      <c r="C99" s="1"/>
      <c r="D99" s="1"/>
      <c r="E99" s="1"/>
      <c r="F99" s="1"/>
      <c r="G99" s="1"/>
      <c r="H99" s="1"/>
      <c r="I99" s="1"/>
      <c r="J99" s="1"/>
      <c r="K99" s="1"/>
      <c r="L99" s="1"/>
      <c r="M99" s="1"/>
      <c r="N99" s="1"/>
      <c r="O99" s="1"/>
      <c r="P99" s="1"/>
      <c r="Q99" s="1"/>
      <c r="R99" s="1"/>
      <c r="S99" s="1"/>
      <c r="T99" s="1"/>
    </row>
    <row r="100" spans="1:20" ht="15.75" customHeight="1" x14ac:dyDescent="0.2">
      <c r="A100" s="1"/>
      <c r="B100" s="1"/>
      <c r="C100" s="1"/>
      <c r="D100" s="1"/>
      <c r="E100" s="1"/>
      <c r="F100" s="1"/>
      <c r="G100" s="1"/>
      <c r="H100" s="1"/>
      <c r="I100" s="1"/>
      <c r="J100" s="1"/>
      <c r="K100" s="1"/>
      <c r="L100" s="1"/>
      <c r="M100" s="1"/>
      <c r="N100" s="1"/>
      <c r="O100" s="1"/>
      <c r="P100" s="1"/>
      <c r="Q100" s="1"/>
      <c r="R100" s="1"/>
      <c r="S100" s="1"/>
      <c r="T100" s="1"/>
    </row>
    <row r="101" spans="1:20" ht="15.75" customHeight="1" x14ac:dyDescent="0.2">
      <c r="A101" s="1"/>
      <c r="B101" s="1"/>
      <c r="C101" s="1"/>
      <c r="D101" s="1"/>
      <c r="E101" s="1"/>
      <c r="F101" s="1"/>
      <c r="G101" s="1"/>
      <c r="H101" s="1"/>
      <c r="I101" s="1"/>
      <c r="J101" s="1"/>
      <c r="K101" s="1"/>
      <c r="L101" s="1"/>
      <c r="M101" s="1"/>
      <c r="N101" s="1"/>
      <c r="O101" s="1"/>
      <c r="P101" s="1"/>
      <c r="Q101" s="1"/>
      <c r="R101" s="1"/>
      <c r="S101" s="1"/>
      <c r="T101" s="1"/>
    </row>
    <row r="102" spans="1:20" ht="15.75" customHeight="1" x14ac:dyDescent="0.2">
      <c r="A102" s="1"/>
      <c r="B102" s="1"/>
      <c r="C102" s="1"/>
      <c r="D102" s="1"/>
      <c r="E102" s="1"/>
      <c r="F102" s="1"/>
      <c r="G102" s="1"/>
      <c r="H102" s="1"/>
      <c r="I102" s="1"/>
      <c r="J102" s="1"/>
      <c r="K102" s="1"/>
      <c r="L102" s="1"/>
      <c r="M102" s="1"/>
      <c r="N102" s="1"/>
      <c r="O102" s="1"/>
      <c r="P102" s="1"/>
      <c r="Q102" s="1"/>
      <c r="R102" s="1"/>
      <c r="S102" s="1"/>
      <c r="T102" s="1"/>
    </row>
    <row r="103" spans="1:20" ht="15.75" customHeight="1" x14ac:dyDescent="0.2">
      <c r="A103" s="1"/>
      <c r="B103" s="1"/>
      <c r="C103" s="1"/>
      <c r="D103" s="1"/>
      <c r="E103" s="1"/>
      <c r="F103" s="1"/>
      <c r="G103" s="1"/>
      <c r="H103" s="1"/>
      <c r="I103" s="1"/>
      <c r="J103" s="1"/>
      <c r="K103" s="1"/>
      <c r="L103" s="1"/>
      <c r="M103" s="1"/>
      <c r="N103" s="1"/>
      <c r="O103" s="1"/>
      <c r="P103" s="1"/>
      <c r="Q103" s="1"/>
      <c r="R103" s="1"/>
      <c r="S103" s="1"/>
      <c r="T103" s="1"/>
    </row>
    <row r="104" spans="1:20" ht="15.75" customHeight="1" x14ac:dyDescent="0.2">
      <c r="A104" s="1"/>
      <c r="B104" s="1"/>
      <c r="C104" s="1"/>
      <c r="D104" s="1"/>
      <c r="E104" s="1"/>
      <c r="F104" s="1"/>
      <c r="G104" s="1"/>
      <c r="H104" s="1"/>
      <c r="I104" s="1"/>
      <c r="J104" s="1"/>
      <c r="K104" s="1"/>
      <c r="L104" s="1"/>
      <c r="M104" s="1"/>
      <c r="N104" s="1"/>
      <c r="O104" s="1"/>
      <c r="P104" s="1"/>
      <c r="Q104" s="1"/>
      <c r="R104" s="1"/>
      <c r="S104" s="1"/>
      <c r="T104" s="1"/>
    </row>
    <row r="105" spans="1:20" ht="15.75" customHeight="1" x14ac:dyDescent="0.2">
      <c r="A105" s="1"/>
      <c r="B105" s="1"/>
      <c r="C105" s="1"/>
      <c r="D105" s="1"/>
      <c r="E105" s="1"/>
      <c r="F105" s="1"/>
      <c r="G105" s="1"/>
      <c r="H105" s="1"/>
      <c r="I105" s="1"/>
      <c r="J105" s="1"/>
      <c r="K105" s="1"/>
      <c r="L105" s="1"/>
      <c r="M105" s="1"/>
      <c r="N105" s="1"/>
      <c r="O105" s="1"/>
      <c r="P105" s="1"/>
      <c r="Q105" s="1"/>
      <c r="R105" s="1"/>
      <c r="S105" s="1"/>
      <c r="T105" s="1"/>
    </row>
    <row r="106" spans="1:20" ht="15.75" customHeight="1" x14ac:dyDescent="0.2">
      <c r="A106" s="1"/>
      <c r="B106" s="1"/>
      <c r="C106" s="1"/>
      <c r="D106" s="1"/>
      <c r="E106" s="1"/>
      <c r="F106" s="1"/>
      <c r="G106" s="1"/>
      <c r="H106" s="1"/>
      <c r="I106" s="1"/>
      <c r="J106" s="1"/>
      <c r="K106" s="1"/>
      <c r="L106" s="1"/>
      <c r="M106" s="1"/>
      <c r="N106" s="1"/>
      <c r="O106" s="1"/>
      <c r="P106" s="1"/>
      <c r="Q106" s="1"/>
      <c r="R106" s="1"/>
      <c r="S106" s="1"/>
      <c r="T106" s="1"/>
    </row>
    <row r="107" spans="1:20" ht="15.75" customHeight="1" x14ac:dyDescent="0.2">
      <c r="A107" s="1"/>
      <c r="B107" s="1"/>
      <c r="C107" s="1"/>
      <c r="D107" s="1"/>
      <c r="E107" s="1"/>
      <c r="F107" s="1"/>
      <c r="G107" s="1"/>
      <c r="H107" s="1"/>
      <c r="I107" s="1"/>
      <c r="J107" s="1"/>
      <c r="K107" s="1"/>
      <c r="L107" s="1"/>
      <c r="M107" s="1"/>
      <c r="N107" s="1"/>
      <c r="O107" s="1"/>
      <c r="P107" s="1"/>
      <c r="Q107" s="1"/>
      <c r="R107" s="1"/>
      <c r="S107" s="1"/>
      <c r="T107" s="1"/>
    </row>
    <row r="108" spans="1:20" ht="15.75" customHeight="1" x14ac:dyDescent="0.2">
      <c r="A108" s="1"/>
      <c r="B108" s="1"/>
      <c r="C108" s="1"/>
      <c r="D108" s="1"/>
      <c r="E108" s="1"/>
      <c r="F108" s="1"/>
      <c r="G108" s="1"/>
      <c r="H108" s="1"/>
      <c r="I108" s="1"/>
      <c r="J108" s="1"/>
      <c r="K108" s="1"/>
      <c r="L108" s="1"/>
      <c r="M108" s="1"/>
      <c r="N108" s="1"/>
      <c r="O108" s="1"/>
      <c r="P108" s="1"/>
      <c r="Q108" s="1"/>
      <c r="R108" s="1"/>
      <c r="S108" s="1"/>
      <c r="T108" s="1"/>
    </row>
    <row r="109" spans="1:20" ht="15.75" customHeight="1" x14ac:dyDescent="0.2">
      <c r="A109" s="1"/>
      <c r="B109" s="1"/>
      <c r="C109" s="1"/>
      <c r="D109" s="1"/>
      <c r="E109" s="1"/>
      <c r="F109" s="1"/>
      <c r="G109" s="1"/>
      <c r="H109" s="1"/>
      <c r="I109" s="1"/>
      <c r="J109" s="1"/>
      <c r="K109" s="1"/>
      <c r="L109" s="1"/>
      <c r="M109" s="1"/>
      <c r="N109" s="1"/>
      <c r="O109" s="1"/>
      <c r="P109" s="1"/>
      <c r="Q109" s="1"/>
      <c r="R109" s="1"/>
      <c r="S109" s="1"/>
      <c r="T109" s="1"/>
    </row>
    <row r="110" spans="1:20" ht="15.75" customHeight="1" x14ac:dyDescent="0.2">
      <c r="A110" s="1"/>
      <c r="B110" s="1"/>
      <c r="C110" s="1"/>
      <c r="D110" s="1"/>
      <c r="E110" s="1"/>
      <c r="F110" s="1"/>
      <c r="G110" s="1"/>
      <c r="H110" s="1"/>
      <c r="I110" s="1"/>
      <c r="J110" s="1"/>
      <c r="K110" s="1"/>
      <c r="L110" s="1"/>
      <c r="M110" s="1"/>
      <c r="N110" s="1"/>
      <c r="O110" s="1"/>
      <c r="P110" s="1"/>
      <c r="Q110" s="1"/>
      <c r="R110" s="1"/>
      <c r="S110" s="1"/>
      <c r="T110" s="1"/>
    </row>
    <row r="111" spans="1:20" ht="15.75" customHeight="1" x14ac:dyDescent="0.2">
      <c r="A111" s="1"/>
      <c r="B111" s="1"/>
      <c r="C111" s="1"/>
      <c r="D111" s="1"/>
      <c r="E111" s="1"/>
      <c r="F111" s="1"/>
      <c r="G111" s="1"/>
      <c r="H111" s="1"/>
      <c r="I111" s="1"/>
      <c r="J111" s="1"/>
      <c r="K111" s="1"/>
      <c r="L111" s="1"/>
      <c r="M111" s="1"/>
      <c r="N111" s="1"/>
      <c r="O111" s="1"/>
      <c r="P111" s="1"/>
      <c r="Q111" s="1"/>
      <c r="R111" s="1"/>
      <c r="S111" s="1"/>
      <c r="T111" s="1"/>
    </row>
    <row r="112" spans="1:20" ht="15.75" customHeight="1" x14ac:dyDescent="0.2">
      <c r="A112" s="1"/>
      <c r="B112" s="1"/>
      <c r="C112" s="1"/>
      <c r="D112" s="1"/>
      <c r="E112" s="1"/>
      <c r="F112" s="1"/>
      <c r="G112" s="1"/>
      <c r="H112" s="1"/>
      <c r="I112" s="1"/>
      <c r="J112" s="1"/>
      <c r="K112" s="1"/>
      <c r="L112" s="1"/>
      <c r="M112" s="1"/>
      <c r="N112" s="1"/>
      <c r="O112" s="1"/>
      <c r="P112" s="1"/>
      <c r="Q112" s="1"/>
      <c r="R112" s="1"/>
      <c r="S112" s="1"/>
      <c r="T112" s="1"/>
    </row>
    <row r="113" spans="1:20" ht="15.75" customHeight="1" x14ac:dyDescent="0.2">
      <c r="A113" s="1"/>
      <c r="B113" s="1"/>
      <c r="C113" s="1"/>
      <c r="D113" s="1"/>
      <c r="E113" s="1"/>
      <c r="F113" s="1"/>
      <c r="G113" s="1"/>
      <c r="H113" s="1"/>
      <c r="I113" s="1"/>
      <c r="J113" s="1"/>
      <c r="K113" s="1"/>
      <c r="L113" s="1"/>
      <c r="M113" s="1"/>
      <c r="N113" s="1"/>
      <c r="O113" s="1"/>
      <c r="P113" s="1"/>
      <c r="Q113" s="1"/>
      <c r="R113" s="1"/>
      <c r="S113" s="1"/>
      <c r="T113" s="1"/>
    </row>
    <row r="114" spans="1:20" ht="15.75" customHeight="1" x14ac:dyDescent="0.2">
      <c r="A114" s="1"/>
      <c r="B114" s="1"/>
      <c r="C114" s="1"/>
      <c r="D114" s="1"/>
      <c r="E114" s="1"/>
      <c r="F114" s="1"/>
      <c r="G114" s="1"/>
      <c r="H114" s="1"/>
      <c r="I114" s="1"/>
      <c r="J114" s="1"/>
      <c r="K114" s="1"/>
      <c r="L114" s="1"/>
      <c r="M114" s="1"/>
      <c r="N114" s="1"/>
      <c r="O114" s="1"/>
      <c r="P114" s="1"/>
      <c r="Q114" s="1"/>
      <c r="R114" s="1"/>
      <c r="S114" s="1"/>
      <c r="T114" s="1"/>
    </row>
    <row r="115" spans="1:20" ht="15.75" customHeight="1" x14ac:dyDescent="0.2">
      <c r="A115" s="1"/>
      <c r="B115" s="1"/>
      <c r="C115" s="1"/>
      <c r="D115" s="1"/>
      <c r="E115" s="1"/>
      <c r="F115" s="1"/>
      <c r="G115" s="1"/>
      <c r="H115" s="1"/>
      <c r="I115" s="1"/>
      <c r="J115" s="1"/>
      <c r="K115" s="1"/>
      <c r="L115" s="1"/>
      <c r="M115" s="1"/>
      <c r="N115" s="1"/>
      <c r="O115" s="1"/>
      <c r="P115" s="1"/>
      <c r="Q115" s="1"/>
      <c r="R115" s="1"/>
      <c r="S115" s="1"/>
      <c r="T115" s="1"/>
    </row>
    <row r="116" spans="1:20" ht="15.75" customHeight="1" x14ac:dyDescent="0.2">
      <c r="A116" s="1"/>
      <c r="B116" s="1"/>
      <c r="C116" s="1"/>
      <c r="D116" s="1"/>
      <c r="E116" s="1"/>
      <c r="F116" s="1"/>
      <c r="G116" s="1"/>
      <c r="H116" s="1"/>
      <c r="I116" s="1"/>
      <c r="J116" s="1"/>
      <c r="K116" s="1"/>
      <c r="L116" s="1"/>
      <c r="M116" s="1"/>
      <c r="N116" s="1"/>
      <c r="O116" s="1"/>
      <c r="P116" s="1"/>
      <c r="Q116" s="1"/>
      <c r="R116" s="1"/>
      <c r="S116" s="1"/>
      <c r="T116" s="1"/>
    </row>
    <row r="117" spans="1:20" ht="15.75" customHeight="1" x14ac:dyDescent="0.2">
      <c r="A117" s="1"/>
      <c r="B117" s="1"/>
      <c r="C117" s="1"/>
      <c r="D117" s="1"/>
      <c r="E117" s="1"/>
      <c r="F117" s="1"/>
      <c r="G117" s="1"/>
      <c r="H117" s="1"/>
      <c r="I117" s="1"/>
      <c r="J117" s="1"/>
      <c r="K117" s="1"/>
      <c r="L117" s="1"/>
      <c r="M117" s="1"/>
      <c r="N117" s="1"/>
      <c r="O117" s="1"/>
      <c r="P117" s="1"/>
      <c r="Q117" s="1"/>
      <c r="R117" s="1"/>
      <c r="S117" s="1"/>
      <c r="T117" s="1"/>
    </row>
    <row r="118" spans="1:20" ht="15.75" customHeight="1" x14ac:dyDescent="0.2">
      <c r="A118" s="1"/>
      <c r="B118" s="1"/>
      <c r="C118" s="1"/>
      <c r="D118" s="1"/>
      <c r="E118" s="1"/>
      <c r="F118" s="1"/>
      <c r="G118" s="1"/>
      <c r="H118" s="1"/>
      <c r="I118" s="1"/>
      <c r="J118" s="1"/>
      <c r="K118" s="1"/>
      <c r="L118" s="1"/>
      <c r="M118" s="1"/>
      <c r="N118" s="1"/>
      <c r="O118" s="1"/>
      <c r="P118" s="1"/>
      <c r="Q118" s="1"/>
      <c r="R118" s="1"/>
      <c r="S118" s="1"/>
      <c r="T118" s="1"/>
    </row>
    <row r="119" spans="1:20" ht="15.75" customHeight="1" x14ac:dyDescent="0.2">
      <c r="A119" s="1"/>
      <c r="B119" s="1"/>
      <c r="C119" s="1"/>
      <c r="D119" s="1"/>
      <c r="E119" s="1"/>
      <c r="F119" s="1"/>
      <c r="G119" s="1"/>
      <c r="H119" s="1"/>
      <c r="I119" s="1"/>
      <c r="J119" s="1"/>
      <c r="K119" s="1"/>
      <c r="L119" s="1"/>
      <c r="M119" s="1"/>
      <c r="N119" s="1"/>
      <c r="O119" s="1"/>
      <c r="P119" s="1"/>
      <c r="Q119" s="1"/>
      <c r="R119" s="1"/>
      <c r="S119" s="1"/>
      <c r="T119" s="1"/>
    </row>
    <row r="120" spans="1:20" ht="15.75" customHeight="1" x14ac:dyDescent="0.2">
      <c r="A120" s="1"/>
      <c r="B120" s="1"/>
      <c r="C120" s="1"/>
      <c r="D120" s="1"/>
      <c r="E120" s="1"/>
      <c r="F120" s="1"/>
      <c r="G120" s="1"/>
      <c r="H120" s="1"/>
      <c r="I120" s="1"/>
      <c r="J120" s="1"/>
      <c r="K120" s="1"/>
      <c r="L120" s="1"/>
      <c r="M120" s="1"/>
      <c r="N120" s="1"/>
      <c r="O120" s="1"/>
      <c r="P120" s="1"/>
      <c r="Q120" s="1"/>
      <c r="R120" s="1"/>
      <c r="S120" s="1"/>
      <c r="T120" s="1"/>
    </row>
    <row r="121" spans="1:20" ht="15.75" customHeight="1" x14ac:dyDescent="0.2">
      <c r="A121" s="1"/>
      <c r="B121" s="1"/>
      <c r="C121" s="1"/>
      <c r="D121" s="1"/>
      <c r="E121" s="1"/>
      <c r="F121" s="1"/>
      <c r="G121" s="1"/>
      <c r="H121" s="1"/>
      <c r="I121" s="1"/>
      <c r="J121" s="1"/>
      <c r="K121" s="1"/>
      <c r="L121" s="1"/>
      <c r="M121" s="1"/>
      <c r="N121" s="1"/>
      <c r="O121" s="1"/>
      <c r="P121" s="1"/>
      <c r="Q121" s="1"/>
      <c r="R121" s="1"/>
      <c r="S121" s="1"/>
      <c r="T121" s="1"/>
    </row>
    <row r="122" spans="1:20" ht="15.75" customHeight="1" x14ac:dyDescent="0.2">
      <c r="A122" s="1"/>
      <c r="B122" s="1"/>
      <c r="C122" s="1"/>
      <c r="D122" s="1"/>
      <c r="E122" s="1"/>
      <c r="F122" s="1"/>
      <c r="G122" s="1"/>
      <c r="H122" s="1"/>
      <c r="I122" s="1"/>
      <c r="J122" s="1"/>
      <c r="K122" s="1"/>
      <c r="L122" s="1"/>
      <c r="M122" s="1"/>
      <c r="N122" s="1"/>
      <c r="O122" s="1"/>
      <c r="P122" s="1"/>
      <c r="Q122" s="1"/>
      <c r="R122" s="1"/>
      <c r="S122" s="1"/>
      <c r="T122" s="1"/>
    </row>
    <row r="123" spans="1:20" ht="15.75" customHeight="1" x14ac:dyDescent="0.2">
      <c r="A123" s="1"/>
      <c r="B123" s="1"/>
      <c r="C123" s="1"/>
      <c r="D123" s="1"/>
      <c r="E123" s="1"/>
      <c r="F123" s="1"/>
      <c r="G123" s="1"/>
      <c r="H123" s="1"/>
      <c r="I123" s="1"/>
      <c r="J123" s="1"/>
      <c r="K123" s="1"/>
      <c r="L123" s="1"/>
      <c r="M123" s="1"/>
      <c r="N123" s="1"/>
      <c r="O123" s="1"/>
      <c r="P123" s="1"/>
      <c r="Q123" s="1"/>
      <c r="R123" s="1"/>
      <c r="S123" s="1"/>
      <c r="T123" s="1"/>
    </row>
    <row r="124" spans="1:20" ht="15.75" customHeight="1" x14ac:dyDescent="0.2">
      <c r="A124" s="1"/>
      <c r="B124" s="1"/>
      <c r="C124" s="1"/>
      <c r="D124" s="1"/>
      <c r="E124" s="1"/>
      <c r="F124" s="1"/>
      <c r="G124" s="1"/>
      <c r="H124" s="1"/>
      <c r="I124" s="1"/>
      <c r="J124" s="1"/>
      <c r="K124" s="1"/>
      <c r="L124" s="1"/>
      <c r="M124" s="1"/>
      <c r="N124" s="1"/>
      <c r="O124" s="1"/>
      <c r="P124" s="1"/>
      <c r="Q124" s="1"/>
      <c r="R124" s="1"/>
      <c r="S124" s="1"/>
      <c r="T124" s="1"/>
    </row>
    <row r="125" spans="1:20" ht="15.75" customHeight="1" x14ac:dyDescent="0.2">
      <c r="A125" s="1"/>
      <c r="B125" s="1"/>
      <c r="C125" s="1"/>
      <c r="D125" s="1"/>
      <c r="E125" s="1"/>
      <c r="F125" s="1"/>
      <c r="G125" s="1"/>
      <c r="H125" s="1"/>
      <c r="I125" s="1"/>
      <c r="J125" s="1"/>
      <c r="K125" s="1"/>
      <c r="L125" s="1"/>
      <c r="M125" s="1"/>
      <c r="N125" s="1"/>
      <c r="O125" s="1"/>
      <c r="P125" s="1"/>
      <c r="Q125" s="1"/>
      <c r="R125" s="1"/>
      <c r="S125" s="1"/>
      <c r="T125" s="1"/>
    </row>
    <row r="126" spans="1:20" ht="15.75" customHeight="1" x14ac:dyDescent="0.2">
      <c r="A126" s="1"/>
      <c r="B126" s="1"/>
      <c r="C126" s="1"/>
      <c r="D126" s="1"/>
      <c r="E126" s="1"/>
      <c r="F126" s="1"/>
      <c r="G126" s="1"/>
      <c r="H126" s="1"/>
      <c r="I126" s="1"/>
      <c r="J126" s="1"/>
      <c r="K126" s="1"/>
      <c r="L126" s="1"/>
      <c r="M126" s="1"/>
      <c r="N126" s="1"/>
      <c r="O126" s="1"/>
      <c r="P126" s="1"/>
      <c r="Q126" s="1"/>
      <c r="R126" s="1"/>
      <c r="S126" s="1"/>
      <c r="T126" s="1"/>
    </row>
    <row r="127" spans="1:20" ht="15.75" customHeight="1" x14ac:dyDescent="0.2">
      <c r="A127" s="1"/>
      <c r="B127" s="1"/>
      <c r="C127" s="1"/>
      <c r="D127" s="1"/>
      <c r="E127" s="1"/>
      <c r="F127" s="1"/>
      <c r="G127" s="1"/>
      <c r="H127" s="1"/>
      <c r="I127" s="1"/>
      <c r="J127" s="1"/>
      <c r="K127" s="1"/>
      <c r="L127" s="1"/>
      <c r="M127" s="1"/>
      <c r="N127" s="1"/>
      <c r="O127" s="1"/>
      <c r="P127" s="1"/>
      <c r="Q127" s="1"/>
      <c r="R127" s="1"/>
      <c r="S127" s="1"/>
      <c r="T127" s="1"/>
    </row>
    <row r="128" spans="1:20" ht="15.75" customHeight="1" x14ac:dyDescent="0.2">
      <c r="A128" s="1"/>
      <c r="B128" s="1"/>
      <c r="C128" s="1"/>
      <c r="D128" s="1"/>
      <c r="E128" s="1"/>
      <c r="F128" s="1"/>
      <c r="G128" s="1"/>
      <c r="H128" s="1"/>
      <c r="I128" s="1"/>
      <c r="J128" s="1"/>
      <c r="K128" s="1"/>
      <c r="L128" s="1"/>
      <c r="M128" s="1"/>
      <c r="N128" s="1"/>
      <c r="O128" s="1"/>
      <c r="P128" s="1"/>
      <c r="Q128" s="1"/>
      <c r="R128" s="1"/>
      <c r="S128" s="1"/>
      <c r="T128" s="1"/>
    </row>
    <row r="129" spans="1:20" ht="15.75" customHeight="1" x14ac:dyDescent="0.2">
      <c r="A129" s="1"/>
      <c r="B129" s="1"/>
      <c r="C129" s="1"/>
      <c r="D129" s="1"/>
      <c r="E129" s="1"/>
      <c r="F129" s="1"/>
      <c r="G129" s="1"/>
      <c r="H129" s="1"/>
      <c r="I129" s="1"/>
      <c r="J129" s="1"/>
      <c r="K129" s="1"/>
      <c r="L129" s="1"/>
      <c r="M129" s="1"/>
      <c r="N129" s="1"/>
      <c r="O129" s="1"/>
      <c r="P129" s="1"/>
      <c r="Q129" s="1"/>
      <c r="R129" s="1"/>
      <c r="S129" s="1"/>
      <c r="T129" s="1"/>
    </row>
    <row r="130" spans="1:20" ht="15.75" customHeight="1" x14ac:dyDescent="0.2">
      <c r="A130" s="1"/>
      <c r="B130" s="1"/>
      <c r="C130" s="1"/>
      <c r="D130" s="1"/>
      <c r="E130" s="1"/>
      <c r="F130" s="1"/>
      <c r="G130" s="1"/>
      <c r="H130" s="1"/>
      <c r="I130" s="1"/>
      <c r="J130" s="1"/>
      <c r="K130" s="1"/>
      <c r="L130" s="1"/>
      <c r="M130" s="1"/>
      <c r="N130" s="1"/>
      <c r="O130" s="1"/>
      <c r="P130" s="1"/>
      <c r="Q130" s="1"/>
      <c r="R130" s="1"/>
      <c r="S130" s="1"/>
      <c r="T130" s="1"/>
    </row>
    <row r="131" spans="1:20" ht="15.75" customHeight="1" x14ac:dyDescent="0.2">
      <c r="A131" s="1"/>
      <c r="B131" s="1"/>
      <c r="C131" s="1"/>
      <c r="D131" s="1"/>
      <c r="E131" s="1"/>
      <c r="F131" s="1"/>
      <c r="G131" s="1"/>
      <c r="H131" s="1"/>
      <c r="I131" s="1"/>
      <c r="J131" s="1"/>
      <c r="K131" s="1"/>
      <c r="L131" s="1"/>
      <c r="M131" s="1"/>
      <c r="N131" s="1"/>
      <c r="O131" s="1"/>
      <c r="P131" s="1"/>
      <c r="Q131" s="1"/>
      <c r="R131" s="1"/>
      <c r="S131" s="1"/>
      <c r="T131" s="1"/>
    </row>
    <row r="132" spans="1:20" ht="15.75" customHeight="1" x14ac:dyDescent="0.2">
      <c r="A132" s="1"/>
      <c r="B132" s="1"/>
      <c r="C132" s="1"/>
      <c r="D132" s="1"/>
      <c r="E132" s="1"/>
      <c r="F132" s="1"/>
      <c r="G132" s="1"/>
      <c r="H132" s="1"/>
      <c r="I132" s="1"/>
      <c r="J132" s="1"/>
      <c r="K132" s="1"/>
      <c r="L132" s="1"/>
      <c r="M132" s="1"/>
      <c r="N132" s="1"/>
      <c r="O132" s="1"/>
      <c r="P132" s="1"/>
      <c r="Q132" s="1"/>
      <c r="R132" s="1"/>
      <c r="S132" s="1"/>
      <c r="T132" s="1"/>
    </row>
    <row r="133" spans="1:20" ht="15.75" customHeight="1" x14ac:dyDescent="0.2">
      <c r="A133" s="1"/>
      <c r="B133" s="1"/>
      <c r="C133" s="1"/>
      <c r="D133" s="1"/>
      <c r="E133" s="1"/>
      <c r="F133" s="1"/>
      <c r="G133" s="1"/>
      <c r="H133" s="1"/>
      <c r="I133" s="1"/>
      <c r="J133" s="1"/>
      <c r="K133" s="1"/>
      <c r="L133" s="1"/>
      <c r="M133" s="1"/>
      <c r="N133" s="1"/>
      <c r="O133" s="1"/>
      <c r="P133" s="1"/>
      <c r="Q133" s="1"/>
      <c r="R133" s="1"/>
      <c r="S133" s="1"/>
      <c r="T133" s="1"/>
    </row>
    <row r="134" spans="1:20" ht="15.75" customHeight="1" x14ac:dyDescent="0.2">
      <c r="A134" s="1"/>
      <c r="B134" s="1"/>
      <c r="C134" s="1"/>
      <c r="D134" s="1"/>
      <c r="E134" s="1"/>
      <c r="F134" s="1"/>
      <c r="G134" s="1"/>
      <c r="H134" s="1"/>
      <c r="I134" s="1"/>
      <c r="J134" s="1"/>
      <c r="K134" s="1"/>
      <c r="L134" s="1"/>
      <c r="M134" s="1"/>
      <c r="N134" s="1"/>
      <c r="O134" s="1"/>
      <c r="P134" s="1"/>
      <c r="Q134" s="1"/>
      <c r="R134" s="1"/>
      <c r="S134" s="1"/>
      <c r="T134" s="1"/>
    </row>
    <row r="135" spans="1:20" ht="15.75" customHeight="1" x14ac:dyDescent="0.2">
      <c r="A135" s="1"/>
      <c r="B135" s="1"/>
      <c r="C135" s="1"/>
      <c r="D135" s="1"/>
      <c r="E135" s="1"/>
      <c r="F135" s="1"/>
      <c r="G135" s="1"/>
      <c r="H135" s="1"/>
      <c r="I135" s="1"/>
      <c r="J135" s="1"/>
      <c r="K135" s="1"/>
      <c r="L135" s="1"/>
      <c r="M135" s="1"/>
      <c r="N135" s="1"/>
      <c r="O135" s="1"/>
      <c r="P135" s="1"/>
      <c r="Q135" s="1"/>
      <c r="R135" s="1"/>
      <c r="S135" s="1"/>
      <c r="T135" s="1"/>
    </row>
    <row r="136" spans="1:20" ht="15.75" customHeight="1" x14ac:dyDescent="0.2">
      <c r="A136" s="1"/>
      <c r="B136" s="1"/>
      <c r="C136" s="1"/>
      <c r="D136" s="1"/>
      <c r="E136" s="1"/>
      <c r="F136" s="1"/>
      <c r="G136" s="1"/>
      <c r="H136" s="1"/>
      <c r="I136" s="1"/>
      <c r="J136" s="1"/>
      <c r="K136" s="1"/>
      <c r="L136" s="1"/>
      <c r="M136" s="1"/>
      <c r="N136" s="1"/>
      <c r="O136" s="1"/>
      <c r="P136" s="1"/>
      <c r="Q136" s="1"/>
      <c r="R136" s="1"/>
      <c r="S136" s="1"/>
      <c r="T136" s="1"/>
    </row>
    <row r="137" spans="1:20" ht="15.75" customHeight="1" x14ac:dyDescent="0.2">
      <c r="A137" s="1"/>
      <c r="B137" s="1"/>
      <c r="C137" s="1"/>
      <c r="D137" s="1"/>
      <c r="E137" s="1"/>
      <c r="F137" s="1"/>
      <c r="G137" s="1"/>
      <c r="H137" s="1"/>
      <c r="I137" s="1"/>
      <c r="J137" s="1"/>
      <c r="K137" s="1"/>
      <c r="L137" s="1"/>
      <c r="M137" s="1"/>
      <c r="N137" s="1"/>
      <c r="O137" s="1"/>
      <c r="P137" s="1"/>
      <c r="Q137" s="1"/>
      <c r="R137" s="1"/>
      <c r="S137" s="1"/>
      <c r="T137" s="1"/>
    </row>
    <row r="138" spans="1:20" ht="15.75" customHeight="1" x14ac:dyDescent="0.2">
      <c r="A138" s="1"/>
      <c r="B138" s="1"/>
      <c r="C138" s="1"/>
      <c r="D138" s="1"/>
      <c r="E138" s="1"/>
      <c r="F138" s="1"/>
      <c r="G138" s="1"/>
      <c r="H138" s="1"/>
      <c r="I138" s="1"/>
      <c r="J138" s="1"/>
      <c r="K138" s="1"/>
      <c r="L138" s="1"/>
      <c r="M138" s="1"/>
      <c r="N138" s="1"/>
      <c r="O138" s="1"/>
      <c r="P138" s="1"/>
      <c r="Q138" s="1"/>
      <c r="R138" s="1"/>
      <c r="S138" s="1"/>
      <c r="T138" s="1"/>
    </row>
    <row r="139" spans="1:20" ht="15.75" customHeight="1" x14ac:dyDescent="0.2">
      <c r="A139" s="1"/>
      <c r="B139" s="1"/>
      <c r="C139" s="1"/>
      <c r="D139" s="1"/>
      <c r="E139" s="1"/>
      <c r="F139" s="1"/>
      <c r="G139" s="1"/>
      <c r="H139" s="1"/>
      <c r="I139" s="1"/>
      <c r="J139" s="1"/>
      <c r="K139" s="1"/>
      <c r="L139" s="1"/>
      <c r="M139" s="1"/>
      <c r="N139" s="1"/>
      <c r="O139" s="1"/>
      <c r="P139" s="1"/>
      <c r="Q139" s="1"/>
      <c r="R139" s="1"/>
      <c r="S139" s="1"/>
      <c r="T139" s="1"/>
    </row>
    <row r="140" spans="1:20" ht="15.75" customHeight="1" x14ac:dyDescent="0.2">
      <c r="A140" s="1"/>
      <c r="B140" s="1"/>
      <c r="C140" s="1"/>
      <c r="D140" s="1"/>
      <c r="E140" s="1"/>
      <c r="F140" s="1"/>
      <c r="G140" s="1"/>
      <c r="H140" s="1"/>
      <c r="I140" s="1"/>
      <c r="J140" s="1"/>
      <c r="K140" s="1"/>
      <c r="L140" s="1"/>
      <c r="M140" s="1"/>
      <c r="N140" s="1"/>
      <c r="O140" s="1"/>
      <c r="P140" s="1"/>
      <c r="Q140" s="1"/>
      <c r="R140" s="1"/>
      <c r="S140" s="1"/>
      <c r="T140" s="1"/>
    </row>
    <row r="141" spans="1:20" ht="15.75" customHeight="1" x14ac:dyDescent="0.2">
      <c r="A141" s="1"/>
      <c r="B141" s="1"/>
      <c r="C141" s="1"/>
      <c r="D141" s="1"/>
      <c r="E141" s="1"/>
      <c r="F141" s="1"/>
      <c r="G141" s="1"/>
      <c r="H141" s="1"/>
      <c r="I141" s="1"/>
      <c r="J141" s="1"/>
      <c r="K141" s="1"/>
      <c r="L141" s="1"/>
      <c r="M141" s="1"/>
      <c r="N141" s="1"/>
      <c r="O141" s="1"/>
      <c r="P141" s="1"/>
      <c r="Q141" s="1"/>
      <c r="R141" s="1"/>
      <c r="S141" s="1"/>
      <c r="T141" s="1"/>
    </row>
    <row r="142" spans="1:20" ht="15.75" customHeight="1" x14ac:dyDescent="0.2">
      <c r="A142" s="1"/>
      <c r="B142" s="1"/>
      <c r="C142" s="1"/>
      <c r="D142" s="1"/>
      <c r="E142" s="1"/>
      <c r="F142" s="1"/>
      <c r="G142" s="1"/>
      <c r="H142" s="1"/>
      <c r="I142" s="1"/>
      <c r="J142" s="1"/>
      <c r="K142" s="1"/>
      <c r="L142" s="1"/>
      <c r="M142" s="1"/>
      <c r="N142" s="1"/>
      <c r="O142" s="1"/>
      <c r="P142" s="1"/>
      <c r="Q142" s="1"/>
      <c r="R142" s="1"/>
      <c r="S142" s="1"/>
      <c r="T142" s="1"/>
    </row>
    <row r="143" spans="1:20" ht="15.75" customHeight="1" x14ac:dyDescent="0.2">
      <c r="A143" s="1"/>
      <c r="B143" s="1"/>
      <c r="C143" s="1"/>
      <c r="D143" s="1"/>
      <c r="E143" s="1"/>
      <c r="F143" s="1"/>
      <c r="G143" s="1"/>
      <c r="H143" s="1"/>
      <c r="I143" s="1"/>
      <c r="J143" s="1"/>
      <c r="K143" s="1"/>
      <c r="L143" s="1"/>
      <c r="M143" s="1"/>
      <c r="N143" s="1"/>
      <c r="O143" s="1"/>
      <c r="P143" s="1"/>
      <c r="Q143" s="1"/>
      <c r="R143" s="1"/>
      <c r="S143" s="1"/>
      <c r="T143" s="1"/>
    </row>
    <row r="144" spans="1:20" ht="15.75" customHeight="1" x14ac:dyDescent="0.2">
      <c r="A144" s="1"/>
      <c r="B144" s="1"/>
      <c r="C144" s="1"/>
      <c r="D144" s="1"/>
      <c r="E144" s="1"/>
      <c r="F144" s="1"/>
      <c r="G144" s="1"/>
      <c r="H144" s="1"/>
      <c r="I144" s="1"/>
      <c r="J144" s="1"/>
      <c r="K144" s="1"/>
      <c r="L144" s="1"/>
      <c r="M144" s="1"/>
      <c r="N144" s="1"/>
      <c r="O144" s="1"/>
      <c r="P144" s="1"/>
      <c r="Q144" s="1"/>
      <c r="R144" s="1"/>
      <c r="S144" s="1"/>
      <c r="T144" s="1"/>
    </row>
    <row r="145" spans="1:20" ht="15.75" customHeight="1" x14ac:dyDescent="0.2">
      <c r="A145" s="1"/>
      <c r="B145" s="1"/>
      <c r="C145" s="1"/>
      <c r="D145" s="1"/>
      <c r="E145" s="1"/>
      <c r="F145" s="1"/>
      <c r="G145" s="1"/>
      <c r="H145" s="1"/>
      <c r="I145" s="1"/>
      <c r="J145" s="1"/>
      <c r="K145" s="1"/>
      <c r="L145" s="1"/>
      <c r="M145" s="1"/>
      <c r="N145" s="1"/>
      <c r="O145" s="1"/>
      <c r="P145" s="1"/>
      <c r="Q145" s="1"/>
      <c r="R145" s="1"/>
      <c r="S145" s="1"/>
      <c r="T145" s="1"/>
    </row>
    <row r="146" spans="1:20" ht="15.75" customHeight="1" x14ac:dyDescent="0.2">
      <c r="A146" s="1"/>
      <c r="B146" s="1"/>
      <c r="C146" s="1"/>
      <c r="D146" s="1"/>
      <c r="E146" s="1"/>
      <c r="F146" s="1"/>
      <c r="G146" s="1"/>
      <c r="H146" s="1"/>
      <c r="I146" s="1"/>
      <c r="J146" s="1"/>
      <c r="K146" s="1"/>
      <c r="L146" s="1"/>
      <c r="M146" s="1"/>
      <c r="N146" s="1"/>
      <c r="O146" s="1"/>
      <c r="P146" s="1"/>
      <c r="Q146" s="1"/>
      <c r="R146" s="1"/>
      <c r="S146" s="1"/>
      <c r="T146" s="1"/>
    </row>
    <row r="147" spans="1:20" ht="15.75" customHeight="1" x14ac:dyDescent="0.2">
      <c r="A147" s="1"/>
      <c r="B147" s="1"/>
      <c r="C147" s="1"/>
      <c r="D147" s="1"/>
      <c r="E147" s="1"/>
      <c r="F147" s="1"/>
      <c r="G147" s="1"/>
      <c r="H147" s="1"/>
      <c r="I147" s="1"/>
      <c r="J147" s="1"/>
      <c r="K147" s="1"/>
      <c r="L147" s="1"/>
      <c r="M147" s="1"/>
      <c r="N147" s="1"/>
      <c r="O147" s="1"/>
      <c r="P147" s="1"/>
      <c r="Q147" s="1"/>
      <c r="R147" s="1"/>
      <c r="S147" s="1"/>
      <c r="T147" s="1"/>
    </row>
    <row r="148" spans="1:20" ht="15.75" customHeight="1" x14ac:dyDescent="0.2">
      <c r="A148" s="1"/>
      <c r="B148" s="1"/>
      <c r="C148" s="1"/>
      <c r="D148" s="1"/>
      <c r="E148" s="1"/>
      <c r="F148" s="1"/>
      <c r="G148" s="1"/>
      <c r="H148" s="1"/>
      <c r="I148" s="1"/>
      <c r="J148" s="1"/>
      <c r="K148" s="1"/>
      <c r="L148" s="1"/>
      <c r="M148" s="1"/>
      <c r="N148" s="1"/>
      <c r="O148" s="1"/>
      <c r="P148" s="1"/>
      <c r="Q148" s="1"/>
      <c r="R148" s="1"/>
      <c r="S148" s="1"/>
      <c r="T148" s="1"/>
    </row>
    <row r="149" spans="1:20" ht="15.75" customHeight="1" x14ac:dyDescent="0.2">
      <c r="A149" s="1"/>
      <c r="B149" s="1"/>
      <c r="C149" s="1"/>
      <c r="D149" s="1"/>
      <c r="E149" s="1"/>
      <c r="F149" s="1"/>
      <c r="G149" s="1"/>
      <c r="H149" s="1"/>
      <c r="I149" s="1"/>
      <c r="J149" s="1"/>
      <c r="K149" s="1"/>
      <c r="L149" s="1"/>
      <c r="M149" s="1"/>
      <c r="N149" s="1"/>
      <c r="O149" s="1"/>
      <c r="P149" s="1"/>
      <c r="Q149" s="1"/>
      <c r="R149" s="1"/>
      <c r="S149" s="1"/>
      <c r="T149" s="1"/>
    </row>
    <row r="150" spans="1:20" ht="15.75" customHeight="1" x14ac:dyDescent="0.2">
      <c r="A150" s="1"/>
      <c r="B150" s="1"/>
      <c r="C150" s="1"/>
      <c r="D150" s="1"/>
      <c r="E150" s="1"/>
      <c r="F150" s="1"/>
      <c r="G150" s="1"/>
      <c r="H150" s="1"/>
      <c r="I150" s="1"/>
      <c r="J150" s="1"/>
      <c r="K150" s="1"/>
      <c r="L150" s="1"/>
      <c r="M150" s="1"/>
      <c r="N150" s="1"/>
      <c r="O150" s="1"/>
      <c r="P150" s="1"/>
      <c r="Q150" s="1"/>
      <c r="R150" s="1"/>
      <c r="S150" s="1"/>
      <c r="T150" s="1"/>
    </row>
    <row r="151" spans="1:20" ht="15.75" customHeight="1" x14ac:dyDescent="0.2">
      <c r="A151" s="1"/>
      <c r="B151" s="1"/>
      <c r="C151" s="1"/>
      <c r="D151" s="1"/>
      <c r="E151" s="1"/>
      <c r="F151" s="1"/>
      <c r="G151" s="1"/>
      <c r="H151" s="1"/>
      <c r="I151" s="1"/>
      <c r="J151" s="1"/>
      <c r="K151" s="1"/>
      <c r="L151" s="1"/>
      <c r="M151" s="1"/>
      <c r="N151" s="1"/>
      <c r="O151" s="1"/>
      <c r="P151" s="1"/>
      <c r="Q151" s="1"/>
      <c r="R151" s="1"/>
      <c r="S151" s="1"/>
      <c r="T151" s="1"/>
    </row>
    <row r="152" spans="1:20" ht="15.75" customHeight="1" x14ac:dyDescent="0.2">
      <c r="A152" s="1"/>
      <c r="B152" s="1"/>
      <c r="C152" s="1"/>
      <c r="D152" s="1"/>
      <c r="E152" s="1"/>
      <c r="F152" s="1"/>
      <c r="G152" s="1"/>
      <c r="H152" s="1"/>
      <c r="I152" s="1"/>
      <c r="J152" s="1"/>
      <c r="K152" s="1"/>
      <c r="L152" s="1"/>
      <c r="M152" s="1"/>
      <c r="N152" s="1"/>
      <c r="O152" s="1"/>
      <c r="P152" s="1"/>
      <c r="Q152" s="1"/>
      <c r="R152" s="1"/>
      <c r="S152" s="1"/>
      <c r="T152" s="1"/>
    </row>
    <row r="153" spans="1:20" ht="15.75" customHeight="1" x14ac:dyDescent="0.2">
      <c r="A153" s="1"/>
      <c r="B153" s="1"/>
      <c r="C153" s="1"/>
      <c r="D153" s="1"/>
      <c r="E153" s="1"/>
      <c r="F153" s="1"/>
      <c r="G153" s="1"/>
      <c r="H153" s="1"/>
      <c r="I153" s="1"/>
      <c r="J153" s="1"/>
      <c r="K153" s="1"/>
      <c r="L153" s="1"/>
      <c r="M153" s="1"/>
      <c r="N153" s="1"/>
      <c r="O153" s="1"/>
      <c r="P153" s="1"/>
      <c r="Q153" s="1"/>
      <c r="R153" s="1"/>
      <c r="S153" s="1"/>
      <c r="T153" s="1"/>
    </row>
    <row r="154" spans="1:20" ht="15.75" customHeight="1" x14ac:dyDescent="0.2">
      <c r="A154" s="1"/>
      <c r="B154" s="1"/>
      <c r="C154" s="1"/>
      <c r="D154" s="1"/>
      <c r="E154" s="1"/>
      <c r="F154" s="1"/>
      <c r="G154" s="1"/>
      <c r="H154" s="1"/>
      <c r="I154" s="1"/>
      <c r="J154" s="1"/>
      <c r="K154" s="1"/>
      <c r="L154" s="1"/>
      <c r="M154" s="1"/>
      <c r="N154" s="1"/>
      <c r="O154" s="1"/>
      <c r="P154" s="1"/>
      <c r="Q154" s="1"/>
      <c r="R154" s="1"/>
      <c r="S154" s="1"/>
      <c r="T154" s="1"/>
    </row>
    <row r="155" spans="1:20" ht="15.75" customHeight="1" x14ac:dyDescent="0.2">
      <c r="A155" s="1"/>
      <c r="B155" s="1"/>
      <c r="C155" s="1"/>
      <c r="D155" s="1"/>
      <c r="E155" s="1"/>
      <c r="F155" s="1"/>
      <c r="G155" s="1"/>
      <c r="H155" s="1"/>
      <c r="I155" s="1"/>
      <c r="J155" s="1"/>
      <c r="K155" s="1"/>
      <c r="L155" s="1"/>
      <c r="M155" s="1"/>
      <c r="N155" s="1"/>
      <c r="O155" s="1"/>
      <c r="P155" s="1"/>
      <c r="Q155" s="1"/>
      <c r="R155" s="1"/>
      <c r="S155" s="1"/>
      <c r="T155" s="1"/>
    </row>
    <row r="156" spans="1:20" ht="15.75" customHeight="1" x14ac:dyDescent="0.2">
      <c r="A156" s="1"/>
      <c r="B156" s="1"/>
      <c r="C156" s="1"/>
      <c r="D156" s="1"/>
      <c r="E156" s="1"/>
      <c r="F156" s="1"/>
      <c r="G156" s="1"/>
      <c r="H156" s="1"/>
      <c r="I156" s="1"/>
      <c r="J156" s="1"/>
      <c r="K156" s="1"/>
      <c r="L156" s="1"/>
      <c r="M156" s="1"/>
      <c r="N156" s="1"/>
      <c r="O156" s="1"/>
      <c r="P156" s="1"/>
      <c r="Q156" s="1"/>
      <c r="R156" s="1"/>
      <c r="S156" s="1"/>
      <c r="T156" s="1"/>
    </row>
    <row r="157" spans="1:20" ht="15.75" customHeight="1" x14ac:dyDescent="0.2">
      <c r="A157" s="1"/>
      <c r="B157" s="1"/>
      <c r="C157" s="1"/>
      <c r="D157" s="1"/>
      <c r="E157" s="1"/>
      <c r="F157" s="1"/>
      <c r="G157" s="1"/>
      <c r="H157" s="1"/>
      <c r="I157" s="1"/>
      <c r="J157" s="1"/>
      <c r="K157" s="1"/>
      <c r="L157" s="1"/>
      <c r="M157" s="1"/>
      <c r="N157" s="1"/>
      <c r="O157" s="1"/>
      <c r="P157" s="1"/>
      <c r="Q157" s="1"/>
      <c r="R157" s="1"/>
      <c r="S157" s="1"/>
      <c r="T157" s="1"/>
    </row>
    <row r="158" spans="1:20" ht="15.75" customHeight="1" x14ac:dyDescent="0.2">
      <c r="A158" s="1"/>
      <c r="B158" s="1"/>
      <c r="C158" s="1"/>
      <c r="D158" s="1"/>
      <c r="E158" s="1"/>
      <c r="F158" s="1"/>
      <c r="G158" s="1"/>
      <c r="H158" s="1"/>
      <c r="I158" s="1"/>
      <c r="J158" s="1"/>
      <c r="K158" s="1"/>
      <c r="L158" s="1"/>
      <c r="M158" s="1"/>
      <c r="N158" s="1"/>
      <c r="O158" s="1"/>
      <c r="P158" s="1"/>
      <c r="Q158" s="1"/>
      <c r="R158" s="1"/>
      <c r="S158" s="1"/>
      <c r="T158" s="1"/>
    </row>
    <row r="159" spans="1:20" ht="15.75" customHeight="1" x14ac:dyDescent="0.2">
      <c r="A159" s="1"/>
      <c r="B159" s="1"/>
      <c r="C159" s="1"/>
      <c r="D159" s="1"/>
      <c r="E159" s="1"/>
      <c r="F159" s="1"/>
      <c r="G159" s="1"/>
      <c r="H159" s="1"/>
      <c r="I159" s="1"/>
      <c r="J159" s="1"/>
      <c r="K159" s="1"/>
      <c r="L159" s="1"/>
      <c r="M159" s="1"/>
      <c r="N159" s="1"/>
      <c r="O159" s="1"/>
      <c r="P159" s="1"/>
      <c r="Q159" s="1"/>
      <c r="R159" s="1"/>
      <c r="S159" s="1"/>
      <c r="T159" s="1"/>
    </row>
    <row r="160" spans="1:20" ht="15.75" customHeight="1" x14ac:dyDescent="0.2">
      <c r="A160" s="1"/>
      <c r="B160" s="1"/>
      <c r="C160" s="1"/>
      <c r="D160" s="1"/>
      <c r="E160" s="1"/>
      <c r="F160" s="1"/>
      <c r="G160" s="1"/>
      <c r="H160" s="1"/>
      <c r="I160" s="1"/>
      <c r="J160" s="1"/>
      <c r="K160" s="1"/>
      <c r="L160" s="1"/>
      <c r="M160" s="1"/>
      <c r="N160" s="1"/>
      <c r="O160" s="1"/>
      <c r="P160" s="1"/>
      <c r="Q160" s="1"/>
      <c r="R160" s="1"/>
      <c r="S160" s="1"/>
      <c r="T160" s="1"/>
    </row>
    <row r="161" spans="1:20" ht="15.75" customHeight="1" x14ac:dyDescent="0.2">
      <c r="A161" s="1"/>
      <c r="B161" s="1"/>
      <c r="C161" s="1"/>
      <c r="D161" s="1"/>
      <c r="E161" s="1"/>
      <c r="F161" s="1"/>
      <c r="G161" s="1"/>
      <c r="H161" s="1"/>
      <c r="I161" s="1"/>
      <c r="J161" s="1"/>
      <c r="K161" s="1"/>
      <c r="L161" s="1"/>
      <c r="M161" s="1"/>
      <c r="N161" s="1"/>
      <c r="O161" s="1"/>
      <c r="P161" s="1"/>
      <c r="Q161" s="1"/>
      <c r="R161" s="1"/>
      <c r="S161" s="1"/>
      <c r="T161" s="1"/>
    </row>
    <row r="162" spans="1:20" ht="15.75" customHeight="1" x14ac:dyDescent="0.2">
      <c r="A162" s="1"/>
      <c r="B162" s="1"/>
      <c r="C162" s="1"/>
      <c r="D162" s="1"/>
      <c r="E162" s="1"/>
      <c r="F162" s="1"/>
      <c r="G162" s="1"/>
      <c r="H162" s="1"/>
      <c r="I162" s="1"/>
      <c r="J162" s="1"/>
      <c r="K162" s="1"/>
      <c r="L162" s="1"/>
      <c r="M162" s="1"/>
      <c r="N162" s="1"/>
      <c r="O162" s="1"/>
      <c r="P162" s="1"/>
      <c r="Q162" s="1"/>
      <c r="R162" s="1"/>
      <c r="S162" s="1"/>
      <c r="T162" s="1"/>
    </row>
    <row r="163" spans="1:20" ht="15.75" customHeight="1" x14ac:dyDescent="0.2">
      <c r="A163" s="1"/>
      <c r="B163" s="1"/>
      <c r="C163" s="1"/>
      <c r="D163" s="1"/>
      <c r="E163" s="1"/>
      <c r="F163" s="1"/>
      <c r="G163" s="1"/>
      <c r="H163" s="1"/>
      <c r="I163" s="1"/>
      <c r="J163" s="1"/>
      <c r="K163" s="1"/>
      <c r="L163" s="1"/>
      <c r="M163" s="1"/>
      <c r="N163" s="1"/>
      <c r="O163" s="1"/>
      <c r="P163" s="1"/>
      <c r="Q163" s="1"/>
      <c r="R163" s="1"/>
      <c r="S163" s="1"/>
      <c r="T163" s="1"/>
    </row>
    <row r="164" spans="1:20" ht="15.75" customHeight="1" x14ac:dyDescent="0.2">
      <c r="A164" s="1"/>
      <c r="B164" s="1"/>
      <c r="C164" s="1"/>
      <c r="D164" s="1"/>
      <c r="E164" s="1"/>
      <c r="F164" s="1"/>
      <c r="G164" s="1"/>
      <c r="H164" s="1"/>
      <c r="I164" s="1"/>
      <c r="J164" s="1"/>
      <c r="K164" s="1"/>
      <c r="L164" s="1"/>
      <c r="M164" s="1"/>
      <c r="N164" s="1"/>
      <c r="O164" s="1"/>
      <c r="P164" s="1"/>
      <c r="Q164" s="1"/>
      <c r="R164" s="1"/>
      <c r="S164" s="1"/>
      <c r="T164" s="1"/>
    </row>
    <row r="165" spans="1:20" ht="15.75" customHeight="1" x14ac:dyDescent="0.2">
      <c r="A165" s="1"/>
      <c r="B165" s="1"/>
      <c r="C165" s="1"/>
      <c r="D165" s="1"/>
      <c r="E165" s="1"/>
      <c r="F165" s="1"/>
      <c r="G165" s="1"/>
      <c r="H165" s="1"/>
      <c r="I165" s="1"/>
      <c r="J165" s="1"/>
      <c r="K165" s="1"/>
      <c r="L165" s="1"/>
      <c r="M165" s="1"/>
      <c r="N165" s="1"/>
      <c r="O165" s="1"/>
      <c r="P165" s="1"/>
      <c r="Q165" s="1"/>
      <c r="R165" s="1"/>
      <c r="S165" s="1"/>
      <c r="T165" s="1"/>
    </row>
    <row r="166" spans="1:20" ht="15.75" customHeight="1" x14ac:dyDescent="0.2">
      <c r="A166" s="1"/>
      <c r="B166" s="1"/>
      <c r="C166" s="1"/>
      <c r="D166" s="1"/>
      <c r="E166" s="1"/>
      <c r="F166" s="1"/>
      <c r="G166" s="1"/>
      <c r="H166" s="1"/>
      <c r="I166" s="1"/>
      <c r="J166" s="1"/>
      <c r="K166" s="1"/>
      <c r="L166" s="1"/>
      <c r="M166" s="1"/>
      <c r="N166" s="1"/>
      <c r="O166" s="1"/>
      <c r="P166" s="1"/>
      <c r="Q166" s="1"/>
      <c r="R166" s="1"/>
      <c r="S166" s="1"/>
      <c r="T166" s="1"/>
    </row>
    <row r="167" spans="1:20" ht="15.75" customHeight="1" x14ac:dyDescent="0.2">
      <c r="A167" s="1"/>
      <c r="B167" s="1"/>
      <c r="C167" s="1"/>
      <c r="D167" s="1"/>
      <c r="E167" s="1"/>
      <c r="F167" s="1"/>
      <c r="G167" s="1"/>
      <c r="H167" s="1"/>
      <c r="I167" s="1"/>
      <c r="J167" s="1"/>
      <c r="K167" s="1"/>
      <c r="L167" s="1"/>
      <c r="M167" s="1"/>
      <c r="N167" s="1"/>
      <c r="O167" s="1"/>
      <c r="P167" s="1"/>
      <c r="Q167" s="1"/>
      <c r="R167" s="1"/>
      <c r="S167" s="1"/>
      <c r="T167" s="1"/>
    </row>
    <row r="168" spans="1:20" ht="15.75" customHeight="1" x14ac:dyDescent="0.2">
      <c r="A168" s="1"/>
      <c r="B168" s="1"/>
      <c r="C168" s="1"/>
      <c r="D168" s="1"/>
      <c r="E168" s="1"/>
      <c r="F168" s="1"/>
      <c r="G168" s="1"/>
      <c r="H168" s="1"/>
      <c r="I168" s="1"/>
      <c r="J168" s="1"/>
      <c r="K168" s="1"/>
      <c r="L168" s="1"/>
      <c r="M168" s="1"/>
      <c r="N168" s="1"/>
      <c r="O168" s="1"/>
      <c r="P168" s="1"/>
      <c r="Q168" s="1"/>
      <c r="R168" s="1"/>
      <c r="S168" s="1"/>
      <c r="T168" s="1"/>
    </row>
    <row r="169" spans="1:20" ht="15.75" customHeight="1" x14ac:dyDescent="0.2">
      <c r="A169" s="1"/>
      <c r="B169" s="1"/>
      <c r="C169" s="1"/>
      <c r="D169" s="1"/>
      <c r="E169" s="1"/>
      <c r="F169" s="1"/>
      <c r="G169" s="1"/>
      <c r="H169" s="1"/>
      <c r="I169" s="1"/>
      <c r="J169" s="1"/>
      <c r="K169" s="1"/>
      <c r="L169" s="1"/>
      <c r="M169" s="1"/>
      <c r="N169" s="1"/>
      <c r="O169" s="1"/>
      <c r="P169" s="1"/>
      <c r="Q169" s="1"/>
      <c r="R169" s="1"/>
      <c r="S169" s="1"/>
      <c r="T169" s="1"/>
    </row>
    <row r="170" spans="1:20" ht="15.75" customHeight="1" x14ac:dyDescent="0.2">
      <c r="A170" s="1"/>
      <c r="B170" s="1"/>
      <c r="C170" s="1"/>
      <c r="D170" s="1"/>
      <c r="E170" s="1"/>
      <c r="F170" s="1"/>
      <c r="G170" s="1"/>
      <c r="H170" s="1"/>
      <c r="I170" s="1"/>
      <c r="J170" s="1"/>
      <c r="K170" s="1"/>
      <c r="L170" s="1"/>
      <c r="M170" s="1"/>
      <c r="N170" s="1"/>
      <c r="O170" s="1"/>
      <c r="P170" s="1"/>
      <c r="Q170" s="1"/>
      <c r="R170" s="1"/>
      <c r="S170" s="1"/>
      <c r="T170" s="1"/>
    </row>
    <row r="171" spans="1:20" ht="15.75" customHeight="1" x14ac:dyDescent="0.2">
      <c r="A171" s="1"/>
      <c r="B171" s="1"/>
      <c r="C171" s="1"/>
      <c r="D171" s="1"/>
      <c r="E171" s="1"/>
      <c r="F171" s="1"/>
      <c r="G171" s="1"/>
      <c r="H171" s="1"/>
      <c r="I171" s="1"/>
      <c r="J171" s="1"/>
      <c r="K171" s="1"/>
      <c r="L171" s="1"/>
      <c r="M171" s="1"/>
      <c r="N171" s="1"/>
      <c r="O171" s="1"/>
      <c r="P171" s="1"/>
      <c r="Q171" s="1"/>
      <c r="R171" s="1"/>
      <c r="S171" s="1"/>
      <c r="T171" s="1"/>
    </row>
    <row r="172" spans="1:20" ht="15.75" customHeight="1" x14ac:dyDescent="0.2">
      <c r="A172" s="1"/>
      <c r="B172" s="1"/>
      <c r="C172" s="1"/>
      <c r="D172" s="1"/>
      <c r="E172" s="1"/>
      <c r="F172" s="1"/>
      <c r="G172" s="1"/>
      <c r="H172" s="1"/>
      <c r="I172" s="1"/>
      <c r="J172" s="1"/>
      <c r="K172" s="1"/>
      <c r="L172" s="1"/>
      <c r="M172" s="1"/>
      <c r="N172" s="1"/>
      <c r="O172" s="1"/>
      <c r="P172" s="1"/>
      <c r="Q172" s="1"/>
      <c r="R172" s="1"/>
      <c r="S172" s="1"/>
      <c r="T172" s="1"/>
    </row>
    <row r="173" spans="1:20" ht="15.75" customHeight="1" x14ac:dyDescent="0.2">
      <c r="A173" s="1"/>
      <c r="B173" s="1"/>
      <c r="C173" s="1"/>
      <c r="D173" s="1"/>
      <c r="E173" s="1"/>
      <c r="F173" s="1"/>
      <c r="G173" s="1"/>
      <c r="H173" s="1"/>
      <c r="I173" s="1"/>
      <c r="J173" s="1"/>
      <c r="K173" s="1"/>
      <c r="L173" s="1"/>
      <c r="M173" s="1"/>
      <c r="N173" s="1"/>
      <c r="O173" s="1"/>
      <c r="P173" s="1"/>
      <c r="Q173" s="1"/>
      <c r="R173" s="1"/>
      <c r="S173" s="1"/>
      <c r="T173" s="1"/>
    </row>
    <row r="174" spans="1:20" ht="15.75" customHeight="1" x14ac:dyDescent="0.2">
      <c r="A174" s="1"/>
      <c r="B174" s="1"/>
      <c r="C174" s="1"/>
      <c r="D174" s="1"/>
      <c r="E174" s="1"/>
      <c r="F174" s="1"/>
      <c r="G174" s="1"/>
      <c r="H174" s="1"/>
      <c r="I174" s="1"/>
      <c r="J174" s="1"/>
      <c r="K174" s="1"/>
      <c r="L174" s="1"/>
      <c r="M174" s="1"/>
      <c r="N174" s="1"/>
      <c r="O174" s="1"/>
      <c r="P174" s="1"/>
      <c r="Q174" s="1"/>
      <c r="R174" s="1"/>
      <c r="S174" s="1"/>
      <c r="T174" s="1"/>
    </row>
    <row r="175" spans="1:20" ht="15.75" customHeight="1" x14ac:dyDescent="0.2">
      <c r="A175" s="1"/>
      <c r="B175" s="1"/>
      <c r="C175" s="1"/>
      <c r="D175" s="1"/>
      <c r="E175" s="1"/>
      <c r="F175" s="1"/>
      <c r="G175" s="1"/>
      <c r="H175" s="1"/>
      <c r="I175" s="1"/>
      <c r="J175" s="1"/>
      <c r="K175" s="1"/>
      <c r="L175" s="1"/>
      <c r="M175" s="1"/>
      <c r="N175" s="1"/>
      <c r="O175" s="1"/>
      <c r="P175" s="1"/>
      <c r="Q175" s="1"/>
      <c r="R175" s="1"/>
      <c r="S175" s="1"/>
      <c r="T175" s="1"/>
    </row>
    <row r="176" spans="1:20" ht="15.75" customHeight="1" x14ac:dyDescent="0.2">
      <c r="A176" s="1"/>
      <c r="B176" s="1"/>
      <c r="C176" s="1"/>
      <c r="D176" s="1"/>
      <c r="E176" s="1"/>
      <c r="F176" s="1"/>
      <c r="G176" s="1"/>
      <c r="H176" s="1"/>
      <c r="I176" s="1"/>
      <c r="J176" s="1"/>
      <c r="K176" s="1"/>
      <c r="L176" s="1"/>
      <c r="M176" s="1"/>
      <c r="N176" s="1"/>
      <c r="O176" s="1"/>
      <c r="P176" s="1"/>
      <c r="Q176" s="1"/>
      <c r="R176" s="1"/>
      <c r="S176" s="1"/>
      <c r="T176" s="1"/>
    </row>
    <row r="177" spans="1:20" ht="15.75" customHeight="1" x14ac:dyDescent="0.2">
      <c r="A177" s="1"/>
      <c r="B177" s="1"/>
      <c r="C177" s="1"/>
      <c r="D177" s="1"/>
      <c r="E177" s="1"/>
      <c r="F177" s="1"/>
      <c r="G177" s="1"/>
      <c r="H177" s="1"/>
      <c r="I177" s="1"/>
      <c r="J177" s="1"/>
      <c r="K177" s="1"/>
      <c r="L177" s="1"/>
      <c r="M177" s="1"/>
      <c r="N177" s="1"/>
      <c r="O177" s="1"/>
      <c r="P177" s="1"/>
      <c r="Q177" s="1"/>
      <c r="R177" s="1"/>
      <c r="S177" s="1"/>
      <c r="T177" s="1"/>
    </row>
    <row r="178" spans="1:20" ht="15.75" customHeight="1" x14ac:dyDescent="0.2">
      <c r="A178" s="1"/>
      <c r="B178" s="1"/>
      <c r="C178" s="1"/>
      <c r="D178" s="1"/>
      <c r="E178" s="1"/>
      <c r="F178" s="1"/>
      <c r="G178" s="1"/>
      <c r="H178" s="1"/>
      <c r="I178" s="1"/>
      <c r="J178" s="1"/>
      <c r="K178" s="1"/>
      <c r="L178" s="1"/>
      <c r="M178" s="1"/>
      <c r="N178" s="1"/>
      <c r="O178" s="1"/>
      <c r="P178" s="1"/>
      <c r="Q178" s="1"/>
      <c r="R178" s="1"/>
      <c r="S178" s="1"/>
      <c r="T178" s="1"/>
    </row>
    <row r="179" spans="1:20" ht="15.75" customHeight="1" x14ac:dyDescent="0.2">
      <c r="A179" s="1"/>
      <c r="B179" s="1"/>
      <c r="C179" s="1"/>
      <c r="D179" s="1"/>
      <c r="E179" s="1"/>
      <c r="F179" s="1"/>
      <c r="G179" s="1"/>
      <c r="H179" s="1"/>
      <c r="I179" s="1"/>
      <c r="J179" s="1"/>
      <c r="K179" s="1"/>
      <c r="L179" s="1"/>
      <c r="M179" s="1"/>
      <c r="N179" s="1"/>
      <c r="O179" s="1"/>
      <c r="P179" s="1"/>
      <c r="Q179" s="1"/>
      <c r="R179" s="1"/>
      <c r="S179" s="1"/>
      <c r="T179" s="1"/>
    </row>
    <row r="180" spans="1:20" ht="15.75" customHeight="1" x14ac:dyDescent="0.2">
      <c r="A180" s="1"/>
      <c r="B180" s="1"/>
      <c r="C180" s="1"/>
      <c r="D180" s="1"/>
      <c r="E180" s="1"/>
      <c r="F180" s="1"/>
      <c r="G180" s="1"/>
      <c r="H180" s="1"/>
      <c r="I180" s="1"/>
      <c r="J180" s="1"/>
      <c r="K180" s="1"/>
      <c r="L180" s="1"/>
      <c r="M180" s="1"/>
      <c r="N180" s="1"/>
      <c r="O180" s="1"/>
      <c r="P180" s="1"/>
      <c r="Q180" s="1"/>
      <c r="R180" s="1"/>
      <c r="S180" s="1"/>
      <c r="T180" s="1"/>
    </row>
    <row r="181" spans="1:20" ht="15.75" customHeight="1" x14ac:dyDescent="0.2">
      <c r="A181" s="1"/>
      <c r="B181" s="1"/>
      <c r="C181" s="1"/>
      <c r="D181" s="1"/>
      <c r="E181" s="1"/>
      <c r="F181" s="1"/>
      <c r="G181" s="1"/>
      <c r="H181" s="1"/>
      <c r="I181" s="1"/>
      <c r="J181" s="1"/>
      <c r="K181" s="1"/>
      <c r="L181" s="1"/>
      <c r="M181" s="1"/>
      <c r="N181" s="1"/>
      <c r="O181" s="1"/>
      <c r="P181" s="1"/>
      <c r="Q181" s="1"/>
      <c r="R181" s="1"/>
      <c r="S181" s="1"/>
      <c r="T181" s="1"/>
    </row>
    <row r="182" spans="1:20" ht="15.75" customHeight="1" x14ac:dyDescent="0.2">
      <c r="A182" s="1"/>
      <c r="B182" s="1"/>
      <c r="C182" s="1"/>
      <c r="D182" s="1"/>
      <c r="E182" s="1"/>
      <c r="F182" s="1"/>
      <c r="G182" s="1"/>
      <c r="H182" s="1"/>
      <c r="I182" s="1"/>
      <c r="J182" s="1"/>
      <c r="K182" s="1"/>
      <c r="L182" s="1"/>
      <c r="M182" s="1"/>
      <c r="N182" s="1"/>
      <c r="O182" s="1"/>
      <c r="P182" s="1"/>
      <c r="Q182" s="1"/>
      <c r="R182" s="1"/>
      <c r="S182" s="1"/>
      <c r="T182" s="1"/>
    </row>
    <row r="183" spans="1:20" ht="15.75" customHeight="1" x14ac:dyDescent="0.2">
      <c r="A183" s="1"/>
      <c r="B183" s="1"/>
      <c r="C183" s="1"/>
      <c r="D183" s="1"/>
      <c r="E183" s="1"/>
      <c r="F183" s="1"/>
      <c r="G183" s="1"/>
      <c r="H183" s="1"/>
      <c r="I183" s="1"/>
      <c r="J183" s="1"/>
      <c r="K183" s="1"/>
      <c r="L183" s="1"/>
      <c r="M183" s="1"/>
      <c r="N183" s="1"/>
      <c r="O183" s="1"/>
      <c r="P183" s="1"/>
      <c r="Q183" s="1"/>
      <c r="R183" s="1"/>
      <c r="S183" s="1"/>
      <c r="T183" s="1"/>
    </row>
    <row r="184" spans="1:20" ht="15.75" customHeight="1" x14ac:dyDescent="0.2">
      <c r="A184" s="1"/>
      <c r="B184" s="1"/>
      <c r="C184" s="1"/>
      <c r="D184" s="1"/>
      <c r="E184" s="1"/>
      <c r="F184" s="1"/>
      <c r="G184" s="1"/>
      <c r="H184" s="1"/>
      <c r="I184" s="1"/>
      <c r="J184" s="1"/>
      <c r="K184" s="1"/>
      <c r="L184" s="1"/>
      <c r="M184" s="1"/>
      <c r="N184" s="1"/>
      <c r="O184" s="1"/>
      <c r="P184" s="1"/>
      <c r="Q184" s="1"/>
      <c r="R184" s="1"/>
      <c r="S184" s="1"/>
      <c r="T184" s="1"/>
    </row>
    <row r="185" spans="1:20" ht="15.75" customHeight="1" x14ac:dyDescent="0.2">
      <c r="A185" s="1"/>
      <c r="B185" s="1"/>
      <c r="C185" s="1"/>
      <c r="D185" s="1"/>
      <c r="E185" s="1"/>
      <c r="F185" s="1"/>
      <c r="G185" s="1"/>
      <c r="H185" s="1"/>
      <c r="I185" s="1"/>
      <c r="J185" s="1"/>
      <c r="K185" s="1"/>
      <c r="L185" s="1"/>
      <c r="M185" s="1"/>
      <c r="N185" s="1"/>
      <c r="O185" s="1"/>
      <c r="P185" s="1"/>
      <c r="Q185" s="1"/>
      <c r="R185" s="1"/>
      <c r="S185" s="1"/>
      <c r="T185" s="1"/>
    </row>
    <row r="186" spans="1:20" ht="15.75" customHeight="1" x14ac:dyDescent="0.2">
      <c r="A186" s="1"/>
      <c r="B186" s="1"/>
      <c r="C186" s="1"/>
      <c r="D186" s="1"/>
      <c r="E186" s="1"/>
      <c r="F186" s="1"/>
      <c r="G186" s="1"/>
      <c r="H186" s="1"/>
      <c r="I186" s="1"/>
      <c r="J186" s="1"/>
      <c r="K186" s="1"/>
      <c r="L186" s="1"/>
      <c r="M186" s="1"/>
      <c r="N186" s="1"/>
      <c r="O186" s="1"/>
      <c r="P186" s="1"/>
      <c r="Q186" s="1"/>
      <c r="R186" s="1"/>
      <c r="S186" s="1"/>
      <c r="T186" s="1"/>
    </row>
    <row r="187" spans="1:20" ht="15.75" customHeight="1" x14ac:dyDescent="0.2">
      <c r="A187" s="1"/>
      <c r="B187" s="1"/>
      <c r="C187" s="1"/>
      <c r="D187" s="1"/>
      <c r="E187" s="1"/>
      <c r="F187" s="1"/>
      <c r="G187" s="1"/>
      <c r="H187" s="1"/>
      <c r="I187" s="1"/>
      <c r="J187" s="1"/>
      <c r="K187" s="1"/>
      <c r="L187" s="1"/>
      <c r="M187" s="1"/>
      <c r="N187" s="1"/>
      <c r="O187" s="1"/>
      <c r="P187" s="1"/>
      <c r="Q187" s="1"/>
      <c r="R187" s="1"/>
      <c r="S187" s="1"/>
      <c r="T187" s="1"/>
    </row>
    <row r="188" spans="1:20" ht="15.75" customHeight="1" x14ac:dyDescent="0.2">
      <c r="A188" s="1"/>
      <c r="B188" s="1"/>
      <c r="C188" s="1"/>
      <c r="D188" s="1"/>
      <c r="E188" s="1"/>
      <c r="F188" s="1"/>
      <c r="G188" s="1"/>
      <c r="H188" s="1"/>
      <c r="I188" s="1"/>
      <c r="J188" s="1"/>
      <c r="K188" s="1"/>
      <c r="L188" s="1"/>
      <c r="M188" s="1"/>
      <c r="N188" s="1"/>
      <c r="O188" s="1"/>
      <c r="P188" s="1"/>
      <c r="Q188" s="1"/>
      <c r="R188" s="1"/>
      <c r="S188" s="1"/>
      <c r="T188" s="1"/>
    </row>
    <row r="189" spans="1:20" ht="15.75" customHeight="1" x14ac:dyDescent="0.2">
      <c r="A189" s="1"/>
      <c r="B189" s="1"/>
      <c r="C189" s="1"/>
      <c r="D189" s="1"/>
      <c r="E189" s="1"/>
      <c r="F189" s="1"/>
      <c r="G189" s="1"/>
      <c r="H189" s="1"/>
      <c r="I189" s="1"/>
      <c r="J189" s="1"/>
      <c r="K189" s="1"/>
      <c r="L189" s="1"/>
      <c r="M189" s="1"/>
      <c r="N189" s="1"/>
      <c r="O189" s="1"/>
      <c r="P189" s="1"/>
      <c r="Q189" s="1"/>
      <c r="R189" s="1"/>
      <c r="S189" s="1"/>
      <c r="T189" s="1"/>
    </row>
    <row r="190" spans="1:20" ht="15.75" customHeight="1" x14ac:dyDescent="0.2">
      <c r="A190" s="1"/>
      <c r="B190" s="1"/>
      <c r="C190" s="1"/>
      <c r="D190" s="1"/>
      <c r="E190" s="1"/>
      <c r="F190" s="1"/>
      <c r="G190" s="1"/>
      <c r="H190" s="1"/>
      <c r="I190" s="1"/>
      <c r="J190" s="1"/>
      <c r="K190" s="1"/>
      <c r="L190" s="1"/>
      <c r="M190" s="1"/>
      <c r="N190" s="1"/>
      <c r="O190" s="1"/>
      <c r="P190" s="1"/>
      <c r="Q190" s="1"/>
      <c r="R190" s="1"/>
      <c r="S190" s="1"/>
      <c r="T190" s="1"/>
    </row>
    <row r="191" spans="1:20" ht="15.75" customHeight="1" x14ac:dyDescent="0.2">
      <c r="A191" s="1"/>
      <c r="B191" s="1"/>
      <c r="C191" s="1"/>
      <c r="D191" s="1"/>
      <c r="E191" s="1"/>
      <c r="F191" s="1"/>
      <c r="G191" s="1"/>
      <c r="H191" s="1"/>
      <c r="I191" s="1"/>
      <c r="J191" s="1"/>
      <c r="K191" s="1"/>
      <c r="L191" s="1"/>
      <c r="M191" s="1"/>
      <c r="N191" s="1"/>
      <c r="O191" s="1"/>
      <c r="P191" s="1"/>
      <c r="Q191" s="1"/>
      <c r="R191" s="1"/>
      <c r="S191" s="1"/>
      <c r="T191" s="1"/>
    </row>
    <row r="192" spans="1:20" ht="15.75" customHeight="1" x14ac:dyDescent="0.2">
      <c r="A192" s="1"/>
      <c r="B192" s="1"/>
      <c r="C192" s="1"/>
      <c r="D192" s="1"/>
      <c r="E192" s="1"/>
      <c r="F192" s="1"/>
      <c r="G192" s="1"/>
      <c r="H192" s="1"/>
      <c r="I192" s="1"/>
      <c r="J192" s="1"/>
      <c r="K192" s="1"/>
      <c r="L192" s="1"/>
      <c r="M192" s="1"/>
      <c r="N192" s="1"/>
      <c r="O192" s="1"/>
      <c r="P192" s="1"/>
      <c r="Q192" s="1"/>
      <c r="R192" s="1"/>
      <c r="S192" s="1"/>
      <c r="T192" s="1"/>
    </row>
    <row r="193" spans="1:20" ht="15.75" customHeight="1" x14ac:dyDescent="0.2">
      <c r="A193" s="1"/>
      <c r="B193" s="1"/>
      <c r="C193" s="1"/>
      <c r="D193" s="1"/>
      <c r="E193" s="1"/>
      <c r="F193" s="1"/>
      <c r="G193" s="1"/>
      <c r="H193" s="1"/>
      <c r="I193" s="1"/>
      <c r="J193" s="1"/>
      <c r="K193" s="1"/>
      <c r="L193" s="1"/>
      <c r="M193" s="1"/>
      <c r="N193" s="1"/>
      <c r="O193" s="1"/>
      <c r="P193" s="1"/>
      <c r="Q193" s="1"/>
      <c r="R193" s="1"/>
      <c r="S193" s="1"/>
      <c r="T193" s="1"/>
    </row>
    <row r="194" spans="1:20" ht="15.75" customHeight="1" x14ac:dyDescent="0.2">
      <c r="A194" s="1"/>
      <c r="B194" s="1"/>
      <c r="C194" s="1"/>
      <c r="D194" s="1"/>
      <c r="E194" s="1"/>
      <c r="F194" s="1"/>
      <c r="G194" s="1"/>
      <c r="H194" s="1"/>
      <c r="I194" s="1"/>
      <c r="J194" s="1"/>
      <c r="K194" s="1"/>
      <c r="L194" s="1"/>
      <c r="M194" s="1"/>
      <c r="N194" s="1"/>
      <c r="O194" s="1"/>
      <c r="P194" s="1"/>
      <c r="Q194" s="1"/>
      <c r="R194" s="1"/>
      <c r="S194" s="1"/>
      <c r="T194" s="1"/>
    </row>
    <row r="195" spans="1:20" ht="15.75" customHeight="1" x14ac:dyDescent="0.2">
      <c r="A195" s="1"/>
      <c r="B195" s="1"/>
      <c r="C195" s="1"/>
      <c r="D195" s="1"/>
      <c r="E195" s="1"/>
      <c r="F195" s="1"/>
      <c r="G195" s="1"/>
      <c r="H195" s="1"/>
      <c r="I195" s="1"/>
      <c r="J195" s="1"/>
      <c r="K195" s="1"/>
      <c r="L195" s="1"/>
      <c r="M195" s="1"/>
      <c r="N195" s="1"/>
      <c r="O195" s="1"/>
      <c r="P195" s="1"/>
      <c r="Q195" s="1"/>
      <c r="R195" s="1"/>
      <c r="S195" s="1"/>
      <c r="T195" s="1"/>
    </row>
    <row r="196" spans="1:20" ht="15.75" customHeight="1" x14ac:dyDescent="0.2">
      <c r="A196" s="1"/>
      <c r="B196" s="1"/>
      <c r="C196" s="1"/>
      <c r="D196" s="1"/>
      <c r="E196" s="1"/>
      <c r="F196" s="1"/>
      <c r="G196" s="1"/>
      <c r="H196" s="1"/>
      <c r="I196" s="1"/>
      <c r="J196" s="1"/>
      <c r="K196" s="1"/>
      <c r="L196" s="1"/>
      <c r="M196" s="1"/>
      <c r="N196" s="1"/>
      <c r="O196" s="1"/>
      <c r="P196" s="1"/>
      <c r="Q196" s="1"/>
      <c r="R196" s="1"/>
      <c r="S196" s="1"/>
      <c r="T196" s="1"/>
    </row>
    <row r="197" spans="1:20" ht="15.75" customHeight="1" x14ac:dyDescent="0.2">
      <c r="A197" s="1"/>
      <c r="B197" s="1"/>
      <c r="C197" s="1"/>
      <c r="D197" s="1"/>
      <c r="E197" s="1"/>
      <c r="F197" s="1"/>
      <c r="G197" s="1"/>
      <c r="H197" s="1"/>
      <c r="I197" s="1"/>
      <c r="J197" s="1"/>
      <c r="K197" s="1"/>
      <c r="L197" s="1"/>
      <c r="M197" s="1"/>
      <c r="N197" s="1"/>
      <c r="O197" s="1"/>
      <c r="P197" s="1"/>
      <c r="Q197" s="1"/>
      <c r="R197" s="1"/>
      <c r="S197" s="1"/>
      <c r="T197" s="1"/>
    </row>
    <row r="198" spans="1:20" ht="15.75" customHeight="1" x14ac:dyDescent="0.2">
      <c r="A198" s="1"/>
      <c r="B198" s="1"/>
      <c r="C198" s="1"/>
      <c r="D198" s="1"/>
      <c r="E198" s="1"/>
      <c r="F198" s="1"/>
      <c r="G198" s="1"/>
      <c r="H198" s="1"/>
      <c r="I198" s="1"/>
      <c r="J198" s="1"/>
      <c r="K198" s="1"/>
      <c r="L198" s="1"/>
      <c r="M198" s="1"/>
      <c r="N198" s="1"/>
      <c r="O198" s="1"/>
      <c r="P198" s="1"/>
      <c r="Q198" s="1"/>
      <c r="R198" s="1"/>
      <c r="S198" s="1"/>
      <c r="T198" s="1"/>
    </row>
    <row r="199" spans="1:20" ht="15.75" customHeight="1" x14ac:dyDescent="0.2">
      <c r="A199" s="1"/>
      <c r="B199" s="1"/>
      <c r="C199" s="1"/>
      <c r="D199" s="1"/>
      <c r="E199" s="1"/>
      <c r="F199" s="1"/>
      <c r="G199" s="1"/>
      <c r="H199" s="1"/>
      <c r="I199" s="1"/>
      <c r="J199" s="1"/>
      <c r="K199" s="1"/>
      <c r="L199" s="1"/>
      <c r="M199" s="1"/>
      <c r="N199" s="1"/>
      <c r="O199" s="1"/>
      <c r="P199" s="1"/>
      <c r="Q199" s="1"/>
      <c r="R199" s="1"/>
      <c r="S199" s="1"/>
      <c r="T199" s="1"/>
    </row>
    <row r="200" spans="1:20" ht="15.75" customHeight="1" x14ac:dyDescent="0.2">
      <c r="A200" s="1"/>
      <c r="B200" s="1"/>
      <c r="C200" s="1"/>
      <c r="D200" s="1"/>
      <c r="E200" s="1"/>
      <c r="F200" s="1"/>
      <c r="G200" s="1"/>
      <c r="H200" s="1"/>
      <c r="I200" s="1"/>
      <c r="J200" s="1"/>
      <c r="K200" s="1"/>
      <c r="L200" s="1"/>
      <c r="M200" s="1"/>
      <c r="N200" s="1"/>
      <c r="O200" s="1"/>
      <c r="P200" s="1"/>
      <c r="Q200" s="1"/>
      <c r="R200" s="1"/>
      <c r="S200" s="1"/>
      <c r="T200" s="1"/>
    </row>
    <row r="201" spans="1:20" ht="15.75" customHeight="1" x14ac:dyDescent="0.2">
      <c r="A201" s="1"/>
      <c r="B201" s="1"/>
      <c r="C201" s="1"/>
      <c r="D201" s="1"/>
      <c r="E201" s="1"/>
      <c r="F201" s="1"/>
      <c r="G201" s="1"/>
      <c r="H201" s="1"/>
      <c r="I201" s="1"/>
      <c r="J201" s="1"/>
      <c r="K201" s="1"/>
      <c r="L201" s="1"/>
      <c r="M201" s="1"/>
      <c r="N201" s="1"/>
      <c r="O201" s="1"/>
      <c r="P201" s="1"/>
      <c r="Q201" s="1"/>
      <c r="R201" s="1"/>
      <c r="S201" s="1"/>
      <c r="T201" s="1"/>
    </row>
    <row r="202" spans="1:20" ht="15.75" customHeight="1" x14ac:dyDescent="0.2">
      <c r="A202" s="1"/>
      <c r="B202" s="1"/>
      <c r="C202" s="1"/>
      <c r="D202" s="1"/>
      <c r="E202" s="1"/>
      <c r="F202" s="1"/>
      <c r="G202" s="1"/>
      <c r="H202" s="1"/>
      <c r="I202" s="1"/>
      <c r="J202" s="1"/>
      <c r="K202" s="1"/>
      <c r="L202" s="1"/>
      <c r="M202" s="1"/>
      <c r="N202" s="1"/>
      <c r="O202" s="1"/>
      <c r="P202" s="1"/>
      <c r="Q202" s="1"/>
      <c r="R202" s="1"/>
      <c r="S202" s="1"/>
      <c r="T202" s="1"/>
    </row>
    <row r="203" spans="1:20" ht="15.75" customHeight="1" x14ac:dyDescent="0.2">
      <c r="A203" s="1"/>
      <c r="B203" s="1"/>
      <c r="C203" s="1"/>
      <c r="D203" s="1"/>
      <c r="E203" s="1"/>
      <c r="F203" s="1"/>
      <c r="G203" s="1"/>
      <c r="H203" s="1"/>
      <c r="I203" s="1"/>
      <c r="J203" s="1"/>
      <c r="K203" s="1"/>
      <c r="L203" s="1"/>
      <c r="M203" s="1"/>
      <c r="N203" s="1"/>
      <c r="O203" s="1"/>
      <c r="P203" s="1"/>
      <c r="Q203" s="1"/>
      <c r="R203" s="1"/>
      <c r="S203" s="1"/>
      <c r="T203" s="1"/>
    </row>
    <row r="204" spans="1:20" ht="15.75" customHeight="1" x14ac:dyDescent="0.2">
      <c r="A204" s="1"/>
      <c r="B204" s="1"/>
      <c r="C204" s="1"/>
      <c r="D204" s="1"/>
      <c r="E204" s="1"/>
      <c r="F204" s="1"/>
      <c r="G204" s="1"/>
      <c r="H204" s="1"/>
      <c r="I204" s="1"/>
      <c r="J204" s="1"/>
      <c r="K204" s="1"/>
      <c r="L204" s="1"/>
      <c r="M204" s="1"/>
      <c r="N204" s="1"/>
      <c r="O204" s="1"/>
      <c r="P204" s="1"/>
      <c r="Q204" s="1"/>
      <c r="R204" s="1"/>
      <c r="S204" s="1"/>
      <c r="T204" s="1"/>
    </row>
    <row r="205" spans="1:20" ht="15.75" customHeight="1" x14ac:dyDescent="0.2">
      <c r="A205" s="1"/>
      <c r="B205" s="1"/>
      <c r="C205" s="1"/>
      <c r="D205" s="1"/>
      <c r="E205" s="1"/>
      <c r="F205" s="1"/>
      <c r="G205" s="1"/>
      <c r="H205" s="1"/>
      <c r="I205" s="1"/>
      <c r="J205" s="1"/>
      <c r="K205" s="1"/>
      <c r="L205" s="1"/>
      <c r="M205" s="1"/>
      <c r="N205" s="1"/>
      <c r="O205" s="1"/>
      <c r="P205" s="1"/>
      <c r="Q205" s="1"/>
      <c r="R205" s="1"/>
      <c r="S205" s="1"/>
      <c r="T205" s="1"/>
    </row>
    <row r="206" spans="1:20" ht="15.75" customHeight="1" x14ac:dyDescent="0.2">
      <c r="A206" s="1"/>
      <c r="B206" s="1"/>
      <c r="C206" s="1"/>
      <c r="D206" s="1"/>
      <c r="E206" s="1"/>
      <c r="F206" s="1"/>
      <c r="G206" s="1"/>
      <c r="H206" s="1"/>
      <c r="I206" s="1"/>
      <c r="J206" s="1"/>
      <c r="K206" s="1"/>
      <c r="L206" s="1"/>
      <c r="M206" s="1"/>
      <c r="N206" s="1"/>
      <c r="O206" s="1"/>
      <c r="P206" s="1"/>
      <c r="Q206" s="1"/>
      <c r="R206" s="1"/>
      <c r="S206" s="1"/>
      <c r="T206" s="1"/>
    </row>
    <row r="207" spans="1:20" ht="15.75" customHeight="1" x14ac:dyDescent="0.2">
      <c r="A207" s="1"/>
      <c r="B207" s="1"/>
      <c r="C207" s="1"/>
      <c r="D207" s="1"/>
      <c r="E207" s="1"/>
      <c r="F207" s="1"/>
      <c r="G207" s="1"/>
      <c r="H207" s="1"/>
      <c r="I207" s="1"/>
      <c r="J207" s="1"/>
      <c r="K207" s="1"/>
      <c r="L207" s="1"/>
      <c r="M207" s="1"/>
      <c r="N207" s="1"/>
      <c r="O207" s="1"/>
      <c r="P207" s="1"/>
      <c r="Q207" s="1"/>
      <c r="R207" s="1"/>
      <c r="S207" s="1"/>
      <c r="T207" s="1"/>
    </row>
    <row r="208" spans="1:20" ht="15.75" customHeight="1" x14ac:dyDescent="0.2">
      <c r="A208" s="1"/>
      <c r="B208" s="1"/>
      <c r="C208" s="1"/>
      <c r="D208" s="1"/>
      <c r="E208" s="1"/>
      <c r="F208" s="1"/>
      <c r="G208" s="1"/>
      <c r="H208" s="1"/>
      <c r="I208" s="1"/>
      <c r="J208" s="1"/>
      <c r="K208" s="1"/>
      <c r="L208" s="1"/>
      <c r="M208" s="1"/>
      <c r="N208" s="1"/>
      <c r="O208" s="1"/>
      <c r="P208" s="1"/>
      <c r="Q208" s="1"/>
      <c r="R208" s="1"/>
      <c r="S208" s="1"/>
      <c r="T208" s="1"/>
    </row>
    <row r="209" spans="1:20" ht="15.75" customHeight="1" x14ac:dyDescent="0.2">
      <c r="A209" s="1"/>
      <c r="B209" s="1"/>
      <c r="C209" s="1"/>
      <c r="D209" s="1"/>
      <c r="E209" s="1"/>
      <c r="F209" s="1"/>
      <c r="G209" s="1"/>
      <c r="H209" s="1"/>
      <c r="I209" s="1"/>
      <c r="J209" s="1"/>
      <c r="K209" s="1"/>
      <c r="L209" s="1"/>
      <c r="M209" s="1"/>
      <c r="N209" s="1"/>
      <c r="O209" s="1"/>
      <c r="P209" s="1"/>
      <c r="Q209" s="1"/>
      <c r="R209" s="1"/>
      <c r="S209" s="1"/>
      <c r="T209" s="1"/>
    </row>
    <row r="210" spans="1:20" ht="15.75" customHeight="1" x14ac:dyDescent="0.2">
      <c r="A210" s="1"/>
      <c r="B210" s="1"/>
      <c r="C210" s="1"/>
      <c r="D210" s="1"/>
      <c r="E210" s="1"/>
      <c r="F210" s="1"/>
      <c r="G210" s="1"/>
      <c r="H210" s="1"/>
      <c r="I210" s="1"/>
      <c r="J210" s="1"/>
      <c r="K210" s="1"/>
      <c r="L210" s="1"/>
      <c r="M210" s="1"/>
      <c r="N210" s="1"/>
      <c r="O210" s="1"/>
      <c r="P210" s="1"/>
      <c r="Q210" s="1"/>
      <c r="R210" s="1"/>
      <c r="S210" s="1"/>
      <c r="T210" s="1"/>
    </row>
    <row r="211" spans="1:20" ht="15.75" customHeight="1" x14ac:dyDescent="0.2">
      <c r="A211" s="1"/>
      <c r="B211" s="1"/>
      <c r="C211" s="1"/>
      <c r="D211" s="1"/>
      <c r="E211" s="1"/>
      <c r="F211" s="1"/>
      <c r="G211" s="1"/>
      <c r="H211" s="1"/>
      <c r="I211" s="1"/>
      <c r="J211" s="1"/>
      <c r="K211" s="1"/>
      <c r="L211" s="1"/>
      <c r="M211" s="1"/>
      <c r="N211" s="1"/>
      <c r="O211" s="1"/>
      <c r="P211" s="1"/>
      <c r="Q211" s="1"/>
      <c r="R211" s="1"/>
      <c r="S211" s="1"/>
      <c r="T211" s="1"/>
    </row>
    <row r="212" spans="1:20" ht="15.75" customHeight="1" x14ac:dyDescent="0.2">
      <c r="A212" s="1"/>
      <c r="B212" s="1"/>
      <c r="C212" s="1"/>
      <c r="D212" s="1"/>
      <c r="E212" s="1"/>
      <c r="F212" s="1"/>
      <c r="G212" s="1"/>
      <c r="H212" s="1"/>
      <c r="I212" s="1"/>
      <c r="J212" s="1"/>
      <c r="K212" s="1"/>
      <c r="L212" s="1"/>
      <c r="M212" s="1"/>
      <c r="N212" s="1"/>
      <c r="O212" s="1"/>
      <c r="P212" s="1"/>
      <c r="Q212" s="1"/>
      <c r="R212" s="1"/>
      <c r="S212" s="1"/>
      <c r="T212" s="1"/>
    </row>
    <row r="213" spans="1:20" ht="15.75" customHeight="1" x14ac:dyDescent="0.2">
      <c r="A213" s="1"/>
      <c r="B213" s="1"/>
      <c r="C213" s="1"/>
      <c r="D213" s="1"/>
      <c r="E213" s="1"/>
      <c r="F213" s="1"/>
      <c r="G213" s="1"/>
      <c r="H213" s="1"/>
      <c r="I213" s="1"/>
      <c r="J213" s="1"/>
      <c r="K213" s="1"/>
      <c r="L213" s="1"/>
      <c r="M213" s="1"/>
      <c r="N213" s="1"/>
      <c r="O213" s="1"/>
      <c r="P213" s="1"/>
      <c r="Q213" s="1"/>
      <c r="R213" s="1"/>
      <c r="S213" s="1"/>
      <c r="T213" s="1"/>
    </row>
    <row r="214" spans="1:20" ht="15.75" customHeight="1" x14ac:dyDescent="0.2">
      <c r="A214" s="1"/>
      <c r="B214" s="1"/>
      <c r="C214" s="1"/>
      <c r="D214" s="1"/>
      <c r="E214" s="1"/>
      <c r="F214" s="1"/>
      <c r="G214" s="1"/>
      <c r="H214" s="1"/>
      <c r="I214" s="1"/>
      <c r="J214" s="1"/>
      <c r="K214" s="1"/>
      <c r="L214" s="1"/>
      <c r="M214" s="1"/>
      <c r="N214" s="1"/>
      <c r="O214" s="1"/>
      <c r="P214" s="1"/>
      <c r="Q214" s="1"/>
      <c r="R214" s="1"/>
      <c r="S214" s="1"/>
      <c r="T214" s="1"/>
    </row>
    <row r="215" spans="1:20" ht="15.75" customHeight="1" x14ac:dyDescent="0.2">
      <c r="A215" s="1"/>
      <c r="B215" s="1"/>
      <c r="C215" s="1"/>
      <c r="D215" s="1"/>
      <c r="E215" s="1"/>
      <c r="F215" s="1"/>
      <c r="G215" s="1"/>
      <c r="H215" s="1"/>
      <c r="I215" s="1"/>
      <c r="J215" s="1"/>
      <c r="K215" s="1"/>
      <c r="L215" s="1"/>
      <c r="M215" s="1"/>
      <c r="N215" s="1"/>
      <c r="O215" s="1"/>
      <c r="P215" s="1"/>
      <c r="Q215" s="1"/>
      <c r="R215" s="1"/>
      <c r="S215" s="1"/>
      <c r="T215" s="1"/>
    </row>
    <row r="216" spans="1:20" ht="15.75" customHeight="1" x14ac:dyDescent="0.2">
      <c r="A216" s="1"/>
      <c r="B216" s="1"/>
      <c r="C216" s="1"/>
      <c r="D216" s="1"/>
      <c r="E216" s="1"/>
      <c r="F216" s="1"/>
      <c r="G216" s="1"/>
      <c r="H216" s="1"/>
      <c r="I216" s="1"/>
      <c r="J216" s="1"/>
      <c r="K216" s="1"/>
      <c r="L216" s="1"/>
      <c r="M216" s="1"/>
      <c r="N216" s="1"/>
      <c r="O216" s="1"/>
      <c r="P216" s="1"/>
      <c r="Q216" s="1"/>
      <c r="R216" s="1"/>
      <c r="S216" s="1"/>
      <c r="T216" s="1"/>
    </row>
    <row r="217" spans="1:20" ht="15.75" customHeight="1" x14ac:dyDescent="0.2">
      <c r="A217" s="1"/>
      <c r="B217" s="1"/>
      <c r="C217" s="1"/>
      <c r="D217" s="1"/>
      <c r="E217" s="1"/>
      <c r="F217" s="1"/>
      <c r="G217" s="1"/>
      <c r="H217" s="1"/>
      <c r="I217" s="1"/>
      <c r="J217" s="1"/>
      <c r="K217" s="1"/>
      <c r="L217" s="1"/>
      <c r="M217" s="1"/>
      <c r="N217" s="1"/>
      <c r="O217" s="1"/>
      <c r="P217" s="1"/>
      <c r="Q217" s="1"/>
      <c r="R217" s="1"/>
      <c r="S217" s="1"/>
      <c r="T217" s="1"/>
    </row>
    <row r="218" spans="1:20" ht="15.75" customHeight="1" x14ac:dyDescent="0.2">
      <c r="A218" s="1"/>
      <c r="B218" s="1"/>
      <c r="C218" s="1"/>
      <c r="D218" s="1"/>
      <c r="E218" s="1"/>
      <c r="F218" s="1"/>
      <c r="G218" s="1"/>
      <c r="H218" s="1"/>
      <c r="I218" s="1"/>
      <c r="J218" s="1"/>
      <c r="K218" s="1"/>
      <c r="L218" s="1"/>
      <c r="M218" s="1"/>
      <c r="N218" s="1"/>
      <c r="O218" s="1"/>
      <c r="P218" s="1"/>
      <c r="Q218" s="1"/>
      <c r="R218" s="1"/>
      <c r="S218" s="1"/>
      <c r="T218" s="1"/>
    </row>
    <row r="219" spans="1:20" ht="15.75" customHeight="1" x14ac:dyDescent="0.2">
      <c r="A219" s="1"/>
      <c r="B219" s="1"/>
      <c r="C219" s="1"/>
      <c r="D219" s="1"/>
      <c r="E219" s="1"/>
      <c r="F219" s="1"/>
      <c r="G219" s="1"/>
      <c r="H219" s="1"/>
      <c r="I219" s="1"/>
      <c r="J219" s="1"/>
      <c r="K219" s="1"/>
      <c r="L219" s="1"/>
      <c r="M219" s="1"/>
      <c r="N219" s="1"/>
      <c r="O219" s="1"/>
      <c r="P219" s="1"/>
      <c r="Q219" s="1"/>
      <c r="R219" s="1"/>
      <c r="S219" s="1"/>
      <c r="T219" s="1"/>
    </row>
    <row r="220" spans="1:20" ht="15.75" customHeight="1" x14ac:dyDescent="0.2">
      <c r="A220" s="1"/>
      <c r="B220" s="1"/>
      <c r="C220" s="1"/>
      <c r="D220" s="1"/>
      <c r="E220" s="1"/>
      <c r="F220" s="1"/>
      <c r="G220" s="1"/>
      <c r="H220" s="1"/>
      <c r="I220" s="1"/>
      <c r="J220" s="1"/>
      <c r="K220" s="1"/>
      <c r="L220" s="1"/>
      <c r="M220" s="1"/>
      <c r="N220" s="1"/>
      <c r="O220" s="1"/>
      <c r="P220" s="1"/>
      <c r="Q220" s="1"/>
      <c r="R220" s="1"/>
      <c r="S220" s="1"/>
      <c r="T220" s="1"/>
    </row>
    <row r="221" spans="1:20" ht="15.75" customHeight="1" x14ac:dyDescent="0.2">
      <c r="A221" s="1"/>
      <c r="B221" s="1"/>
      <c r="C221" s="1"/>
      <c r="D221" s="1"/>
      <c r="E221" s="1"/>
      <c r="F221" s="1"/>
      <c r="G221" s="1"/>
      <c r="H221" s="1"/>
      <c r="I221" s="1"/>
      <c r="J221" s="1"/>
      <c r="K221" s="1"/>
      <c r="L221" s="1"/>
      <c r="M221" s="1"/>
      <c r="N221" s="1"/>
      <c r="O221" s="1"/>
      <c r="P221" s="1"/>
      <c r="Q221" s="1"/>
      <c r="R221" s="1"/>
      <c r="S221" s="1"/>
      <c r="T221" s="1"/>
    </row>
    <row r="222" spans="1:20" ht="15.75" customHeight="1" x14ac:dyDescent="0.2">
      <c r="A222" s="1"/>
      <c r="B222" s="1"/>
      <c r="C222" s="1"/>
      <c r="D222" s="1"/>
      <c r="E222" s="1"/>
      <c r="F222" s="1"/>
      <c r="G222" s="1"/>
      <c r="H222" s="1"/>
      <c r="I222" s="1"/>
      <c r="J222" s="1"/>
      <c r="K222" s="1"/>
      <c r="L222" s="1"/>
      <c r="M222" s="1"/>
      <c r="N222" s="1"/>
      <c r="O222" s="1"/>
      <c r="P222" s="1"/>
      <c r="Q222" s="1"/>
      <c r="R222" s="1"/>
      <c r="S222" s="1"/>
      <c r="T222" s="1"/>
    </row>
    <row r="223" spans="1:20" ht="15.75" customHeight="1" x14ac:dyDescent="0.2">
      <c r="A223" s="1"/>
      <c r="B223" s="1"/>
      <c r="C223" s="1"/>
      <c r="D223" s="1"/>
      <c r="E223" s="1"/>
      <c r="F223" s="1"/>
      <c r="G223" s="1"/>
      <c r="H223" s="1"/>
      <c r="I223" s="1"/>
      <c r="J223" s="1"/>
      <c r="K223" s="1"/>
      <c r="L223" s="1"/>
      <c r="M223" s="1"/>
      <c r="N223" s="1"/>
      <c r="O223" s="1"/>
      <c r="P223" s="1"/>
      <c r="Q223" s="1"/>
      <c r="R223" s="1"/>
      <c r="S223" s="1"/>
      <c r="T223" s="1"/>
    </row>
    <row r="224" spans="1:20" ht="15.75" customHeight="1" x14ac:dyDescent="0.2">
      <c r="A224" s="1"/>
      <c r="B224" s="1"/>
      <c r="C224" s="1"/>
      <c r="D224" s="1"/>
      <c r="E224" s="1"/>
      <c r="F224" s="1"/>
      <c r="G224" s="1"/>
      <c r="H224" s="1"/>
      <c r="I224" s="1"/>
      <c r="J224" s="1"/>
      <c r="K224" s="1"/>
      <c r="L224" s="1"/>
      <c r="M224" s="1"/>
      <c r="N224" s="1"/>
      <c r="O224" s="1"/>
      <c r="P224" s="1"/>
      <c r="Q224" s="1"/>
      <c r="R224" s="1"/>
      <c r="S224" s="1"/>
      <c r="T224" s="1"/>
    </row>
    <row r="225" spans="1:20" ht="15.75" customHeight="1" x14ac:dyDescent="0.2">
      <c r="A225" s="1"/>
      <c r="B225" s="1"/>
      <c r="C225" s="1"/>
      <c r="D225" s="1"/>
      <c r="E225" s="1"/>
      <c r="F225" s="1"/>
      <c r="G225" s="1"/>
      <c r="H225" s="1"/>
      <c r="I225" s="1"/>
      <c r="J225" s="1"/>
      <c r="K225" s="1"/>
      <c r="L225" s="1"/>
      <c r="M225" s="1"/>
      <c r="N225" s="1"/>
      <c r="O225" s="1"/>
      <c r="P225" s="1"/>
      <c r="Q225" s="1"/>
      <c r="R225" s="1"/>
      <c r="S225" s="1"/>
      <c r="T225" s="1"/>
    </row>
    <row r="226" spans="1:20" ht="15.75" customHeight="1" x14ac:dyDescent="0.2">
      <c r="A226" s="1"/>
      <c r="B226" s="1"/>
      <c r="C226" s="1"/>
      <c r="D226" s="1"/>
      <c r="E226" s="1"/>
      <c r="F226" s="1"/>
      <c r="G226" s="1"/>
      <c r="H226" s="1"/>
      <c r="I226" s="1"/>
      <c r="J226" s="1"/>
      <c r="K226" s="1"/>
      <c r="L226" s="1"/>
      <c r="M226" s="1"/>
      <c r="N226" s="1"/>
      <c r="O226" s="1"/>
      <c r="P226" s="1"/>
      <c r="Q226" s="1"/>
      <c r="R226" s="1"/>
      <c r="S226" s="1"/>
      <c r="T226" s="1"/>
    </row>
    <row r="227" spans="1:20" ht="15.75" customHeight="1" x14ac:dyDescent="0.2">
      <c r="A227" s="1"/>
      <c r="B227" s="1"/>
      <c r="C227" s="1"/>
      <c r="D227" s="1"/>
      <c r="E227" s="1"/>
      <c r="F227" s="1"/>
      <c r="G227" s="1"/>
      <c r="H227" s="1"/>
      <c r="I227" s="1"/>
      <c r="J227" s="1"/>
      <c r="K227" s="1"/>
      <c r="L227" s="1"/>
      <c r="M227" s="1"/>
      <c r="N227" s="1"/>
      <c r="O227" s="1"/>
      <c r="P227" s="1"/>
      <c r="Q227" s="1"/>
      <c r="R227" s="1"/>
      <c r="S227" s="1"/>
      <c r="T227" s="1"/>
    </row>
    <row r="228" spans="1:20" ht="15.75" customHeight="1" x14ac:dyDescent="0.2">
      <c r="A228" s="1"/>
      <c r="B228" s="1"/>
      <c r="C228" s="1"/>
      <c r="D228" s="1"/>
      <c r="E228" s="1"/>
      <c r="F228" s="1"/>
      <c r="G228" s="1"/>
      <c r="H228" s="1"/>
      <c r="I228" s="1"/>
      <c r="J228" s="1"/>
      <c r="K228" s="1"/>
      <c r="L228" s="1"/>
      <c r="M228" s="1"/>
      <c r="N228" s="1"/>
      <c r="O228" s="1"/>
      <c r="P228" s="1"/>
      <c r="Q228" s="1"/>
      <c r="R228" s="1"/>
      <c r="S228" s="1"/>
      <c r="T228" s="1"/>
    </row>
    <row r="229" spans="1:20" ht="15.75" customHeight="1" x14ac:dyDescent="0.2">
      <c r="A229" s="1"/>
      <c r="B229" s="1"/>
      <c r="C229" s="1"/>
      <c r="D229" s="1"/>
      <c r="E229" s="1"/>
      <c r="F229" s="1"/>
      <c r="G229" s="1"/>
      <c r="H229" s="1"/>
      <c r="I229" s="1"/>
      <c r="J229" s="1"/>
      <c r="K229" s="1"/>
      <c r="L229" s="1"/>
      <c r="M229" s="1"/>
      <c r="N229" s="1"/>
      <c r="O229" s="1"/>
      <c r="P229" s="1"/>
      <c r="Q229" s="1"/>
      <c r="R229" s="1"/>
      <c r="S229" s="1"/>
      <c r="T229" s="1"/>
    </row>
    <row r="230" spans="1:20" ht="15.75" customHeight="1" x14ac:dyDescent="0.2">
      <c r="A230" s="1"/>
      <c r="B230" s="1"/>
      <c r="C230" s="1"/>
      <c r="D230" s="1"/>
      <c r="E230" s="1"/>
      <c r="F230" s="1"/>
      <c r="G230" s="1"/>
      <c r="H230" s="1"/>
      <c r="I230" s="1"/>
      <c r="J230" s="1"/>
      <c r="K230" s="1"/>
      <c r="L230" s="1"/>
      <c r="M230" s="1"/>
      <c r="N230" s="1"/>
      <c r="O230" s="1"/>
      <c r="P230" s="1"/>
      <c r="Q230" s="1"/>
      <c r="R230" s="1"/>
      <c r="S230" s="1"/>
      <c r="T230" s="1"/>
    </row>
    <row r="231" spans="1:20" ht="15.75" customHeight="1" x14ac:dyDescent="0.2">
      <c r="A231" s="1"/>
      <c r="B231" s="1"/>
      <c r="C231" s="1"/>
      <c r="D231" s="1"/>
      <c r="E231" s="1"/>
      <c r="F231" s="1"/>
      <c r="G231" s="1"/>
      <c r="H231" s="1"/>
      <c r="I231" s="1"/>
      <c r="J231" s="1"/>
      <c r="K231" s="1"/>
      <c r="L231" s="1"/>
      <c r="M231" s="1"/>
      <c r="N231" s="1"/>
      <c r="O231" s="1"/>
      <c r="P231" s="1"/>
      <c r="Q231" s="1"/>
      <c r="R231" s="1"/>
      <c r="S231" s="1"/>
      <c r="T231" s="1"/>
    </row>
    <row r="232" spans="1:20" ht="15.75" customHeight="1" x14ac:dyDescent="0.2">
      <c r="A232" s="1"/>
      <c r="B232" s="1"/>
      <c r="C232" s="1"/>
      <c r="D232" s="1"/>
      <c r="E232" s="1"/>
      <c r="F232" s="1"/>
      <c r="G232" s="1"/>
      <c r="H232" s="1"/>
      <c r="I232" s="1"/>
      <c r="J232" s="1"/>
      <c r="K232" s="1"/>
      <c r="L232" s="1"/>
      <c r="M232" s="1"/>
      <c r="N232" s="1"/>
      <c r="O232" s="1"/>
      <c r="P232" s="1"/>
      <c r="Q232" s="1"/>
      <c r="R232" s="1"/>
      <c r="S232" s="1"/>
      <c r="T232" s="1"/>
    </row>
    <row r="233" spans="1:20" ht="15.75" customHeight="1" x14ac:dyDescent="0.2">
      <c r="A233" s="1"/>
      <c r="B233" s="1"/>
      <c r="C233" s="1"/>
      <c r="D233" s="1"/>
      <c r="E233" s="1"/>
      <c r="F233" s="1"/>
      <c r="G233" s="1"/>
      <c r="H233" s="1"/>
      <c r="I233" s="1"/>
      <c r="J233" s="1"/>
      <c r="K233" s="1"/>
      <c r="L233" s="1"/>
      <c r="M233" s="1"/>
      <c r="N233" s="1"/>
      <c r="O233" s="1"/>
      <c r="P233" s="1"/>
      <c r="Q233" s="1"/>
      <c r="R233" s="1"/>
      <c r="S233" s="1"/>
      <c r="T233" s="1"/>
    </row>
    <row r="234" spans="1:20" ht="15.75" customHeight="1" x14ac:dyDescent="0.2">
      <c r="A234" s="1"/>
      <c r="B234" s="1"/>
      <c r="C234" s="1"/>
      <c r="D234" s="1"/>
      <c r="E234" s="1"/>
      <c r="F234" s="1"/>
      <c r="G234" s="1"/>
      <c r="H234" s="1"/>
      <c r="I234" s="1"/>
      <c r="J234" s="1"/>
      <c r="K234" s="1"/>
      <c r="L234" s="1"/>
      <c r="M234" s="1"/>
      <c r="N234" s="1"/>
      <c r="O234" s="1"/>
      <c r="P234" s="1"/>
      <c r="Q234" s="1"/>
      <c r="R234" s="1"/>
      <c r="S234" s="1"/>
      <c r="T234" s="1"/>
    </row>
    <row r="235" spans="1:20" ht="15.75" customHeight="1" x14ac:dyDescent="0.2">
      <c r="A235" s="1"/>
      <c r="B235" s="1"/>
      <c r="C235" s="1"/>
      <c r="D235" s="1"/>
      <c r="E235" s="1"/>
      <c r="F235" s="1"/>
      <c r="G235" s="1"/>
      <c r="H235" s="1"/>
      <c r="I235" s="1"/>
      <c r="J235" s="1"/>
      <c r="K235" s="1"/>
      <c r="L235" s="1"/>
      <c r="M235" s="1"/>
      <c r="N235" s="1"/>
      <c r="O235" s="1"/>
      <c r="P235" s="1"/>
      <c r="Q235" s="1"/>
      <c r="R235" s="1"/>
      <c r="S235" s="1"/>
      <c r="T235" s="1"/>
    </row>
    <row r="236" spans="1:20" ht="15.75" customHeight="1" x14ac:dyDescent="0.2">
      <c r="A236" s="1"/>
      <c r="B236" s="1"/>
      <c r="C236" s="1"/>
      <c r="D236" s="1"/>
      <c r="E236" s="1"/>
      <c r="F236" s="1"/>
      <c r="G236" s="1"/>
      <c r="H236" s="1"/>
      <c r="I236" s="1"/>
      <c r="J236" s="1"/>
      <c r="K236" s="1"/>
      <c r="L236" s="1"/>
      <c r="M236" s="1"/>
      <c r="N236" s="1"/>
      <c r="O236" s="1"/>
      <c r="P236" s="1"/>
      <c r="Q236" s="1"/>
      <c r="R236" s="1"/>
      <c r="S236" s="1"/>
      <c r="T236" s="1"/>
    </row>
    <row r="237" spans="1:20" ht="15.75" customHeight="1" x14ac:dyDescent="0.2">
      <c r="A237" s="1"/>
      <c r="B237" s="1"/>
      <c r="C237" s="1"/>
      <c r="D237" s="1"/>
      <c r="E237" s="1"/>
      <c r="F237" s="1"/>
      <c r="G237" s="1"/>
      <c r="H237" s="1"/>
      <c r="I237" s="1"/>
      <c r="J237" s="1"/>
      <c r="K237" s="1"/>
      <c r="L237" s="1"/>
      <c r="M237" s="1"/>
      <c r="N237" s="1"/>
      <c r="O237" s="1"/>
      <c r="P237" s="1"/>
      <c r="Q237" s="1"/>
      <c r="R237" s="1"/>
      <c r="S237" s="1"/>
      <c r="T237" s="1"/>
    </row>
    <row r="238" spans="1:20" ht="15.75" customHeight="1" x14ac:dyDescent="0.2">
      <c r="A238" s="1"/>
      <c r="B238" s="1"/>
      <c r="C238" s="1"/>
      <c r="D238" s="1"/>
      <c r="E238" s="1"/>
      <c r="F238" s="1"/>
      <c r="G238" s="1"/>
      <c r="H238" s="1"/>
      <c r="I238" s="1"/>
      <c r="J238" s="1"/>
      <c r="K238" s="1"/>
      <c r="L238" s="1"/>
      <c r="M238" s="1"/>
      <c r="N238" s="1"/>
      <c r="O238" s="1"/>
      <c r="P238" s="1"/>
      <c r="Q238" s="1"/>
      <c r="R238" s="1"/>
      <c r="S238" s="1"/>
      <c r="T238" s="1"/>
    </row>
    <row r="239" spans="1:20" ht="15.75" customHeight="1" x14ac:dyDescent="0.2">
      <c r="A239" s="1"/>
      <c r="B239" s="1"/>
      <c r="C239" s="1"/>
      <c r="D239" s="1"/>
      <c r="E239" s="1"/>
      <c r="F239" s="1"/>
      <c r="G239" s="1"/>
      <c r="H239" s="1"/>
      <c r="I239" s="1"/>
      <c r="J239" s="1"/>
      <c r="K239" s="1"/>
      <c r="L239" s="1"/>
      <c r="M239" s="1"/>
      <c r="N239" s="1"/>
      <c r="O239" s="1"/>
      <c r="P239" s="1"/>
      <c r="Q239" s="1"/>
      <c r="R239" s="1"/>
      <c r="S239" s="1"/>
      <c r="T239" s="1"/>
    </row>
    <row r="240" spans="1:20" ht="15.75" customHeight="1" x14ac:dyDescent="0.2">
      <c r="A240" s="1"/>
      <c r="B240" s="1"/>
      <c r="C240" s="1"/>
      <c r="D240" s="1"/>
      <c r="E240" s="1"/>
      <c r="F240" s="1"/>
      <c r="G240" s="1"/>
      <c r="H240" s="1"/>
      <c r="I240" s="1"/>
      <c r="J240" s="1"/>
      <c r="K240" s="1"/>
      <c r="L240" s="1"/>
      <c r="M240" s="1"/>
      <c r="N240" s="1"/>
      <c r="O240" s="1"/>
      <c r="P240" s="1"/>
      <c r="Q240" s="1"/>
      <c r="R240" s="1"/>
      <c r="S240" s="1"/>
      <c r="T240" s="1"/>
    </row>
    <row r="241" spans="1:20" ht="15.75" customHeight="1" x14ac:dyDescent="0.2">
      <c r="A241" s="1"/>
      <c r="B241" s="1"/>
      <c r="C241" s="1"/>
      <c r="D241" s="1"/>
      <c r="E241" s="1"/>
      <c r="F241" s="1"/>
      <c r="G241" s="1"/>
      <c r="H241" s="1"/>
      <c r="I241" s="1"/>
      <c r="J241" s="1"/>
      <c r="K241" s="1"/>
      <c r="L241" s="1"/>
      <c r="M241" s="1"/>
      <c r="N241" s="1"/>
      <c r="O241" s="1"/>
      <c r="P241" s="1"/>
      <c r="Q241" s="1"/>
      <c r="R241" s="1"/>
      <c r="S241" s="1"/>
      <c r="T241" s="1"/>
    </row>
    <row r="242" spans="1:20" ht="15.75" customHeight="1" x14ac:dyDescent="0.2">
      <c r="A242" s="1"/>
      <c r="B242" s="1"/>
      <c r="C242" s="1"/>
      <c r="D242" s="1"/>
      <c r="E242" s="1"/>
      <c r="F242" s="1"/>
      <c r="G242" s="1"/>
      <c r="H242" s="1"/>
      <c r="I242" s="1"/>
      <c r="J242" s="1"/>
      <c r="K242" s="1"/>
      <c r="L242" s="1"/>
      <c r="M242" s="1"/>
      <c r="N242" s="1"/>
      <c r="O242" s="1"/>
      <c r="P242" s="1"/>
      <c r="Q242" s="1"/>
      <c r="R242" s="1"/>
      <c r="S242" s="1"/>
      <c r="T242" s="1"/>
    </row>
    <row r="243" spans="1:20" ht="15.75" customHeight="1" x14ac:dyDescent="0.2">
      <c r="A243" s="1"/>
      <c r="B243" s="1"/>
      <c r="C243" s="1"/>
      <c r="D243" s="1"/>
      <c r="E243" s="1"/>
      <c r="F243" s="1"/>
      <c r="G243" s="1"/>
      <c r="H243" s="1"/>
      <c r="I243" s="1"/>
      <c r="J243" s="1"/>
      <c r="K243" s="1"/>
      <c r="L243" s="1"/>
      <c r="M243" s="1"/>
      <c r="N243" s="1"/>
      <c r="O243" s="1"/>
      <c r="P243" s="1"/>
      <c r="Q243" s="1"/>
      <c r="R243" s="1"/>
      <c r="S243" s="1"/>
      <c r="T243" s="1"/>
    </row>
    <row r="244" spans="1:20" ht="15.75" customHeight="1" x14ac:dyDescent="0.2">
      <c r="A244" s="1"/>
      <c r="B244" s="1"/>
      <c r="C244" s="1"/>
      <c r="D244" s="1"/>
      <c r="E244" s="1"/>
      <c r="F244" s="1"/>
      <c r="G244" s="1"/>
      <c r="H244" s="1"/>
      <c r="I244" s="1"/>
      <c r="J244" s="1"/>
      <c r="K244" s="1"/>
      <c r="L244" s="1"/>
      <c r="M244" s="1"/>
      <c r="N244" s="1"/>
      <c r="O244" s="1"/>
      <c r="P244" s="1"/>
      <c r="Q244" s="1"/>
      <c r="R244" s="1"/>
      <c r="S244" s="1"/>
      <c r="T244" s="1"/>
    </row>
    <row r="245" spans="1:20" ht="15.75" customHeight="1" x14ac:dyDescent="0.2">
      <c r="A245" s="1"/>
      <c r="B245" s="1"/>
      <c r="C245" s="1"/>
      <c r="D245" s="1"/>
      <c r="E245" s="1"/>
      <c r="F245" s="1"/>
      <c r="G245" s="1"/>
      <c r="H245" s="1"/>
      <c r="I245" s="1"/>
      <c r="J245" s="1"/>
      <c r="K245" s="1"/>
      <c r="L245" s="1"/>
      <c r="M245" s="1"/>
      <c r="N245" s="1"/>
      <c r="O245" s="1"/>
      <c r="P245" s="1"/>
      <c r="Q245" s="1"/>
      <c r="R245" s="1"/>
      <c r="S245" s="1"/>
      <c r="T245" s="1"/>
    </row>
    <row r="246" spans="1:20" ht="15.75" customHeight="1" x14ac:dyDescent="0.2">
      <c r="A246" s="1"/>
      <c r="B246" s="1"/>
      <c r="C246" s="1"/>
      <c r="D246" s="1"/>
      <c r="E246" s="1"/>
      <c r="F246" s="1"/>
      <c r="G246" s="1"/>
      <c r="H246" s="1"/>
      <c r="I246" s="1"/>
      <c r="J246" s="1"/>
      <c r="K246" s="1"/>
      <c r="L246" s="1"/>
      <c r="M246" s="1"/>
      <c r="N246" s="1"/>
      <c r="O246" s="1"/>
      <c r="P246" s="1"/>
      <c r="Q246" s="1"/>
      <c r="R246" s="1"/>
      <c r="S246" s="1"/>
      <c r="T246" s="1"/>
    </row>
    <row r="247" spans="1:20" ht="15.75" customHeight="1" x14ac:dyDescent="0.2">
      <c r="A247" s="1"/>
      <c r="B247" s="1"/>
      <c r="C247" s="1"/>
      <c r="D247" s="1"/>
      <c r="E247" s="1"/>
      <c r="F247" s="1"/>
      <c r="G247" s="1"/>
      <c r="H247" s="1"/>
      <c r="I247" s="1"/>
      <c r="J247" s="1"/>
      <c r="K247" s="1"/>
      <c r="L247" s="1"/>
      <c r="M247" s="1"/>
      <c r="N247" s="1"/>
      <c r="O247" s="1"/>
      <c r="P247" s="1"/>
      <c r="Q247" s="1"/>
      <c r="R247" s="1"/>
      <c r="S247" s="1"/>
      <c r="T247" s="1"/>
    </row>
    <row r="248" spans="1:20" ht="15.75" customHeight="1" x14ac:dyDescent="0.2">
      <c r="A248" s="1"/>
      <c r="B248" s="1"/>
      <c r="C248" s="1"/>
      <c r="D248" s="1"/>
      <c r="E248" s="1"/>
      <c r="F248" s="1"/>
      <c r="G248" s="1"/>
      <c r="H248" s="1"/>
      <c r="I248" s="1"/>
      <c r="J248" s="1"/>
      <c r="K248" s="1"/>
      <c r="L248" s="1"/>
      <c r="M248" s="1"/>
      <c r="N248" s="1"/>
      <c r="O248" s="1"/>
      <c r="P248" s="1"/>
      <c r="Q248" s="1"/>
      <c r="R248" s="1"/>
      <c r="S248" s="1"/>
      <c r="T248" s="1"/>
    </row>
    <row r="249" spans="1:20" ht="15.75" customHeight="1" x14ac:dyDescent="0.2">
      <c r="A249" s="1"/>
      <c r="B249" s="1"/>
      <c r="C249" s="1"/>
      <c r="D249" s="1"/>
      <c r="E249" s="1"/>
      <c r="F249" s="1"/>
      <c r="G249" s="1"/>
      <c r="H249" s="1"/>
      <c r="I249" s="1"/>
      <c r="J249" s="1"/>
      <c r="K249" s="1"/>
      <c r="L249" s="1"/>
      <c r="M249" s="1"/>
      <c r="N249" s="1"/>
      <c r="O249" s="1"/>
      <c r="P249" s="1"/>
      <c r="Q249" s="1"/>
      <c r="R249" s="1"/>
      <c r="S249" s="1"/>
      <c r="T249" s="1"/>
    </row>
    <row r="250" spans="1:20" ht="15.75" customHeight="1" x14ac:dyDescent="0.2">
      <c r="A250" s="1"/>
      <c r="B250" s="1"/>
      <c r="C250" s="1"/>
      <c r="D250" s="1"/>
      <c r="E250" s="1"/>
      <c r="F250" s="1"/>
      <c r="G250" s="1"/>
      <c r="H250" s="1"/>
      <c r="I250" s="1"/>
      <c r="J250" s="1"/>
      <c r="K250" s="1"/>
      <c r="L250" s="1"/>
      <c r="M250" s="1"/>
      <c r="N250" s="1"/>
      <c r="O250" s="1"/>
      <c r="P250" s="1"/>
      <c r="Q250" s="1"/>
      <c r="R250" s="1"/>
      <c r="S250" s="1"/>
      <c r="T250" s="1"/>
    </row>
    <row r="251" spans="1:20" ht="15.75" customHeight="1" x14ac:dyDescent="0.2">
      <c r="A251" s="1"/>
      <c r="B251" s="1"/>
      <c r="C251" s="1"/>
      <c r="D251" s="1"/>
      <c r="E251" s="1"/>
      <c r="F251" s="1"/>
      <c r="G251" s="1"/>
      <c r="H251" s="1"/>
      <c r="I251" s="1"/>
      <c r="J251" s="1"/>
      <c r="K251" s="1"/>
      <c r="L251" s="1"/>
      <c r="M251" s="1"/>
      <c r="N251" s="1"/>
      <c r="O251" s="1"/>
      <c r="P251" s="1"/>
      <c r="Q251" s="1"/>
      <c r="R251" s="1"/>
      <c r="S251" s="1"/>
      <c r="T251" s="1"/>
    </row>
    <row r="252" spans="1:20" ht="15.75" customHeight="1" x14ac:dyDescent="0.2">
      <c r="A252" s="1"/>
      <c r="B252" s="1"/>
      <c r="C252" s="1"/>
      <c r="D252" s="1"/>
      <c r="E252" s="1"/>
      <c r="F252" s="1"/>
      <c r="G252" s="1"/>
      <c r="H252" s="1"/>
      <c r="I252" s="1"/>
      <c r="J252" s="1"/>
      <c r="K252" s="1"/>
      <c r="L252" s="1"/>
      <c r="M252" s="1"/>
      <c r="N252" s="1"/>
      <c r="O252" s="1"/>
      <c r="P252" s="1"/>
      <c r="Q252" s="1"/>
      <c r="R252" s="1"/>
      <c r="S252" s="1"/>
      <c r="T252" s="1"/>
    </row>
    <row r="253" spans="1:20" ht="15.75" customHeight="1" x14ac:dyDescent="0.2">
      <c r="A253" s="1"/>
      <c r="B253" s="1"/>
      <c r="C253" s="1"/>
      <c r="D253" s="1"/>
      <c r="E253" s="1"/>
      <c r="F253" s="1"/>
      <c r="G253" s="1"/>
      <c r="H253" s="1"/>
      <c r="I253" s="1"/>
      <c r="J253" s="1"/>
      <c r="K253" s="1"/>
      <c r="L253" s="1"/>
      <c r="M253" s="1"/>
      <c r="N253" s="1"/>
      <c r="O253" s="1"/>
      <c r="P253" s="1"/>
      <c r="Q253" s="1"/>
      <c r="R253" s="1"/>
      <c r="S253" s="1"/>
      <c r="T253" s="1"/>
    </row>
    <row r="254" spans="1:20" ht="15.75" customHeight="1" x14ac:dyDescent="0.2">
      <c r="A254" s="1"/>
      <c r="B254" s="1"/>
      <c r="C254" s="1"/>
      <c r="D254" s="1"/>
      <c r="E254" s="1"/>
      <c r="F254" s="1"/>
      <c r="G254" s="1"/>
      <c r="H254" s="1"/>
      <c r="I254" s="1"/>
      <c r="J254" s="1"/>
      <c r="K254" s="1"/>
      <c r="L254" s="1"/>
      <c r="M254" s="1"/>
      <c r="N254" s="1"/>
      <c r="O254" s="1"/>
      <c r="P254" s="1"/>
      <c r="Q254" s="1"/>
      <c r="R254" s="1"/>
      <c r="S254" s="1"/>
      <c r="T254" s="1"/>
    </row>
    <row r="255" spans="1:20" ht="15.75" customHeight="1" x14ac:dyDescent="0.2">
      <c r="A255" s="1"/>
      <c r="B255" s="1"/>
      <c r="C255" s="1"/>
      <c r="D255" s="1"/>
      <c r="E255" s="1"/>
      <c r="F255" s="1"/>
      <c r="G255" s="1"/>
      <c r="H255" s="1"/>
      <c r="I255" s="1"/>
      <c r="J255" s="1"/>
      <c r="K255" s="1"/>
      <c r="L255" s="1"/>
      <c r="M255" s="1"/>
      <c r="N255" s="1"/>
      <c r="O255" s="1"/>
      <c r="P255" s="1"/>
      <c r="Q255" s="1"/>
      <c r="R255" s="1"/>
      <c r="S255" s="1"/>
      <c r="T255" s="1"/>
    </row>
    <row r="256" spans="1:20" ht="15.75" customHeight="1" x14ac:dyDescent="0.2">
      <c r="A256" s="1"/>
      <c r="B256" s="1"/>
      <c r="C256" s="1"/>
      <c r="D256" s="1"/>
      <c r="E256" s="1"/>
      <c r="F256" s="1"/>
      <c r="G256" s="1"/>
      <c r="H256" s="1"/>
      <c r="I256" s="1"/>
      <c r="J256" s="1"/>
      <c r="K256" s="1"/>
      <c r="L256" s="1"/>
      <c r="M256" s="1"/>
      <c r="N256" s="1"/>
      <c r="O256" s="1"/>
      <c r="P256" s="1"/>
      <c r="Q256" s="1"/>
      <c r="R256" s="1"/>
      <c r="S256" s="1"/>
      <c r="T256" s="1"/>
    </row>
    <row r="257" spans="1:20" ht="15.75" customHeight="1" x14ac:dyDescent="0.2">
      <c r="A257" s="1"/>
      <c r="B257" s="1"/>
      <c r="C257" s="1"/>
      <c r="D257" s="1"/>
      <c r="E257" s="1"/>
      <c r="F257" s="1"/>
      <c r="G257" s="1"/>
      <c r="H257" s="1"/>
      <c r="I257" s="1"/>
      <c r="J257" s="1"/>
      <c r="K257" s="1"/>
      <c r="L257" s="1"/>
      <c r="M257" s="1"/>
      <c r="N257" s="1"/>
      <c r="O257" s="1"/>
      <c r="P257" s="1"/>
      <c r="Q257" s="1"/>
      <c r="R257" s="1"/>
      <c r="S257" s="1"/>
      <c r="T257" s="1"/>
    </row>
    <row r="258" spans="1:20" ht="15.75" customHeight="1" x14ac:dyDescent="0.2">
      <c r="A258" s="1"/>
      <c r="B258" s="1"/>
      <c r="C258" s="1"/>
      <c r="D258" s="1"/>
      <c r="E258" s="1"/>
      <c r="F258" s="1"/>
      <c r="G258" s="1"/>
      <c r="H258" s="1"/>
      <c r="I258" s="1"/>
      <c r="J258" s="1"/>
      <c r="K258" s="1"/>
      <c r="L258" s="1"/>
      <c r="M258" s="1"/>
      <c r="N258" s="1"/>
      <c r="O258" s="1"/>
      <c r="P258" s="1"/>
      <c r="Q258" s="1"/>
      <c r="R258" s="1"/>
      <c r="S258" s="1"/>
      <c r="T258" s="1"/>
    </row>
    <row r="259" spans="1:20" ht="15.75" customHeight="1" x14ac:dyDescent="0.2">
      <c r="A259" s="1"/>
      <c r="B259" s="1"/>
      <c r="C259" s="1"/>
      <c r="D259" s="1"/>
      <c r="E259" s="1"/>
      <c r="F259" s="1"/>
      <c r="G259" s="1"/>
      <c r="H259" s="1"/>
      <c r="I259" s="1"/>
      <c r="J259" s="1"/>
      <c r="K259" s="1"/>
      <c r="L259" s="1"/>
      <c r="M259" s="1"/>
      <c r="N259" s="1"/>
      <c r="O259" s="1"/>
      <c r="P259" s="1"/>
      <c r="Q259" s="1"/>
      <c r="R259" s="1"/>
      <c r="S259" s="1"/>
      <c r="T259" s="1"/>
    </row>
    <row r="260" spans="1:20" ht="15.75" customHeight="1" x14ac:dyDescent="0.2">
      <c r="A260" s="1"/>
      <c r="B260" s="1"/>
      <c r="C260" s="1"/>
      <c r="D260" s="1"/>
      <c r="E260" s="1"/>
      <c r="F260" s="1"/>
      <c r="G260" s="1"/>
      <c r="H260" s="1"/>
      <c r="I260" s="1"/>
      <c r="J260" s="1"/>
      <c r="K260" s="1"/>
      <c r="L260" s="1"/>
      <c r="M260" s="1"/>
      <c r="N260" s="1"/>
      <c r="O260" s="1"/>
      <c r="P260" s="1"/>
      <c r="Q260" s="1"/>
      <c r="R260" s="1"/>
      <c r="S260" s="1"/>
      <c r="T260" s="1"/>
    </row>
    <row r="261" spans="1:20" ht="15.75" customHeight="1" x14ac:dyDescent="0.2">
      <c r="A261" s="1"/>
      <c r="B261" s="1"/>
      <c r="C261" s="1"/>
      <c r="D261" s="1"/>
      <c r="E261" s="1"/>
      <c r="F261" s="1"/>
      <c r="G261" s="1"/>
      <c r="H261" s="1"/>
      <c r="I261" s="1"/>
      <c r="J261" s="1"/>
      <c r="K261" s="1"/>
      <c r="L261" s="1"/>
      <c r="M261" s="1"/>
      <c r="N261" s="1"/>
      <c r="O261" s="1"/>
      <c r="P261" s="1"/>
      <c r="Q261" s="1"/>
      <c r="R261" s="1"/>
      <c r="S261" s="1"/>
      <c r="T261" s="1"/>
    </row>
    <row r="262" spans="1:20" ht="15.75" customHeight="1" x14ac:dyDescent="0.2">
      <c r="A262" s="1"/>
      <c r="B262" s="1"/>
      <c r="C262" s="1"/>
      <c r="D262" s="1"/>
      <c r="E262" s="1"/>
      <c r="F262" s="1"/>
      <c r="G262" s="1"/>
      <c r="H262" s="1"/>
      <c r="I262" s="1"/>
      <c r="J262" s="1"/>
      <c r="K262" s="1"/>
      <c r="L262" s="1"/>
      <c r="M262" s="1"/>
      <c r="N262" s="1"/>
      <c r="O262" s="1"/>
      <c r="P262" s="1"/>
      <c r="Q262" s="1"/>
      <c r="R262" s="1"/>
      <c r="S262" s="1"/>
      <c r="T262" s="1"/>
    </row>
    <row r="263" spans="1:20" ht="15.75" customHeight="1" x14ac:dyDescent="0.2">
      <c r="A263" s="1"/>
      <c r="B263" s="1"/>
      <c r="C263" s="1"/>
      <c r="D263" s="1"/>
      <c r="E263" s="1"/>
      <c r="F263" s="1"/>
      <c r="G263" s="1"/>
      <c r="H263" s="1"/>
      <c r="I263" s="1"/>
      <c r="J263" s="1"/>
      <c r="K263" s="1"/>
      <c r="L263" s="1"/>
      <c r="M263" s="1"/>
      <c r="N263" s="1"/>
      <c r="O263" s="1"/>
      <c r="P263" s="1"/>
      <c r="Q263" s="1"/>
      <c r="R263" s="1"/>
      <c r="S263" s="1"/>
      <c r="T263" s="1"/>
    </row>
    <row r="264" spans="1:20" ht="15.75" customHeight="1" x14ac:dyDescent="0.2">
      <c r="A264" s="1"/>
      <c r="B264" s="1"/>
      <c r="C264" s="1"/>
      <c r="D264" s="1"/>
      <c r="E264" s="1"/>
      <c r="F264" s="1"/>
      <c r="G264" s="1"/>
      <c r="H264" s="1"/>
      <c r="I264" s="1"/>
      <c r="J264" s="1"/>
      <c r="K264" s="1"/>
      <c r="L264" s="1"/>
      <c r="M264" s="1"/>
      <c r="N264" s="1"/>
      <c r="O264" s="1"/>
      <c r="P264" s="1"/>
      <c r="Q264" s="1"/>
      <c r="R264" s="1"/>
      <c r="S264" s="1"/>
      <c r="T264" s="1"/>
    </row>
    <row r="265" spans="1:20" ht="15.75" customHeight="1" x14ac:dyDescent="0.2">
      <c r="A265" s="1"/>
      <c r="B265" s="1"/>
      <c r="C265" s="1"/>
      <c r="D265" s="1"/>
      <c r="E265" s="1"/>
      <c r="F265" s="1"/>
      <c r="G265" s="1"/>
      <c r="H265" s="1"/>
      <c r="I265" s="1"/>
      <c r="J265" s="1"/>
      <c r="K265" s="1"/>
      <c r="L265" s="1"/>
      <c r="M265" s="1"/>
      <c r="N265" s="1"/>
      <c r="O265" s="1"/>
      <c r="P265" s="1"/>
      <c r="Q265" s="1"/>
      <c r="R265" s="1"/>
      <c r="S265" s="1"/>
      <c r="T265" s="1"/>
    </row>
    <row r="266" spans="1:20" ht="15.75" customHeight="1" x14ac:dyDescent="0.2">
      <c r="A266" s="1"/>
      <c r="B266" s="1"/>
      <c r="C266" s="1"/>
      <c r="D266" s="1"/>
      <c r="E266" s="1"/>
      <c r="F266" s="1"/>
      <c r="G266" s="1"/>
      <c r="H266" s="1"/>
      <c r="I266" s="1"/>
      <c r="J266" s="1"/>
      <c r="K266" s="1"/>
      <c r="L266" s="1"/>
      <c r="M266" s="1"/>
      <c r="N266" s="1"/>
      <c r="O266" s="1"/>
      <c r="P266" s="1"/>
      <c r="Q266" s="1"/>
      <c r="R266" s="1"/>
      <c r="S266" s="1"/>
      <c r="T266" s="1"/>
    </row>
    <row r="267" spans="1:20" ht="15.75" customHeight="1" x14ac:dyDescent="0.2">
      <c r="A267" s="1"/>
      <c r="B267" s="1"/>
      <c r="C267" s="1"/>
      <c r="D267" s="1"/>
      <c r="E267" s="1"/>
      <c r="F267" s="1"/>
      <c r="G267" s="1"/>
      <c r="H267" s="1"/>
      <c r="I267" s="1"/>
      <c r="J267" s="1"/>
      <c r="K267" s="1"/>
      <c r="L267" s="1"/>
      <c r="M267" s="1"/>
      <c r="N267" s="1"/>
      <c r="O267" s="1"/>
      <c r="P267" s="1"/>
      <c r="Q267" s="1"/>
      <c r="R267" s="1"/>
      <c r="S267" s="1"/>
      <c r="T267" s="1"/>
    </row>
    <row r="268" spans="1:20" ht="15.75" customHeight="1" x14ac:dyDescent="0.2">
      <c r="A268" s="1"/>
      <c r="B268" s="1"/>
      <c r="C268" s="1"/>
      <c r="D268" s="1"/>
      <c r="E268" s="1"/>
      <c r="F268" s="1"/>
      <c r="G268" s="1"/>
      <c r="H268" s="1"/>
      <c r="I268" s="1"/>
      <c r="J268" s="1"/>
      <c r="K268" s="1"/>
      <c r="L268" s="1"/>
      <c r="M268" s="1"/>
      <c r="N268" s="1"/>
      <c r="O268" s="1"/>
      <c r="P268" s="1"/>
      <c r="Q268" s="1"/>
      <c r="R268" s="1"/>
      <c r="S268" s="1"/>
      <c r="T268" s="1"/>
    </row>
    <row r="269" spans="1:20" ht="15.75" customHeight="1" x14ac:dyDescent="0.2">
      <c r="A269" s="1"/>
      <c r="B269" s="1"/>
      <c r="C269" s="1"/>
      <c r="D269" s="1"/>
      <c r="E269" s="1"/>
      <c r="F269" s="1"/>
      <c r="G269" s="1"/>
      <c r="H269" s="1"/>
      <c r="I269" s="1"/>
      <c r="J269" s="1"/>
      <c r="K269" s="1"/>
      <c r="L269" s="1"/>
      <c r="M269" s="1"/>
      <c r="N269" s="1"/>
      <c r="O269" s="1"/>
      <c r="P269" s="1"/>
      <c r="Q269" s="1"/>
      <c r="R269" s="1"/>
      <c r="S269" s="1"/>
      <c r="T269" s="1"/>
    </row>
    <row r="270" spans="1:20" ht="15.75" customHeight="1" x14ac:dyDescent="0.2">
      <c r="A270" s="1"/>
      <c r="B270" s="1"/>
      <c r="C270" s="1"/>
      <c r="D270" s="1"/>
      <c r="E270" s="1"/>
      <c r="F270" s="1"/>
      <c r="G270" s="1"/>
      <c r="H270" s="1"/>
      <c r="I270" s="1"/>
      <c r="J270" s="1"/>
      <c r="K270" s="1"/>
      <c r="L270" s="1"/>
      <c r="M270" s="1"/>
      <c r="N270" s="1"/>
      <c r="O270" s="1"/>
      <c r="P270" s="1"/>
      <c r="Q270" s="1"/>
      <c r="R270" s="1"/>
      <c r="S270" s="1"/>
      <c r="T270" s="1"/>
    </row>
    <row r="271" spans="1:20" ht="15.75" customHeight="1" x14ac:dyDescent="0.2">
      <c r="A271" s="1"/>
      <c r="B271" s="1"/>
      <c r="C271" s="1"/>
      <c r="D271" s="1"/>
      <c r="E271" s="1"/>
      <c r="F271" s="1"/>
      <c r="G271" s="1"/>
      <c r="H271" s="1"/>
      <c r="I271" s="1"/>
      <c r="J271" s="1"/>
      <c r="K271" s="1"/>
      <c r="L271" s="1"/>
      <c r="M271" s="1"/>
      <c r="N271" s="1"/>
      <c r="O271" s="1"/>
      <c r="P271" s="1"/>
      <c r="Q271" s="1"/>
      <c r="R271" s="1"/>
      <c r="S271" s="1"/>
      <c r="T271" s="1"/>
    </row>
    <row r="272" spans="1:20" ht="15.75" customHeight="1" x14ac:dyDescent="0.2">
      <c r="A272" s="1"/>
      <c r="B272" s="1"/>
      <c r="C272" s="1"/>
      <c r="D272" s="1"/>
      <c r="E272" s="1"/>
      <c r="F272" s="1"/>
      <c r="G272" s="1"/>
      <c r="H272" s="1"/>
      <c r="I272" s="1"/>
      <c r="J272" s="1"/>
      <c r="K272" s="1"/>
      <c r="L272" s="1"/>
      <c r="M272" s="1"/>
      <c r="N272" s="1"/>
      <c r="O272" s="1"/>
      <c r="P272" s="1"/>
      <c r="Q272" s="1"/>
      <c r="R272" s="1"/>
      <c r="S272" s="1"/>
      <c r="T272" s="1"/>
    </row>
    <row r="273" spans="1:20" ht="15.75" customHeight="1" x14ac:dyDescent="0.2">
      <c r="A273" s="1"/>
      <c r="B273" s="1"/>
      <c r="C273" s="1"/>
      <c r="D273" s="1"/>
      <c r="E273" s="1"/>
      <c r="F273" s="1"/>
      <c r="G273" s="1"/>
      <c r="H273" s="1"/>
      <c r="I273" s="1"/>
      <c r="J273" s="1"/>
      <c r="K273" s="1"/>
      <c r="L273" s="1"/>
      <c r="M273" s="1"/>
      <c r="N273" s="1"/>
      <c r="O273" s="1"/>
      <c r="P273" s="1"/>
      <c r="Q273" s="1"/>
      <c r="R273" s="1"/>
      <c r="S273" s="1"/>
      <c r="T273" s="1"/>
    </row>
    <row r="274" spans="1:20" ht="15.75" customHeight="1" x14ac:dyDescent="0.2">
      <c r="A274" s="1"/>
      <c r="B274" s="1"/>
      <c r="C274" s="1"/>
      <c r="D274" s="1"/>
      <c r="E274" s="1"/>
      <c r="F274" s="1"/>
      <c r="G274" s="1"/>
      <c r="H274" s="1"/>
      <c r="I274" s="1"/>
      <c r="J274" s="1"/>
      <c r="K274" s="1"/>
      <c r="L274" s="1"/>
      <c r="M274" s="1"/>
      <c r="N274" s="1"/>
      <c r="O274" s="1"/>
      <c r="P274" s="1"/>
      <c r="Q274" s="1"/>
      <c r="R274" s="1"/>
      <c r="S274" s="1"/>
      <c r="T274" s="1"/>
    </row>
    <row r="275" spans="1:20" ht="15.75" customHeight="1" x14ac:dyDescent="0.2">
      <c r="A275" s="1"/>
      <c r="B275" s="1"/>
      <c r="C275" s="1"/>
      <c r="D275" s="1"/>
      <c r="E275" s="1"/>
      <c r="F275" s="1"/>
      <c r="G275" s="1"/>
      <c r="H275" s="1"/>
      <c r="I275" s="1"/>
      <c r="J275" s="1"/>
      <c r="K275" s="1"/>
      <c r="L275" s="1"/>
      <c r="M275" s="1"/>
      <c r="N275" s="1"/>
      <c r="O275" s="1"/>
      <c r="P275" s="1"/>
      <c r="Q275" s="1"/>
      <c r="R275" s="1"/>
      <c r="S275" s="1"/>
      <c r="T275" s="1"/>
    </row>
    <row r="276" spans="1:20" ht="15.75" customHeight="1" x14ac:dyDescent="0.2">
      <c r="A276" s="1"/>
      <c r="B276" s="1"/>
      <c r="C276" s="1"/>
      <c r="D276" s="1"/>
      <c r="E276" s="1"/>
      <c r="F276" s="1"/>
      <c r="G276" s="1"/>
      <c r="H276" s="1"/>
      <c r="I276" s="1"/>
      <c r="J276" s="1"/>
      <c r="K276" s="1"/>
      <c r="L276" s="1"/>
      <c r="M276" s="1"/>
      <c r="N276" s="1"/>
      <c r="O276" s="1"/>
      <c r="P276" s="1"/>
      <c r="Q276" s="1"/>
      <c r="R276" s="1"/>
      <c r="S276" s="1"/>
      <c r="T276" s="1"/>
    </row>
    <row r="277" spans="1:20" ht="15.75" customHeight="1" x14ac:dyDescent="0.2">
      <c r="A277" s="1"/>
      <c r="B277" s="1"/>
      <c r="C277" s="1"/>
      <c r="D277" s="1"/>
      <c r="E277" s="1"/>
      <c r="F277" s="1"/>
      <c r="G277" s="1"/>
      <c r="H277" s="1"/>
      <c r="I277" s="1"/>
      <c r="J277" s="1"/>
      <c r="K277" s="1"/>
      <c r="L277" s="1"/>
      <c r="M277" s="1"/>
      <c r="N277" s="1"/>
      <c r="O277" s="1"/>
      <c r="P277" s="1"/>
      <c r="Q277" s="1"/>
      <c r="R277" s="1"/>
      <c r="S277" s="1"/>
      <c r="T277" s="1"/>
    </row>
    <row r="278" spans="1:20" ht="15.75" customHeight="1" x14ac:dyDescent="0.2">
      <c r="A278" s="1"/>
      <c r="B278" s="1"/>
      <c r="C278" s="1"/>
      <c r="D278" s="1"/>
      <c r="E278" s="1"/>
      <c r="F278" s="1"/>
      <c r="G278" s="1"/>
      <c r="H278" s="1"/>
      <c r="I278" s="1"/>
      <c r="J278" s="1"/>
      <c r="K278" s="1"/>
      <c r="L278" s="1"/>
      <c r="M278" s="1"/>
      <c r="N278" s="1"/>
      <c r="O278" s="1"/>
      <c r="P278" s="1"/>
      <c r="Q278" s="1"/>
      <c r="R278" s="1"/>
      <c r="S278" s="1"/>
      <c r="T278" s="1"/>
    </row>
    <row r="279" spans="1:20" ht="15.75" customHeight="1" x14ac:dyDescent="0.2">
      <c r="A279" s="1"/>
      <c r="B279" s="1"/>
      <c r="C279" s="1"/>
      <c r="D279" s="1"/>
      <c r="E279" s="1"/>
      <c r="F279" s="1"/>
      <c r="G279" s="1"/>
      <c r="H279" s="1"/>
      <c r="I279" s="1"/>
      <c r="J279" s="1"/>
      <c r="K279" s="1"/>
      <c r="L279" s="1"/>
      <c r="M279" s="1"/>
      <c r="N279" s="1"/>
      <c r="O279" s="1"/>
      <c r="P279" s="1"/>
      <c r="Q279" s="1"/>
      <c r="R279" s="1"/>
      <c r="S279" s="1"/>
      <c r="T279" s="1"/>
    </row>
    <row r="280" spans="1:20" ht="15.75" customHeight="1" x14ac:dyDescent="0.2">
      <c r="A280" s="1"/>
      <c r="B280" s="1"/>
      <c r="C280" s="1"/>
      <c r="D280" s="1"/>
      <c r="E280" s="1"/>
      <c r="F280" s="1"/>
      <c r="G280" s="1"/>
      <c r="H280" s="1"/>
      <c r="I280" s="1"/>
      <c r="J280" s="1"/>
      <c r="K280" s="1"/>
      <c r="L280" s="1"/>
      <c r="M280" s="1"/>
      <c r="N280" s="1"/>
      <c r="O280" s="1"/>
      <c r="P280" s="1"/>
      <c r="Q280" s="1"/>
      <c r="R280" s="1"/>
      <c r="S280" s="1"/>
      <c r="T280" s="1"/>
    </row>
    <row r="281" spans="1:20" ht="15.75" customHeight="1" x14ac:dyDescent="0.2">
      <c r="A281" s="1"/>
      <c r="B281" s="1"/>
      <c r="C281" s="1"/>
      <c r="D281" s="1"/>
      <c r="E281" s="1"/>
      <c r="F281" s="1"/>
      <c r="G281" s="1"/>
      <c r="H281" s="1"/>
      <c r="I281" s="1"/>
      <c r="J281" s="1"/>
      <c r="K281" s="1"/>
      <c r="L281" s="1"/>
      <c r="M281" s="1"/>
      <c r="N281" s="1"/>
      <c r="O281" s="1"/>
      <c r="P281" s="1"/>
      <c r="Q281" s="1"/>
      <c r="R281" s="1"/>
      <c r="S281" s="1"/>
      <c r="T281" s="1"/>
    </row>
    <row r="282" spans="1:20" ht="15.75" customHeight="1" x14ac:dyDescent="0.2">
      <c r="A282" s="1"/>
      <c r="B282" s="1"/>
      <c r="C282" s="1"/>
      <c r="D282" s="1"/>
      <c r="E282" s="1"/>
      <c r="F282" s="1"/>
      <c r="G282" s="1"/>
      <c r="H282" s="1"/>
      <c r="I282" s="1"/>
      <c r="J282" s="1"/>
      <c r="K282" s="1"/>
      <c r="L282" s="1"/>
      <c r="M282" s="1"/>
      <c r="N282" s="1"/>
      <c r="O282" s="1"/>
      <c r="P282" s="1"/>
      <c r="Q282" s="1"/>
      <c r="R282" s="1"/>
      <c r="S282" s="1"/>
      <c r="T282" s="1"/>
    </row>
    <row r="283" spans="1:20" ht="15.75" customHeight="1" x14ac:dyDescent="0.2">
      <c r="A283" s="1"/>
      <c r="B283" s="1"/>
      <c r="C283" s="1"/>
      <c r="D283" s="1"/>
      <c r="E283" s="1"/>
      <c r="F283" s="1"/>
      <c r="G283" s="1"/>
      <c r="H283" s="1"/>
      <c r="I283" s="1"/>
      <c r="J283" s="1"/>
      <c r="K283" s="1"/>
      <c r="L283" s="1"/>
      <c r="M283" s="1"/>
      <c r="N283" s="1"/>
      <c r="O283" s="1"/>
      <c r="P283" s="1"/>
      <c r="Q283" s="1"/>
      <c r="R283" s="1"/>
      <c r="S283" s="1"/>
      <c r="T283" s="1"/>
    </row>
    <row r="284" spans="1:20" ht="15.75" customHeight="1" x14ac:dyDescent="0.2">
      <c r="A284" s="1"/>
      <c r="B284" s="1"/>
      <c r="C284" s="1"/>
      <c r="D284" s="1"/>
      <c r="E284" s="1"/>
      <c r="F284" s="1"/>
      <c r="G284" s="1"/>
      <c r="H284" s="1"/>
      <c r="I284" s="1"/>
      <c r="J284" s="1"/>
      <c r="K284" s="1"/>
      <c r="L284" s="1"/>
      <c r="M284" s="1"/>
      <c r="N284" s="1"/>
      <c r="O284" s="1"/>
      <c r="P284" s="1"/>
      <c r="Q284" s="1"/>
      <c r="R284" s="1"/>
      <c r="S284" s="1"/>
      <c r="T284" s="1"/>
    </row>
    <row r="285" spans="1:20" ht="15.75" customHeight="1" x14ac:dyDescent="0.2">
      <c r="A285" s="1"/>
      <c r="B285" s="1"/>
      <c r="C285" s="1"/>
      <c r="D285" s="1"/>
      <c r="E285" s="1"/>
      <c r="F285" s="1"/>
      <c r="G285" s="1"/>
      <c r="H285" s="1"/>
      <c r="I285" s="1"/>
      <c r="J285" s="1"/>
      <c r="K285" s="1"/>
      <c r="L285" s="1"/>
      <c r="M285" s="1"/>
      <c r="N285" s="1"/>
      <c r="O285" s="1"/>
      <c r="P285" s="1"/>
      <c r="Q285" s="1"/>
      <c r="R285" s="1"/>
      <c r="S285" s="1"/>
      <c r="T285" s="1"/>
    </row>
    <row r="286" spans="1:20" ht="15.75" customHeight="1" x14ac:dyDescent="0.2">
      <c r="A286" s="1"/>
      <c r="B286" s="1"/>
      <c r="C286" s="1"/>
      <c r="D286" s="1"/>
      <c r="E286" s="1"/>
      <c r="F286" s="1"/>
      <c r="G286" s="1"/>
      <c r="H286" s="1"/>
      <c r="I286" s="1"/>
      <c r="J286" s="1"/>
      <c r="K286" s="1"/>
      <c r="L286" s="1"/>
      <c r="M286" s="1"/>
      <c r="N286" s="1"/>
      <c r="O286" s="1"/>
      <c r="P286" s="1"/>
      <c r="Q286" s="1"/>
      <c r="R286" s="1"/>
      <c r="S286" s="1"/>
      <c r="T286" s="1"/>
    </row>
    <row r="287" spans="1:20" ht="15.75" customHeight="1" x14ac:dyDescent="0.2">
      <c r="A287" s="1"/>
      <c r="B287" s="1"/>
      <c r="C287" s="1"/>
      <c r="D287" s="1"/>
      <c r="E287" s="1"/>
      <c r="F287" s="1"/>
      <c r="G287" s="1"/>
      <c r="H287" s="1"/>
      <c r="I287" s="1"/>
      <c r="J287" s="1"/>
      <c r="K287" s="1"/>
      <c r="L287" s="1"/>
      <c r="M287" s="1"/>
      <c r="N287" s="1"/>
      <c r="O287" s="1"/>
      <c r="P287" s="1"/>
      <c r="Q287" s="1"/>
      <c r="R287" s="1"/>
      <c r="S287" s="1"/>
      <c r="T287" s="1"/>
    </row>
    <row r="288" spans="1:20" ht="15.75" customHeight="1" x14ac:dyDescent="0.2">
      <c r="A288" s="1"/>
      <c r="B288" s="1"/>
      <c r="C288" s="1"/>
      <c r="D288" s="1"/>
      <c r="E288" s="1"/>
      <c r="F288" s="1"/>
      <c r="G288" s="1"/>
      <c r="H288" s="1"/>
      <c r="I288" s="1"/>
      <c r="J288" s="1"/>
      <c r="K288" s="1"/>
      <c r="L288" s="1"/>
      <c r="M288" s="1"/>
      <c r="N288" s="1"/>
      <c r="O288" s="1"/>
      <c r="P288" s="1"/>
      <c r="Q288" s="1"/>
      <c r="R288" s="1"/>
      <c r="S288" s="1"/>
      <c r="T288" s="1"/>
    </row>
    <row r="289" spans="1:20" ht="15.75" customHeight="1" x14ac:dyDescent="0.2">
      <c r="A289" s="1"/>
      <c r="B289" s="1"/>
      <c r="C289" s="1"/>
      <c r="D289" s="1"/>
      <c r="E289" s="1"/>
      <c r="F289" s="1"/>
      <c r="G289" s="1"/>
      <c r="H289" s="1"/>
      <c r="I289" s="1"/>
      <c r="J289" s="1"/>
      <c r="K289" s="1"/>
      <c r="L289" s="1"/>
      <c r="M289" s="1"/>
      <c r="N289" s="1"/>
      <c r="O289" s="1"/>
      <c r="P289" s="1"/>
      <c r="Q289" s="1"/>
      <c r="R289" s="1"/>
      <c r="S289" s="1"/>
      <c r="T289" s="1"/>
    </row>
    <row r="290" spans="1:20" ht="15.75" customHeight="1" x14ac:dyDescent="0.2">
      <c r="A290" s="1"/>
      <c r="B290" s="1"/>
      <c r="C290" s="1"/>
      <c r="D290" s="1"/>
      <c r="E290" s="1"/>
      <c r="F290" s="1"/>
      <c r="G290" s="1"/>
      <c r="H290" s="1"/>
      <c r="I290" s="1"/>
      <c r="J290" s="1"/>
      <c r="K290" s="1"/>
      <c r="L290" s="1"/>
      <c r="M290" s="1"/>
      <c r="N290" s="1"/>
      <c r="O290" s="1"/>
      <c r="P290" s="1"/>
      <c r="Q290" s="1"/>
      <c r="R290" s="1"/>
      <c r="S290" s="1"/>
      <c r="T290" s="1"/>
    </row>
    <row r="291" spans="1:20" ht="15.75" customHeight="1" x14ac:dyDescent="0.2">
      <c r="A291" s="1"/>
      <c r="B291" s="1"/>
      <c r="C291" s="1"/>
      <c r="D291" s="1"/>
      <c r="E291" s="1"/>
      <c r="F291" s="1"/>
      <c r="G291" s="1"/>
      <c r="H291" s="1"/>
      <c r="I291" s="1"/>
      <c r="J291" s="1"/>
      <c r="K291" s="1"/>
      <c r="L291" s="1"/>
      <c r="M291" s="1"/>
      <c r="N291" s="1"/>
      <c r="O291" s="1"/>
      <c r="P291" s="1"/>
      <c r="Q291" s="1"/>
      <c r="R291" s="1"/>
      <c r="S291" s="1"/>
      <c r="T291" s="1"/>
    </row>
    <row r="292" spans="1:20" ht="15.75" customHeight="1" x14ac:dyDescent="0.2">
      <c r="A292" s="1"/>
      <c r="B292" s="1"/>
      <c r="C292" s="1"/>
      <c r="D292" s="1"/>
      <c r="E292" s="1"/>
      <c r="F292" s="1"/>
      <c r="G292" s="1"/>
      <c r="H292" s="1"/>
      <c r="I292" s="1"/>
      <c r="J292" s="1"/>
      <c r="K292" s="1"/>
      <c r="L292" s="1"/>
      <c r="M292" s="1"/>
      <c r="N292" s="1"/>
      <c r="O292" s="1"/>
      <c r="P292" s="1"/>
      <c r="Q292" s="1"/>
      <c r="R292" s="1"/>
      <c r="S292" s="1"/>
      <c r="T292" s="1"/>
    </row>
    <row r="293" spans="1:20" ht="15.75" customHeight="1" x14ac:dyDescent="0.2">
      <c r="A293" s="1"/>
      <c r="B293" s="1"/>
      <c r="C293" s="1"/>
      <c r="D293" s="1"/>
      <c r="E293" s="1"/>
      <c r="F293" s="1"/>
      <c r="G293" s="1"/>
      <c r="H293" s="1"/>
      <c r="I293" s="1"/>
      <c r="J293" s="1"/>
      <c r="K293" s="1"/>
      <c r="L293" s="1"/>
      <c r="M293" s="1"/>
      <c r="N293" s="1"/>
      <c r="O293" s="1"/>
      <c r="P293" s="1"/>
      <c r="Q293" s="1"/>
      <c r="R293" s="1"/>
      <c r="S293" s="1"/>
      <c r="T293" s="1"/>
    </row>
    <row r="294" spans="1:20" ht="15.75" customHeight="1" x14ac:dyDescent="0.2">
      <c r="A294" s="1"/>
      <c r="B294" s="1"/>
      <c r="C294" s="1"/>
      <c r="D294" s="1"/>
      <c r="E294" s="1"/>
      <c r="F294" s="1"/>
      <c r="G294" s="1"/>
      <c r="H294" s="1"/>
      <c r="I294" s="1"/>
      <c r="J294" s="1"/>
      <c r="K294" s="1"/>
      <c r="L294" s="1"/>
      <c r="M294" s="1"/>
      <c r="N294" s="1"/>
      <c r="O294" s="1"/>
      <c r="P294" s="1"/>
      <c r="Q294" s="1"/>
      <c r="R294" s="1"/>
      <c r="S294" s="1"/>
      <c r="T294" s="1"/>
    </row>
    <row r="295" spans="1:20" ht="15.75" customHeight="1" x14ac:dyDescent="0.2">
      <c r="A295" s="1"/>
      <c r="B295" s="1"/>
      <c r="C295" s="1"/>
      <c r="D295" s="1"/>
      <c r="E295" s="1"/>
      <c r="F295" s="1"/>
      <c r="G295" s="1"/>
      <c r="H295" s="1"/>
      <c r="I295" s="1"/>
      <c r="J295" s="1"/>
      <c r="K295" s="1"/>
      <c r="L295" s="1"/>
      <c r="M295" s="1"/>
      <c r="N295" s="1"/>
      <c r="O295" s="1"/>
      <c r="P295" s="1"/>
      <c r="Q295" s="1"/>
      <c r="R295" s="1"/>
      <c r="S295" s="1"/>
      <c r="T295" s="1"/>
    </row>
    <row r="296" spans="1:20" ht="15.75" customHeight="1" x14ac:dyDescent="0.2">
      <c r="A296" s="1"/>
      <c r="B296" s="1"/>
      <c r="C296" s="1"/>
      <c r="D296" s="1"/>
      <c r="E296" s="1"/>
      <c r="F296" s="1"/>
      <c r="G296" s="1"/>
      <c r="H296" s="1"/>
      <c r="I296" s="1"/>
      <c r="J296" s="1"/>
      <c r="K296" s="1"/>
      <c r="L296" s="1"/>
      <c r="M296" s="1"/>
      <c r="N296" s="1"/>
      <c r="O296" s="1"/>
      <c r="P296" s="1"/>
      <c r="Q296" s="1"/>
      <c r="R296" s="1"/>
      <c r="S296" s="1"/>
      <c r="T296" s="1"/>
    </row>
    <row r="297" spans="1:20" ht="15.75" customHeight="1" x14ac:dyDescent="0.2">
      <c r="A297" s="1"/>
      <c r="B297" s="1"/>
      <c r="C297" s="1"/>
      <c r="D297" s="1"/>
      <c r="E297" s="1"/>
      <c r="F297" s="1"/>
      <c r="G297" s="1"/>
      <c r="H297" s="1"/>
      <c r="I297" s="1"/>
      <c r="J297" s="1"/>
      <c r="K297" s="1"/>
      <c r="L297" s="1"/>
      <c r="M297" s="1"/>
      <c r="N297" s="1"/>
      <c r="O297" s="1"/>
      <c r="P297" s="1"/>
      <c r="Q297" s="1"/>
      <c r="R297" s="1"/>
      <c r="S297" s="1"/>
      <c r="T297" s="1"/>
    </row>
    <row r="298" spans="1:20" ht="15.75" customHeight="1" x14ac:dyDescent="0.2">
      <c r="A298" s="1"/>
      <c r="B298" s="1"/>
      <c r="C298" s="1"/>
      <c r="D298" s="1"/>
      <c r="E298" s="1"/>
      <c r="F298" s="1"/>
      <c r="G298" s="1"/>
      <c r="H298" s="1"/>
      <c r="I298" s="1"/>
      <c r="J298" s="1"/>
      <c r="K298" s="1"/>
      <c r="L298" s="1"/>
      <c r="M298" s="1"/>
      <c r="N298" s="1"/>
      <c r="O298" s="1"/>
      <c r="P298" s="1"/>
      <c r="Q298" s="1"/>
      <c r="R298" s="1"/>
      <c r="S298" s="1"/>
      <c r="T298" s="1"/>
    </row>
    <row r="299" spans="1:20" ht="15.75" customHeight="1" x14ac:dyDescent="0.2">
      <c r="A299" s="1"/>
      <c r="B299" s="1"/>
      <c r="C299" s="1"/>
      <c r="D299" s="1"/>
      <c r="E299" s="1"/>
      <c r="F299" s="1"/>
      <c r="G299" s="1"/>
      <c r="H299" s="1"/>
      <c r="I299" s="1"/>
      <c r="J299" s="1"/>
      <c r="K299" s="1"/>
      <c r="L299" s="1"/>
      <c r="M299" s="1"/>
      <c r="N299" s="1"/>
      <c r="O299" s="1"/>
      <c r="P299" s="1"/>
      <c r="Q299" s="1"/>
      <c r="R299" s="1"/>
      <c r="S299" s="1"/>
      <c r="T299" s="1"/>
    </row>
    <row r="300" spans="1:20" ht="15.75" customHeight="1" x14ac:dyDescent="0.2">
      <c r="A300" s="1"/>
      <c r="B300" s="1"/>
      <c r="C300" s="1"/>
      <c r="D300" s="1"/>
      <c r="E300" s="1"/>
      <c r="F300" s="1"/>
      <c r="G300" s="1"/>
      <c r="H300" s="1"/>
      <c r="I300" s="1"/>
      <c r="J300" s="1"/>
      <c r="K300" s="1"/>
      <c r="L300" s="1"/>
      <c r="M300" s="1"/>
      <c r="N300" s="1"/>
      <c r="O300" s="1"/>
      <c r="P300" s="1"/>
      <c r="Q300" s="1"/>
      <c r="R300" s="1"/>
      <c r="S300" s="1"/>
      <c r="T300" s="1"/>
    </row>
    <row r="301" spans="1:20" ht="15.75" customHeight="1" x14ac:dyDescent="0.2">
      <c r="A301" s="1"/>
      <c r="B301" s="1"/>
      <c r="C301" s="1"/>
      <c r="D301" s="1"/>
      <c r="E301" s="1"/>
      <c r="F301" s="1"/>
      <c r="G301" s="1"/>
      <c r="H301" s="1"/>
      <c r="I301" s="1"/>
      <c r="J301" s="1"/>
      <c r="K301" s="1"/>
      <c r="L301" s="1"/>
      <c r="M301" s="1"/>
      <c r="N301" s="1"/>
      <c r="O301" s="1"/>
      <c r="P301" s="1"/>
      <c r="Q301" s="1"/>
      <c r="R301" s="1"/>
      <c r="S301" s="1"/>
      <c r="T301" s="1"/>
    </row>
    <row r="302" spans="1:20" ht="15.75" customHeight="1" x14ac:dyDescent="0.2">
      <c r="A302" s="1"/>
      <c r="B302" s="1"/>
      <c r="C302" s="1"/>
      <c r="D302" s="1"/>
      <c r="E302" s="1"/>
      <c r="F302" s="1"/>
      <c r="G302" s="1"/>
      <c r="H302" s="1"/>
      <c r="I302" s="1"/>
      <c r="J302" s="1"/>
      <c r="K302" s="1"/>
      <c r="L302" s="1"/>
      <c r="M302" s="1"/>
      <c r="N302" s="1"/>
      <c r="O302" s="1"/>
      <c r="P302" s="1"/>
      <c r="Q302" s="1"/>
      <c r="R302" s="1"/>
      <c r="S302" s="1"/>
      <c r="T302" s="1"/>
    </row>
    <row r="303" spans="1:20" ht="15.75" customHeight="1" x14ac:dyDescent="0.2">
      <c r="A303" s="1"/>
      <c r="B303" s="1"/>
      <c r="C303" s="1"/>
      <c r="D303" s="1"/>
      <c r="E303" s="1"/>
      <c r="F303" s="1"/>
      <c r="G303" s="1"/>
      <c r="H303" s="1"/>
      <c r="I303" s="1"/>
      <c r="J303" s="1"/>
      <c r="K303" s="1"/>
      <c r="L303" s="1"/>
      <c r="M303" s="1"/>
      <c r="N303" s="1"/>
      <c r="O303" s="1"/>
      <c r="P303" s="1"/>
      <c r="Q303" s="1"/>
      <c r="R303" s="1"/>
      <c r="S303" s="1"/>
      <c r="T303" s="1"/>
    </row>
    <row r="304" spans="1:20" ht="15.75" customHeight="1" x14ac:dyDescent="0.2">
      <c r="A304" s="1"/>
      <c r="B304" s="1"/>
      <c r="C304" s="1"/>
      <c r="D304" s="1"/>
      <c r="E304" s="1"/>
      <c r="F304" s="1"/>
      <c r="G304" s="1"/>
      <c r="H304" s="1"/>
      <c r="I304" s="1"/>
      <c r="J304" s="1"/>
      <c r="K304" s="1"/>
      <c r="L304" s="1"/>
      <c r="M304" s="1"/>
      <c r="N304" s="1"/>
      <c r="O304" s="1"/>
      <c r="P304" s="1"/>
      <c r="Q304" s="1"/>
      <c r="R304" s="1"/>
      <c r="S304" s="1"/>
      <c r="T304" s="1"/>
    </row>
    <row r="305" spans="1:20" ht="15.75" customHeight="1" x14ac:dyDescent="0.2">
      <c r="A305" s="1"/>
      <c r="B305" s="1"/>
      <c r="C305" s="1"/>
      <c r="D305" s="1"/>
      <c r="E305" s="1"/>
      <c r="F305" s="1"/>
      <c r="G305" s="1"/>
      <c r="H305" s="1"/>
      <c r="I305" s="1"/>
      <c r="J305" s="1"/>
      <c r="K305" s="1"/>
      <c r="L305" s="1"/>
      <c r="M305" s="1"/>
      <c r="N305" s="1"/>
      <c r="O305" s="1"/>
      <c r="P305" s="1"/>
      <c r="Q305" s="1"/>
      <c r="R305" s="1"/>
      <c r="S305" s="1"/>
      <c r="T305" s="1"/>
    </row>
    <row r="306" spans="1:20" ht="15.75" customHeight="1" x14ac:dyDescent="0.2">
      <c r="A306" s="1"/>
      <c r="B306" s="1"/>
      <c r="C306" s="1"/>
      <c r="D306" s="1"/>
      <c r="E306" s="1"/>
      <c r="F306" s="1"/>
      <c r="G306" s="1"/>
      <c r="H306" s="1"/>
      <c r="I306" s="1"/>
      <c r="J306" s="1"/>
      <c r="K306" s="1"/>
      <c r="L306" s="1"/>
      <c r="M306" s="1"/>
      <c r="N306" s="1"/>
      <c r="O306" s="1"/>
      <c r="P306" s="1"/>
      <c r="Q306" s="1"/>
      <c r="R306" s="1"/>
      <c r="S306" s="1"/>
      <c r="T306" s="1"/>
    </row>
    <row r="307" spans="1:20" ht="15.75" customHeight="1" x14ac:dyDescent="0.2">
      <c r="A307" s="1"/>
      <c r="B307" s="1"/>
      <c r="C307" s="1"/>
      <c r="D307" s="1"/>
      <c r="E307" s="1"/>
      <c r="F307" s="1"/>
      <c r="G307" s="1"/>
      <c r="H307" s="1"/>
      <c r="I307" s="1"/>
      <c r="J307" s="1"/>
      <c r="K307" s="1"/>
      <c r="L307" s="1"/>
      <c r="M307" s="1"/>
      <c r="N307" s="1"/>
      <c r="O307" s="1"/>
      <c r="P307" s="1"/>
      <c r="Q307" s="1"/>
      <c r="R307" s="1"/>
      <c r="S307" s="1"/>
      <c r="T307" s="1"/>
    </row>
    <row r="308" spans="1:20" ht="15.75" customHeight="1" x14ac:dyDescent="0.2">
      <c r="A308" s="1"/>
      <c r="B308" s="1"/>
      <c r="C308" s="1"/>
      <c r="D308" s="1"/>
      <c r="E308" s="1"/>
      <c r="F308" s="1"/>
      <c r="G308" s="1"/>
      <c r="H308" s="1"/>
      <c r="I308" s="1"/>
      <c r="J308" s="1"/>
      <c r="K308" s="1"/>
      <c r="L308" s="1"/>
      <c r="M308" s="1"/>
      <c r="N308" s="1"/>
      <c r="O308" s="1"/>
      <c r="P308" s="1"/>
      <c r="Q308" s="1"/>
      <c r="R308" s="1"/>
      <c r="S308" s="1"/>
      <c r="T308" s="1"/>
    </row>
    <row r="309" spans="1:20" ht="15.75" customHeight="1" x14ac:dyDescent="0.2">
      <c r="A309" s="1"/>
      <c r="B309" s="1"/>
      <c r="C309" s="1"/>
      <c r="D309" s="1"/>
      <c r="E309" s="1"/>
      <c r="F309" s="1"/>
      <c r="G309" s="1"/>
      <c r="H309" s="1"/>
      <c r="I309" s="1"/>
      <c r="J309" s="1"/>
      <c r="K309" s="1"/>
      <c r="L309" s="1"/>
      <c r="M309" s="1"/>
      <c r="N309" s="1"/>
      <c r="O309" s="1"/>
      <c r="P309" s="1"/>
      <c r="Q309" s="1"/>
      <c r="R309" s="1"/>
      <c r="S309" s="1"/>
      <c r="T309" s="1"/>
    </row>
    <row r="310" spans="1:20" ht="15.75" customHeight="1" x14ac:dyDescent="0.2">
      <c r="A310" s="1"/>
      <c r="B310" s="1"/>
      <c r="C310" s="1"/>
      <c r="D310" s="1"/>
      <c r="E310" s="1"/>
      <c r="F310" s="1"/>
      <c r="G310" s="1"/>
      <c r="H310" s="1"/>
      <c r="I310" s="1"/>
      <c r="J310" s="1"/>
      <c r="K310" s="1"/>
      <c r="L310" s="1"/>
      <c r="M310" s="1"/>
      <c r="N310" s="1"/>
      <c r="O310" s="1"/>
      <c r="P310" s="1"/>
      <c r="Q310" s="1"/>
      <c r="R310" s="1"/>
      <c r="S310" s="1"/>
      <c r="T310" s="1"/>
    </row>
    <row r="311" spans="1:20" ht="15.75" customHeight="1" x14ac:dyDescent="0.2">
      <c r="A311" s="1"/>
      <c r="B311" s="1"/>
      <c r="C311" s="1"/>
      <c r="D311" s="1"/>
      <c r="E311" s="1"/>
      <c r="F311" s="1"/>
      <c r="G311" s="1"/>
      <c r="H311" s="1"/>
      <c r="I311" s="1"/>
      <c r="J311" s="1"/>
      <c r="K311" s="1"/>
      <c r="L311" s="1"/>
      <c r="M311" s="1"/>
      <c r="N311" s="1"/>
      <c r="O311" s="1"/>
      <c r="P311" s="1"/>
      <c r="Q311" s="1"/>
      <c r="R311" s="1"/>
      <c r="S311" s="1"/>
      <c r="T311" s="1"/>
    </row>
    <row r="312" spans="1:20" ht="15.75" customHeight="1" x14ac:dyDescent="0.2">
      <c r="A312" s="1"/>
      <c r="B312" s="1"/>
      <c r="C312" s="1"/>
      <c r="D312" s="1"/>
      <c r="E312" s="1"/>
      <c r="F312" s="1"/>
      <c r="G312" s="1"/>
      <c r="H312" s="1"/>
      <c r="I312" s="1"/>
      <c r="J312" s="1"/>
      <c r="K312" s="1"/>
      <c r="L312" s="1"/>
      <c r="M312" s="1"/>
      <c r="N312" s="1"/>
      <c r="O312" s="1"/>
      <c r="P312" s="1"/>
      <c r="Q312" s="1"/>
      <c r="R312" s="1"/>
      <c r="S312" s="1"/>
      <c r="T312" s="1"/>
    </row>
    <row r="313" spans="1:20" ht="15.75" customHeight="1" x14ac:dyDescent="0.2">
      <c r="A313" s="1"/>
      <c r="B313" s="1"/>
      <c r="C313" s="1"/>
      <c r="D313" s="1"/>
      <c r="E313" s="1"/>
      <c r="F313" s="1"/>
      <c r="G313" s="1"/>
      <c r="H313" s="1"/>
      <c r="I313" s="1"/>
      <c r="J313" s="1"/>
      <c r="K313" s="1"/>
      <c r="L313" s="1"/>
      <c r="M313" s="1"/>
      <c r="N313" s="1"/>
      <c r="O313" s="1"/>
      <c r="P313" s="1"/>
      <c r="Q313" s="1"/>
      <c r="R313" s="1"/>
      <c r="S313" s="1"/>
      <c r="T313" s="1"/>
    </row>
    <row r="314" spans="1:20" ht="15.75" customHeight="1" x14ac:dyDescent="0.2">
      <c r="A314" s="1"/>
      <c r="B314" s="1"/>
      <c r="C314" s="1"/>
      <c r="D314" s="1"/>
      <c r="E314" s="1"/>
      <c r="F314" s="1"/>
      <c r="G314" s="1"/>
      <c r="H314" s="1"/>
      <c r="I314" s="1"/>
      <c r="J314" s="1"/>
      <c r="K314" s="1"/>
      <c r="L314" s="1"/>
      <c r="M314" s="1"/>
      <c r="N314" s="1"/>
      <c r="O314" s="1"/>
      <c r="P314" s="1"/>
      <c r="Q314" s="1"/>
      <c r="R314" s="1"/>
      <c r="S314" s="1"/>
      <c r="T314" s="1"/>
    </row>
    <row r="315" spans="1:20" ht="15.75" customHeight="1" x14ac:dyDescent="0.2">
      <c r="A315" s="1"/>
      <c r="B315" s="1"/>
      <c r="C315" s="1"/>
      <c r="D315" s="1"/>
      <c r="E315" s="1"/>
      <c r="F315" s="1"/>
      <c r="G315" s="1"/>
      <c r="H315" s="1"/>
      <c r="I315" s="1"/>
      <c r="J315" s="1"/>
      <c r="K315" s="1"/>
      <c r="L315" s="1"/>
      <c r="M315" s="1"/>
      <c r="N315" s="1"/>
      <c r="O315" s="1"/>
      <c r="P315" s="1"/>
      <c r="Q315" s="1"/>
      <c r="R315" s="1"/>
      <c r="S315" s="1"/>
      <c r="T315" s="1"/>
    </row>
    <row r="316" spans="1:20" ht="15.75" customHeight="1" x14ac:dyDescent="0.2">
      <c r="A316" s="1"/>
      <c r="B316" s="1"/>
      <c r="C316" s="1"/>
      <c r="D316" s="1"/>
      <c r="E316" s="1"/>
      <c r="F316" s="1"/>
      <c r="G316" s="1"/>
      <c r="H316" s="1"/>
      <c r="I316" s="1"/>
      <c r="J316" s="1"/>
      <c r="K316" s="1"/>
      <c r="L316" s="1"/>
      <c r="M316" s="1"/>
      <c r="N316" s="1"/>
      <c r="O316" s="1"/>
      <c r="P316" s="1"/>
      <c r="Q316" s="1"/>
      <c r="R316" s="1"/>
      <c r="S316" s="1"/>
      <c r="T316" s="1"/>
    </row>
    <row r="317" spans="1:20" ht="15.75" customHeight="1" x14ac:dyDescent="0.2">
      <c r="A317" s="1"/>
      <c r="B317" s="1"/>
      <c r="C317" s="1"/>
      <c r="D317" s="1"/>
      <c r="E317" s="1"/>
      <c r="F317" s="1"/>
      <c r="G317" s="1"/>
      <c r="H317" s="1"/>
      <c r="I317" s="1"/>
      <c r="J317" s="1"/>
      <c r="K317" s="1"/>
      <c r="L317" s="1"/>
      <c r="M317" s="1"/>
      <c r="N317" s="1"/>
      <c r="O317" s="1"/>
      <c r="P317" s="1"/>
      <c r="Q317" s="1"/>
      <c r="R317" s="1"/>
      <c r="S317" s="1"/>
      <c r="T317" s="1"/>
    </row>
    <row r="318" spans="1:20" ht="15.75" customHeight="1" x14ac:dyDescent="0.2">
      <c r="A318" s="1"/>
      <c r="B318" s="1"/>
      <c r="C318" s="1"/>
      <c r="D318" s="1"/>
      <c r="E318" s="1"/>
      <c r="F318" s="1"/>
      <c r="G318" s="1"/>
      <c r="H318" s="1"/>
      <c r="I318" s="1"/>
      <c r="J318" s="1"/>
      <c r="K318" s="1"/>
      <c r="L318" s="1"/>
      <c r="M318" s="1"/>
      <c r="N318" s="1"/>
      <c r="O318" s="1"/>
      <c r="P318" s="1"/>
      <c r="Q318" s="1"/>
      <c r="R318" s="1"/>
      <c r="S318" s="1"/>
      <c r="T318" s="1"/>
    </row>
    <row r="319" spans="1:20" ht="15.75" customHeight="1" x14ac:dyDescent="0.2">
      <c r="A319" s="1"/>
      <c r="B319" s="1"/>
      <c r="C319" s="1"/>
      <c r="D319" s="1"/>
      <c r="E319" s="1"/>
      <c r="F319" s="1"/>
      <c r="G319" s="1"/>
      <c r="H319" s="1"/>
      <c r="I319" s="1"/>
      <c r="J319" s="1"/>
      <c r="K319" s="1"/>
      <c r="L319" s="1"/>
      <c r="M319" s="1"/>
      <c r="N319" s="1"/>
      <c r="O319" s="1"/>
      <c r="P319" s="1"/>
      <c r="Q319" s="1"/>
      <c r="R319" s="1"/>
      <c r="S319" s="1"/>
      <c r="T319" s="1"/>
    </row>
    <row r="320" spans="1:20" ht="15.75" customHeight="1" x14ac:dyDescent="0.2">
      <c r="A320" s="1"/>
      <c r="B320" s="1"/>
      <c r="C320" s="1"/>
      <c r="D320" s="1"/>
      <c r="E320" s="1"/>
      <c r="F320" s="1"/>
      <c r="G320" s="1"/>
      <c r="H320" s="1"/>
      <c r="I320" s="1"/>
      <c r="J320" s="1"/>
      <c r="K320" s="1"/>
      <c r="L320" s="1"/>
      <c r="M320" s="1"/>
      <c r="N320" s="1"/>
      <c r="O320" s="1"/>
      <c r="P320" s="1"/>
      <c r="Q320" s="1"/>
      <c r="R320" s="1"/>
      <c r="S320" s="1"/>
      <c r="T320" s="1"/>
    </row>
    <row r="321" spans="1:20" ht="15.75" customHeight="1" x14ac:dyDescent="0.2">
      <c r="A321" s="1"/>
      <c r="B321" s="1"/>
      <c r="C321" s="1"/>
      <c r="D321" s="1"/>
      <c r="E321" s="1"/>
      <c r="F321" s="1"/>
      <c r="G321" s="1"/>
      <c r="H321" s="1"/>
      <c r="I321" s="1"/>
      <c r="J321" s="1"/>
      <c r="K321" s="1"/>
      <c r="L321" s="1"/>
      <c r="M321" s="1"/>
      <c r="N321" s="1"/>
      <c r="O321" s="1"/>
      <c r="P321" s="1"/>
      <c r="Q321" s="1"/>
      <c r="R321" s="1"/>
      <c r="S321" s="1"/>
      <c r="T321" s="1"/>
    </row>
    <row r="322" spans="1:20" ht="15.75" customHeight="1" x14ac:dyDescent="0.2">
      <c r="A322" s="1"/>
      <c r="B322" s="1"/>
      <c r="C322" s="1"/>
      <c r="D322" s="1"/>
      <c r="E322" s="1"/>
      <c r="F322" s="1"/>
      <c r="G322" s="1"/>
      <c r="H322" s="1"/>
      <c r="I322" s="1"/>
      <c r="J322" s="1"/>
      <c r="K322" s="1"/>
      <c r="L322" s="1"/>
      <c r="M322" s="1"/>
      <c r="N322" s="1"/>
      <c r="O322" s="1"/>
      <c r="P322" s="1"/>
      <c r="Q322" s="1"/>
      <c r="R322" s="1"/>
      <c r="S322" s="1"/>
      <c r="T322" s="1"/>
    </row>
    <row r="323" spans="1:20" ht="15.75" customHeight="1" x14ac:dyDescent="0.2">
      <c r="A323" s="1"/>
      <c r="B323" s="1"/>
      <c r="C323" s="1"/>
      <c r="D323" s="1"/>
      <c r="E323" s="1"/>
      <c r="F323" s="1"/>
      <c r="G323" s="1"/>
      <c r="H323" s="1"/>
      <c r="I323" s="1"/>
      <c r="J323" s="1"/>
      <c r="K323" s="1"/>
      <c r="L323" s="1"/>
      <c r="M323" s="1"/>
      <c r="N323" s="1"/>
      <c r="O323" s="1"/>
      <c r="P323" s="1"/>
      <c r="Q323" s="1"/>
      <c r="R323" s="1"/>
      <c r="S323" s="1"/>
      <c r="T323" s="1"/>
    </row>
    <row r="324" spans="1:20" ht="15.75" customHeight="1" x14ac:dyDescent="0.2">
      <c r="A324" s="1"/>
      <c r="B324" s="1"/>
      <c r="C324" s="1"/>
      <c r="D324" s="1"/>
      <c r="E324" s="1"/>
      <c r="F324" s="1"/>
      <c r="G324" s="1"/>
      <c r="H324" s="1"/>
      <c r="I324" s="1"/>
      <c r="J324" s="1"/>
      <c r="K324" s="1"/>
      <c r="L324" s="1"/>
      <c r="M324" s="1"/>
      <c r="N324" s="1"/>
      <c r="O324" s="1"/>
      <c r="P324" s="1"/>
      <c r="Q324" s="1"/>
      <c r="R324" s="1"/>
      <c r="S324" s="1"/>
      <c r="T324" s="1"/>
    </row>
    <row r="325" spans="1:20" ht="15.75" customHeight="1" x14ac:dyDescent="0.2">
      <c r="A325" s="1"/>
      <c r="B325" s="1"/>
      <c r="C325" s="1"/>
      <c r="D325" s="1"/>
      <c r="E325" s="1"/>
      <c r="F325" s="1"/>
      <c r="G325" s="1"/>
      <c r="H325" s="1"/>
      <c r="I325" s="1"/>
      <c r="J325" s="1"/>
      <c r="K325" s="1"/>
      <c r="L325" s="1"/>
      <c r="M325" s="1"/>
      <c r="N325" s="1"/>
      <c r="O325" s="1"/>
      <c r="P325" s="1"/>
      <c r="Q325" s="1"/>
      <c r="R325" s="1"/>
      <c r="S325" s="1"/>
      <c r="T325" s="1"/>
    </row>
    <row r="326" spans="1:20" ht="15.75" customHeight="1" x14ac:dyDescent="0.2">
      <c r="A326" s="1"/>
      <c r="B326" s="1"/>
      <c r="C326" s="1"/>
      <c r="D326" s="1"/>
      <c r="E326" s="1"/>
      <c r="F326" s="1"/>
      <c r="G326" s="1"/>
      <c r="H326" s="1"/>
      <c r="I326" s="1"/>
      <c r="J326" s="1"/>
      <c r="K326" s="1"/>
      <c r="L326" s="1"/>
      <c r="M326" s="1"/>
      <c r="N326" s="1"/>
      <c r="O326" s="1"/>
      <c r="P326" s="1"/>
      <c r="Q326" s="1"/>
      <c r="R326" s="1"/>
      <c r="S326" s="1"/>
      <c r="T326" s="1"/>
    </row>
    <row r="327" spans="1:20" ht="15.75" customHeight="1" x14ac:dyDescent="0.2">
      <c r="A327" s="1"/>
      <c r="B327" s="1"/>
      <c r="C327" s="1"/>
      <c r="D327" s="1"/>
      <c r="E327" s="1"/>
      <c r="F327" s="1"/>
      <c r="G327" s="1"/>
      <c r="H327" s="1"/>
      <c r="I327" s="1"/>
      <c r="J327" s="1"/>
      <c r="K327" s="1"/>
      <c r="L327" s="1"/>
      <c r="M327" s="1"/>
      <c r="N327" s="1"/>
      <c r="O327" s="1"/>
      <c r="P327" s="1"/>
      <c r="Q327" s="1"/>
      <c r="R327" s="1"/>
      <c r="S327" s="1"/>
      <c r="T327" s="1"/>
    </row>
    <row r="328" spans="1:20" ht="15.75" customHeight="1" x14ac:dyDescent="0.2">
      <c r="A328" s="1"/>
      <c r="B328" s="1"/>
      <c r="C328" s="1"/>
      <c r="D328" s="1"/>
      <c r="E328" s="1"/>
      <c r="F328" s="1"/>
      <c r="G328" s="1"/>
      <c r="H328" s="1"/>
      <c r="I328" s="1"/>
      <c r="J328" s="1"/>
      <c r="K328" s="1"/>
      <c r="L328" s="1"/>
      <c r="M328" s="1"/>
      <c r="N328" s="1"/>
      <c r="O328" s="1"/>
      <c r="P328" s="1"/>
      <c r="Q328" s="1"/>
      <c r="R328" s="1"/>
      <c r="S328" s="1"/>
      <c r="T328" s="1"/>
    </row>
    <row r="329" spans="1:20" ht="15.75" customHeight="1" x14ac:dyDescent="0.2">
      <c r="A329" s="1"/>
      <c r="B329" s="1"/>
      <c r="C329" s="1"/>
      <c r="D329" s="1"/>
      <c r="E329" s="1"/>
      <c r="F329" s="1"/>
      <c r="G329" s="1"/>
      <c r="H329" s="1"/>
      <c r="I329" s="1"/>
      <c r="J329" s="1"/>
      <c r="K329" s="1"/>
      <c r="L329" s="1"/>
      <c r="M329" s="1"/>
      <c r="N329" s="1"/>
      <c r="O329" s="1"/>
      <c r="P329" s="1"/>
      <c r="Q329" s="1"/>
      <c r="R329" s="1"/>
      <c r="S329" s="1"/>
      <c r="T329" s="1"/>
    </row>
    <row r="330" spans="1:20" ht="15.75" customHeight="1" x14ac:dyDescent="0.2">
      <c r="A330" s="1"/>
      <c r="B330" s="1"/>
      <c r="C330" s="1"/>
      <c r="D330" s="1"/>
      <c r="E330" s="1"/>
      <c r="F330" s="1"/>
      <c r="G330" s="1"/>
      <c r="H330" s="1"/>
      <c r="I330" s="1"/>
      <c r="J330" s="1"/>
      <c r="K330" s="1"/>
      <c r="L330" s="1"/>
      <c r="M330" s="1"/>
      <c r="N330" s="1"/>
      <c r="O330" s="1"/>
      <c r="P330" s="1"/>
      <c r="Q330" s="1"/>
      <c r="R330" s="1"/>
      <c r="S330" s="1"/>
      <c r="T330" s="1"/>
    </row>
    <row r="331" spans="1:20" ht="15.75" customHeight="1" x14ac:dyDescent="0.2">
      <c r="A331" s="1"/>
      <c r="B331" s="1"/>
      <c r="C331" s="1"/>
      <c r="D331" s="1"/>
      <c r="E331" s="1"/>
      <c r="F331" s="1"/>
      <c r="G331" s="1"/>
      <c r="H331" s="1"/>
      <c r="I331" s="1"/>
      <c r="J331" s="1"/>
      <c r="K331" s="1"/>
      <c r="L331" s="1"/>
      <c r="M331" s="1"/>
      <c r="N331" s="1"/>
      <c r="O331" s="1"/>
      <c r="P331" s="1"/>
      <c r="Q331" s="1"/>
      <c r="R331" s="1"/>
      <c r="S331" s="1"/>
      <c r="T331" s="1"/>
    </row>
    <row r="332" spans="1:20" ht="15.75" customHeight="1" x14ac:dyDescent="0.2">
      <c r="A332" s="1"/>
      <c r="B332" s="1"/>
      <c r="C332" s="1"/>
      <c r="D332" s="1"/>
      <c r="E332" s="1"/>
      <c r="F332" s="1"/>
      <c r="G332" s="1"/>
      <c r="H332" s="1"/>
      <c r="I332" s="1"/>
      <c r="J332" s="1"/>
      <c r="K332" s="1"/>
      <c r="L332" s="1"/>
      <c r="M332" s="1"/>
      <c r="N332" s="1"/>
      <c r="O332" s="1"/>
      <c r="P332" s="1"/>
      <c r="Q332" s="1"/>
      <c r="R332" s="1"/>
      <c r="S332" s="1"/>
      <c r="T332" s="1"/>
    </row>
    <row r="333" spans="1:20" ht="15.75" customHeight="1" x14ac:dyDescent="0.2">
      <c r="A333" s="1"/>
      <c r="B333" s="1"/>
      <c r="C333" s="1"/>
      <c r="D333" s="1"/>
      <c r="E333" s="1"/>
      <c r="F333" s="1"/>
      <c r="G333" s="1"/>
      <c r="H333" s="1"/>
      <c r="I333" s="1"/>
      <c r="J333" s="1"/>
      <c r="K333" s="1"/>
      <c r="L333" s="1"/>
      <c r="M333" s="1"/>
      <c r="N333" s="1"/>
      <c r="O333" s="1"/>
      <c r="P333" s="1"/>
      <c r="Q333" s="1"/>
      <c r="R333" s="1"/>
      <c r="S333" s="1"/>
      <c r="T333" s="1"/>
    </row>
    <row r="334" spans="1:20" ht="15.75" customHeight="1" x14ac:dyDescent="0.2">
      <c r="A334" s="1"/>
      <c r="B334" s="1"/>
      <c r="C334" s="1"/>
      <c r="D334" s="1"/>
      <c r="E334" s="1"/>
      <c r="F334" s="1"/>
      <c r="G334" s="1"/>
      <c r="H334" s="1"/>
      <c r="I334" s="1"/>
      <c r="J334" s="1"/>
      <c r="K334" s="1"/>
      <c r="L334" s="1"/>
      <c r="M334" s="1"/>
      <c r="N334" s="1"/>
      <c r="O334" s="1"/>
      <c r="P334" s="1"/>
      <c r="Q334" s="1"/>
      <c r="R334" s="1"/>
      <c r="S334" s="1"/>
      <c r="T334" s="1"/>
    </row>
    <row r="335" spans="1:20" ht="15.75" customHeight="1" x14ac:dyDescent="0.2">
      <c r="A335" s="1"/>
      <c r="B335" s="1"/>
      <c r="C335" s="1"/>
      <c r="D335" s="1"/>
      <c r="E335" s="1"/>
      <c r="F335" s="1"/>
      <c r="G335" s="1"/>
      <c r="H335" s="1"/>
      <c r="I335" s="1"/>
      <c r="J335" s="1"/>
      <c r="K335" s="1"/>
      <c r="L335" s="1"/>
      <c r="M335" s="1"/>
      <c r="N335" s="1"/>
      <c r="O335" s="1"/>
      <c r="P335" s="1"/>
      <c r="Q335" s="1"/>
      <c r="R335" s="1"/>
      <c r="S335" s="1"/>
      <c r="T335" s="1"/>
    </row>
    <row r="336" spans="1:20" ht="15.75" customHeight="1" x14ac:dyDescent="0.2">
      <c r="A336" s="1"/>
      <c r="B336" s="1"/>
      <c r="C336" s="1"/>
      <c r="D336" s="1"/>
      <c r="E336" s="1"/>
      <c r="F336" s="1"/>
      <c r="G336" s="1"/>
      <c r="H336" s="1"/>
      <c r="I336" s="1"/>
      <c r="J336" s="1"/>
      <c r="K336" s="1"/>
      <c r="L336" s="1"/>
      <c r="M336" s="1"/>
      <c r="N336" s="1"/>
      <c r="O336" s="1"/>
      <c r="P336" s="1"/>
      <c r="Q336" s="1"/>
      <c r="R336" s="1"/>
      <c r="S336" s="1"/>
      <c r="T336" s="1"/>
    </row>
    <row r="337" spans="1:20" ht="15.75" customHeight="1" x14ac:dyDescent="0.2">
      <c r="A337" s="1"/>
      <c r="B337" s="1"/>
      <c r="C337" s="1"/>
      <c r="D337" s="1"/>
      <c r="E337" s="1"/>
      <c r="F337" s="1"/>
      <c r="G337" s="1"/>
      <c r="H337" s="1"/>
      <c r="I337" s="1"/>
      <c r="J337" s="1"/>
      <c r="K337" s="1"/>
      <c r="L337" s="1"/>
      <c r="M337" s="1"/>
      <c r="N337" s="1"/>
      <c r="O337" s="1"/>
      <c r="P337" s="1"/>
      <c r="Q337" s="1"/>
      <c r="R337" s="1"/>
      <c r="S337" s="1"/>
      <c r="T337" s="1"/>
    </row>
    <row r="338" spans="1:20" ht="15.75" customHeight="1" x14ac:dyDescent="0.2">
      <c r="A338" s="1"/>
      <c r="B338" s="1"/>
      <c r="C338" s="1"/>
      <c r="D338" s="1"/>
      <c r="E338" s="1"/>
      <c r="F338" s="1"/>
      <c r="G338" s="1"/>
      <c r="H338" s="1"/>
      <c r="I338" s="1"/>
      <c r="J338" s="1"/>
      <c r="K338" s="1"/>
      <c r="L338" s="1"/>
      <c r="M338" s="1"/>
      <c r="N338" s="1"/>
      <c r="O338" s="1"/>
      <c r="P338" s="1"/>
      <c r="Q338" s="1"/>
      <c r="R338" s="1"/>
      <c r="S338" s="1"/>
      <c r="T338" s="1"/>
    </row>
    <row r="339" spans="1:20" ht="15.75" customHeight="1" x14ac:dyDescent="0.2">
      <c r="A339" s="1"/>
      <c r="B339" s="1"/>
      <c r="C339" s="1"/>
      <c r="D339" s="1"/>
      <c r="E339" s="1"/>
      <c r="F339" s="1"/>
      <c r="G339" s="1"/>
      <c r="H339" s="1"/>
      <c r="I339" s="1"/>
      <c r="J339" s="1"/>
      <c r="K339" s="1"/>
      <c r="L339" s="1"/>
      <c r="M339" s="1"/>
      <c r="N339" s="1"/>
      <c r="O339" s="1"/>
      <c r="P339" s="1"/>
      <c r="Q339" s="1"/>
      <c r="R339" s="1"/>
      <c r="S339" s="1"/>
      <c r="T339" s="1"/>
    </row>
    <row r="340" spans="1:20" ht="15.75" customHeight="1" x14ac:dyDescent="0.2">
      <c r="A340" s="1"/>
      <c r="B340" s="1"/>
      <c r="C340" s="1"/>
      <c r="D340" s="1"/>
      <c r="E340" s="1"/>
      <c r="F340" s="1"/>
      <c r="G340" s="1"/>
      <c r="H340" s="1"/>
      <c r="I340" s="1"/>
      <c r="J340" s="1"/>
      <c r="K340" s="1"/>
      <c r="L340" s="1"/>
      <c r="M340" s="1"/>
      <c r="N340" s="1"/>
      <c r="O340" s="1"/>
      <c r="P340" s="1"/>
      <c r="Q340" s="1"/>
      <c r="R340" s="1"/>
      <c r="S340" s="1"/>
      <c r="T340" s="1"/>
    </row>
    <row r="341" spans="1:20" ht="15.75" customHeight="1" x14ac:dyDescent="0.2">
      <c r="A341" s="1"/>
      <c r="B341" s="1"/>
      <c r="C341" s="1"/>
      <c r="D341" s="1"/>
      <c r="E341" s="1"/>
      <c r="F341" s="1"/>
      <c r="G341" s="1"/>
      <c r="H341" s="1"/>
      <c r="I341" s="1"/>
      <c r="J341" s="1"/>
      <c r="K341" s="1"/>
      <c r="L341" s="1"/>
      <c r="M341" s="1"/>
      <c r="N341" s="1"/>
      <c r="O341" s="1"/>
      <c r="P341" s="1"/>
      <c r="Q341" s="1"/>
      <c r="R341" s="1"/>
      <c r="S341" s="1"/>
      <c r="T341" s="1"/>
    </row>
    <row r="342" spans="1:20" ht="15.75" customHeight="1" x14ac:dyDescent="0.2">
      <c r="A342" s="1"/>
      <c r="B342" s="1"/>
      <c r="C342" s="1"/>
      <c r="D342" s="1"/>
      <c r="E342" s="1"/>
      <c r="F342" s="1"/>
      <c r="G342" s="1"/>
      <c r="H342" s="1"/>
      <c r="I342" s="1"/>
      <c r="J342" s="1"/>
      <c r="K342" s="1"/>
      <c r="L342" s="1"/>
      <c r="M342" s="1"/>
      <c r="N342" s="1"/>
      <c r="O342" s="1"/>
      <c r="P342" s="1"/>
      <c r="Q342" s="1"/>
      <c r="R342" s="1"/>
      <c r="S342" s="1"/>
      <c r="T342" s="1"/>
    </row>
    <row r="343" spans="1:20" ht="15.75" customHeight="1" x14ac:dyDescent="0.2">
      <c r="A343" s="1"/>
      <c r="B343" s="1"/>
      <c r="C343" s="1"/>
      <c r="D343" s="1"/>
      <c r="E343" s="1"/>
      <c r="F343" s="1"/>
      <c r="G343" s="1"/>
      <c r="H343" s="1"/>
      <c r="I343" s="1"/>
      <c r="J343" s="1"/>
      <c r="K343" s="1"/>
      <c r="L343" s="1"/>
      <c r="M343" s="1"/>
      <c r="N343" s="1"/>
      <c r="O343" s="1"/>
      <c r="P343" s="1"/>
      <c r="Q343" s="1"/>
      <c r="R343" s="1"/>
      <c r="S343" s="1"/>
      <c r="T343" s="1"/>
    </row>
    <row r="344" spans="1:20" ht="15.75" customHeight="1" x14ac:dyDescent="0.2">
      <c r="A344" s="1"/>
      <c r="B344" s="1"/>
      <c r="C344" s="1"/>
      <c r="D344" s="1"/>
      <c r="E344" s="1"/>
      <c r="F344" s="1"/>
      <c r="G344" s="1"/>
      <c r="H344" s="1"/>
      <c r="I344" s="1"/>
      <c r="J344" s="1"/>
      <c r="K344" s="1"/>
      <c r="L344" s="1"/>
      <c r="M344" s="1"/>
      <c r="N344" s="1"/>
      <c r="O344" s="1"/>
      <c r="P344" s="1"/>
      <c r="Q344" s="1"/>
      <c r="R344" s="1"/>
      <c r="S344" s="1"/>
      <c r="T344" s="1"/>
    </row>
    <row r="345" spans="1:20" ht="15.75" customHeight="1" x14ac:dyDescent="0.2">
      <c r="A345" s="1"/>
      <c r="B345" s="1"/>
      <c r="C345" s="1"/>
      <c r="D345" s="1"/>
      <c r="E345" s="1"/>
      <c r="F345" s="1"/>
      <c r="G345" s="1"/>
      <c r="H345" s="1"/>
      <c r="I345" s="1"/>
      <c r="J345" s="1"/>
      <c r="K345" s="1"/>
      <c r="L345" s="1"/>
      <c r="M345" s="1"/>
      <c r="N345" s="1"/>
      <c r="O345" s="1"/>
      <c r="P345" s="1"/>
      <c r="Q345" s="1"/>
      <c r="R345" s="1"/>
      <c r="S345" s="1"/>
      <c r="T345" s="1"/>
    </row>
    <row r="346" spans="1:20" ht="15.75" customHeight="1" x14ac:dyDescent="0.2">
      <c r="A346" s="1"/>
      <c r="B346" s="1"/>
      <c r="C346" s="1"/>
      <c r="D346" s="1"/>
      <c r="E346" s="1"/>
      <c r="F346" s="1"/>
      <c r="G346" s="1"/>
      <c r="H346" s="1"/>
      <c r="I346" s="1"/>
      <c r="J346" s="1"/>
      <c r="K346" s="1"/>
      <c r="L346" s="1"/>
      <c r="M346" s="1"/>
      <c r="N346" s="1"/>
      <c r="O346" s="1"/>
      <c r="P346" s="1"/>
      <c r="Q346" s="1"/>
      <c r="R346" s="1"/>
      <c r="S346" s="1"/>
      <c r="T346" s="1"/>
    </row>
    <row r="347" spans="1:20" ht="15.75" customHeight="1" x14ac:dyDescent="0.2">
      <c r="A347" s="1"/>
      <c r="B347" s="1"/>
      <c r="C347" s="1"/>
      <c r="D347" s="1"/>
      <c r="E347" s="1"/>
      <c r="F347" s="1"/>
      <c r="G347" s="1"/>
      <c r="H347" s="1"/>
      <c r="I347" s="1"/>
      <c r="J347" s="1"/>
      <c r="K347" s="1"/>
      <c r="L347" s="1"/>
      <c r="M347" s="1"/>
      <c r="N347" s="1"/>
      <c r="O347" s="1"/>
      <c r="P347" s="1"/>
      <c r="Q347" s="1"/>
      <c r="R347" s="1"/>
      <c r="S347" s="1"/>
      <c r="T347" s="1"/>
    </row>
    <row r="348" spans="1:20" ht="15.75" customHeight="1" x14ac:dyDescent="0.2">
      <c r="A348" s="1"/>
      <c r="B348" s="1"/>
      <c r="C348" s="1"/>
      <c r="D348" s="1"/>
      <c r="E348" s="1"/>
      <c r="F348" s="1"/>
      <c r="G348" s="1"/>
      <c r="H348" s="1"/>
      <c r="I348" s="1"/>
      <c r="J348" s="1"/>
      <c r="K348" s="1"/>
      <c r="L348" s="1"/>
      <c r="M348" s="1"/>
      <c r="N348" s="1"/>
      <c r="O348" s="1"/>
      <c r="P348" s="1"/>
      <c r="Q348" s="1"/>
      <c r="R348" s="1"/>
      <c r="S348" s="1"/>
      <c r="T348" s="1"/>
    </row>
    <row r="349" spans="1:20" ht="15.75" customHeight="1" x14ac:dyDescent="0.2">
      <c r="A349" s="1"/>
      <c r="B349" s="1"/>
      <c r="C349" s="1"/>
      <c r="D349" s="1"/>
      <c r="E349" s="1"/>
      <c r="F349" s="1"/>
      <c r="G349" s="1"/>
      <c r="H349" s="1"/>
      <c r="I349" s="1"/>
      <c r="J349" s="1"/>
      <c r="K349" s="1"/>
      <c r="L349" s="1"/>
      <c r="M349" s="1"/>
      <c r="N349" s="1"/>
      <c r="O349" s="1"/>
      <c r="P349" s="1"/>
      <c r="Q349" s="1"/>
      <c r="R349" s="1"/>
      <c r="S349" s="1"/>
      <c r="T349" s="1"/>
    </row>
    <row r="350" spans="1:20" ht="15.75" customHeight="1" x14ac:dyDescent="0.2">
      <c r="A350" s="1"/>
      <c r="B350" s="1"/>
      <c r="C350" s="1"/>
      <c r="D350" s="1"/>
      <c r="E350" s="1"/>
      <c r="F350" s="1"/>
      <c r="G350" s="1"/>
      <c r="H350" s="1"/>
      <c r="I350" s="1"/>
      <c r="J350" s="1"/>
      <c r="K350" s="1"/>
      <c r="L350" s="1"/>
      <c r="M350" s="1"/>
      <c r="N350" s="1"/>
      <c r="O350" s="1"/>
      <c r="P350" s="1"/>
      <c r="Q350" s="1"/>
      <c r="R350" s="1"/>
      <c r="S350" s="1"/>
      <c r="T350" s="1"/>
    </row>
    <row r="351" spans="1:20" ht="15.75" customHeight="1" x14ac:dyDescent="0.2">
      <c r="A351" s="1"/>
      <c r="B351" s="1"/>
      <c r="C351" s="1"/>
      <c r="D351" s="1"/>
      <c r="E351" s="1"/>
      <c r="F351" s="1"/>
      <c r="G351" s="1"/>
      <c r="H351" s="1"/>
      <c r="I351" s="1"/>
      <c r="J351" s="1"/>
      <c r="K351" s="1"/>
      <c r="L351" s="1"/>
      <c r="M351" s="1"/>
      <c r="N351" s="1"/>
      <c r="O351" s="1"/>
      <c r="P351" s="1"/>
      <c r="Q351" s="1"/>
      <c r="R351" s="1"/>
      <c r="S351" s="1"/>
      <c r="T351" s="1"/>
    </row>
    <row r="352" spans="1:20" ht="15.75" customHeight="1" x14ac:dyDescent="0.2">
      <c r="A352" s="1"/>
      <c r="B352" s="1"/>
      <c r="C352" s="1"/>
      <c r="D352" s="1"/>
      <c r="E352" s="1"/>
      <c r="F352" s="1"/>
      <c r="G352" s="1"/>
      <c r="H352" s="1"/>
      <c r="I352" s="1"/>
      <c r="J352" s="1"/>
      <c r="K352" s="1"/>
      <c r="L352" s="1"/>
      <c r="M352" s="1"/>
      <c r="N352" s="1"/>
      <c r="O352" s="1"/>
      <c r="P352" s="1"/>
      <c r="Q352" s="1"/>
      <c r="R352" s="1"/>
      <c r="S352" s="1"/>
      <c r="T352" s="1"/>
    </row>
    <row r="353" spans="1:20" ht="15.75" customHeight="1" x14ac:dyDescent="0.2">
      <c r="A353" s="1"/>
      <c r="B353" s="1"/>
      <c r="C353" s="1"/>
      <c r="D353" s="1"/>
      <c r="E353" s="1"/>
      <c r="F353" s="1"/>
      <c r="G353" s="1"/>
      <c r="H353" s="1"/>
      <c r="I353" s="1"/>
      <c r="J353" s="1"/>
      <c r="K353" s="1"/>
      <c r="L353" s="1"/>
      <c r="M353" s="1"/>
      <c r="N353" s="1"/>
      <c r="O353" s="1"/>
      <c r="P353" s="1"/>
      <c r="Q353" s="1"/>
      <c r="R353" s="1"/>
      <c r="S353" s="1"/>
      <c r="T353" s="1"/>
    </row>
    <row r="354" spans="1:20" ht="15.75" customHeight="1" x14ac:dyDescent="0.2">
      <c r="A354" s="1"/>
      <c r="B354" s="1"/>
      <c r="C354" s="1"/>
      <c r="D354" s="1"/>
      <c r="E354" s="1"/>
      <c r="F354" s="1"/>
      <c r="G354" s="1"/>
      <c r="H354" s="1"/>
      <c r="I354" s="1"/>
      <c r="J354" s="1"/>
      <c r="K354" s="1"/>
      <c r="L354" s="1"/>
      <c r="M354" s="1"/>
      <c r="N354" s="1"/>
      <c r="O354" s="1"/>
      <c r="P354" s="1"/>
      <c r="Q354" s="1"/>
      <c r="R354" s="1"/>
      <c r="S354" s="1"/>
      <c r="T354" s="1"/>
    </row>
    <row r="355" spans="1:20" ht="15.75" customHeight="1" x14ac:dyDescent="0.2">
      <c r="A355" s="1"/>
      <c r="B355" s="1"/>
      <c r="C355" s="1"/>
      <c r="D355" s="1"/>
      <c r="E355" s="1"/>
      <c r="F355" s="1"/>
      <c r="G355" s="1"/>
      <c r="H355" s="1"/>
      <c r="I355" s="1"/>
      <c r="J355" s="1"/>
      <c r="K355" s="1"/>
      <c r="L355" s="1"/>
      <c r="M355" s="1"/>
      <c r="N355" s="1"/>
      <c r="O355" s="1"/>
      <c r="P355" s="1"/>
      <c r="Q355" s="1"/>
      <c r="R355" s="1"/>
      <c r="S355" s="1"/>
      <c r="T355" s="1"/>
    </row>
    <row r="356" spans="1:20" ht="15.75" customHeight="1" x14ac:dyDescent="0.2">
      <c r="A356" s="1"/>
      <c r="B356" s="1"/>
      <c r="C356" s="1"/>
      <c r="D356" s="1"/>
      <c r="E356" s="1"/>
      <c r="F356" s="1"/>
      <c r="G356" s="1"/>
      <c r="H356" s="1"/>
      <c r="I356" s="1"/>
      <c r="J356" s="1"/>
      <c r="K356" s="1"/>
      <c r="L356" s="1"/>
      <c r="M356" s="1"/>
      <c r="N356" s="1"/>
      <c r="O356" s="1"/>
      <c r="P356" s="1"/>
      <c r="Q356" s="1"/>
      <c r="R356" s="1"/>
      <c r="S356" s="1"/>
      <c r="T356" s="1"/>
    </row>
    <row r="357" spans="1:20" ht="15.75" customHeight="1" x14ac:dyDescent="0.2">
      <c r="A357" s="1"/>
      <c r="B357" s="1"/>
      <c r="C357" s="1"/>
      <c r="D357" s="1"/>
      <c r="E357" s="1"/>
      <c r="F357" s="1"/>
      <c r="G357" s="1"/>
      <c r="H357" s="1"/>
      <c r="I357" s="1"/>
      <c r="J357" s="1"/>
      <c r="K357" s="1"/>
      <c r="L357" s="1"/>
      <c r="M357" s="1"/>
      <c r="N357" s="1"/>
      <c r="O357" s="1"/>
      <c r="P357" s="1"/>
      <c r="Q357" s="1"/>
      <c r="R357" s="1"/>
      <c r="S357" s="1"/>
      <c r="T357" s="1"/>
    </row>
    <row r="358" spans="1:20" ht="15.75" customHeight="1" x14ac:dyDescent="0.2">
      <c r="A358" s="1"/>
      <c r="B358" s="1"/>
      <c r="C358" s="1"/>
      <c r="D358" s="1"/>
      <c r="E358" s="1"/>
      <c r="F358" s="1"/>
      <c r="G358" s="1"/>
      <c r="H358" s="1"/>
      <c r="I358" s="1"/>
      <c r="J358" s="1"/>
      <c r="K358" s="1"/>
      <c r="L358" s="1"/>
      <c r="M358" s="1"/>
      <c r="N358" s="1"/>
      <c r="O358" s="1"/>
      <c r="P358" s="1"/>
      <c r="Q358" s="1"/>
      <c r="R358" s="1"/>
      <c r="S358" s="1"/>
      <c r="T358" s="1"/>
    </row>
    <row r="359" spans="1:20" ht="15.75" customHeight="1" x14ac:dyDescent="0.2">
      <c r="A359" s="1"/>
      <c r="B359" s="1"/>
      <c r="C359" s="1"/>
      <c r="D359" s="1"/>
      <c r="E359" s="1"/>
      <c r="F359" s="1"/>
      <c r="G359" s="1"/>
      <c r="H359" s="1"/>
      <c r="I359" s="1"/>
      <c r="J359" s="1"/>
      <c r="K359" s="1"/>
      <c r="L359" s="1"/>
      <c r="M359" s="1"/>
      <c r="N359" s="1"/>
      <c r="O359" s="1"/>
      <c r="P359" s="1"/>
      <c r="Q359" s="1"/>
      <c r="R359" s="1"/>
      <c r="S359" s="1"/>
      <c r="T359" s="1"/>
    </row>
    <row r="360" spans="1:20" ht="15.75" customHeight="1" x14ac:dyDescent="0.2">
      <c r="A360" s="1"/>
      <c r="B360" s="1"/>
      <c r="C360" s="1"/>
      <c r="D360" s="1"/>
      <c r="E360" s="1"/>
      <c r="F360" s="1"/>
      <c r="G360" s="1"/>
      <c r="H360" s="1"/>
      <c r="I360" s="1"/>
      <c r="J360" s="1"/>
      <c r="K360" s="1"/>
      <c r="L360" s="1"/>
      <c r="M360" s="1"/>
      <c r="N360" s="1"/>
      <c r="O360" s="1"/>
      <c r="P360" s="1"/>
      <c r="Q360" s="1"/>
      <c r="R360" s="1"/>
      <c r="S360" s="1"/>
      <c r="T360" s="1"/>
    </row>
    <row r="361" spans="1:20" ht="15.75" customHeight="1" x14ac:dyDescent="0.2">
      <c r="A361" s="1"/>
      <c r="B361" s="1"/>
      <c r="C361" s="1"/>
      <c r="D361" s="1"/>
      <c r="E361" s="1"/>
      <c r="F361" s="1"/>
      <c r="G361" s="1"/>
      <c r="H361" s="1"/>
      <c r="I361" s="1"/>
      <c r="J361" s="1"/>
      <c r="K361" s="1"/>
      <c r="L361" s="1"/>
      <c r="M361" s="1"/>
      <c r="N361" s="1"/>
      <c r="O361" s="1"/>
      <c r="P361" s="1"/>
      <c r="Q361" s="1"/>
      <c r="R361" s="1"/>
      <c r="S361" s="1"/>
      <c r="T361" s="1"/>
    </row>
    <row r="362" spans="1:20" ht="15.75" customHeight="1" x14ac:dyDescent="0.2">
      <c r="A362" s="1"/>
      <c r="B362" s="1"/>
      <c r="C362" s="1"/>
      <c r="D362" s="1"/>
      <c r="E362" s="1"/>
      <c r="F362" s="1"/>
      <c r="G362" s="1"/>
      <c r="H362" s="1"/>
      <c r="I362" s="1"/>
      <c r="J362" s="1"/>
      <c r="K362" s="1"/>
      <c r="L362" s="1"/>
      <c r="M362" s="1"/>
      <c r="N362" s="1"/>
      <c r="O362" s="1"/>
      <c r="P362" s="1"/>
      <c r="Q362" s="1"/>
      <c r="R362" s="1"/>
      <c r="S362" s="1"/>
      <c r="T362" s="1"/>
    </row>
    <row r="363" spans="1:20" ht="15.75" customHeight="1" x14ac:dyDescent="0.2">
      <c r="A363" s="1"/>
      <c r="B363" s="1"/>
      <c r="C363" s="1"/>
      <c r="D363" s="1"/>
      <c r="E363" s="1"/>
      <c r="F363" s="1"/>
      <c r="G363" s="1"/>
      <c r="H363" s="1"/>
      <c r="I363" s="1"/>
      <c r="J363" s="1"/>
      <c r="K363" s="1"/>
      <c r="L363" s="1"/>
      <c r="M363" s="1"/>
      <c r="N363" s="1"/>
      <c r="O363" s="1"/>
      <c r="P363" s="1"/>
      <c r="Q363" s="1"/>
      <c r="R363" s="1"/>
      <c r="S363" s="1"/>
      <c r="T363" s="1"/>
    </row>
    <row r="364" spans="1:20" ht="15.75" customHeight="1" x14ac:dyDescent="0.2">
      <c r="A364" s="1"/>
      <c r="B364" s="1"/>
      <c r="C364" s="1"/>
      <c r="D364" s="1"/>
      <c r="E364" s="1"/>
      <c r="F364" s="1"/>
      <c r="G364" s="1"/>
      <c r="H364" s="1"/>
      <c r="I364" s="1"/>
      <c r="J364" s="1"/>
      <c r="K364" s="1"/>
      <c r="L364" s="1"/>
      <c r="M364" s="1"/>
      <c r="N364" s="1"/>
      <c r="O364" s="1"/>
      <c r="P364" s="1"/>
      <c r="Q364" s="1"/>
      <c r="R364" s="1"/>
      <c r="S364" s="1"/>
      <c r="T364" s="1"/>
    </row>
    <row r="365" spans="1:20" ht="15.75" customHeight="1" x14ac:dyDescent="0.2">
      <c r="A365" s="1"/>
      <c r="B365" s="1"/>
      <c r="C365" s="1"/>
      <c r="D365" s="1"/>
      <c r="E365" s="1"/>
      <c r="F365" s="1"/>
      <c r="G365" s="1"/>
      <c r="H365" s="1"/>
      <c r="I365" s="1"/>
      <c r="J365" s="1"/>
      <c r="K365" s="1"/>
      <c r="L365" s="1"/>
      <c r="M365" s="1"/>
      <c r="N365" s="1"/>
      <c r="O365" s="1"/>
      <c r="P365" s="1"/>
      <c r="Q365" s="1"/>
      <c r="R365" s="1"/>
      <c r="S365" s="1"/>
      <c r="T365" s="1"/>
    </row>
    <row r="366" spans="1:20" ht="15.75" customHeight="1" x14ac:dyDescent="0.2">
      <c r="A366" s="1"/>
      <c r="B366" s="1"/>
      <c r="C366" s="1"/>
      <c r="D366" s="1"/>
      <c r="E366" s="1"/>
      <c r="F366" s="1"/>
      <c r="G366" s="1"/>
      <c r="H366" s="1"/>
      <c r="I366" s="1"/>
      <c r="J366" s="1"/>
      <c r="K366" s="1"/>
      <c r="L366" s="1"/>
      <c r="M366" s="1"/>
      <c r="N366" s="1"/>
      <c r="O366" s="1"/>
      <c r="P366" s="1"/>
      <c r="Q366" s="1"/>
      <c r="R366" s="1"/>
      <c r="S366" s="1"/>
      <c r="T366" s="1"/>
    </row>
    <row r="367" spans="1:20" ht="15.75" customHeight="1" x14ac:dyDescent="0.2">
      <c r="A367" s="1"/>
      <c r="B367" s="1"/>
      <c r="C367" s="1"/>
      <c r="D367" s="1"/>
      <c r="E367" s="1"/>
      <c r="F367" s="1"/>
      <c r="G367" s="1"/>
      <c r="H367" s="1"/>
      <c r="I367" s="1"/>
      <c r="J367" s="1"/>
      <c r="K367" s="1"/>
      <c r="L367" s="1"/>
      <c r="M367" s="1"/>
      <c r="N367" s="1"/>
      <c r="O367" s="1"/>
      <c r="P367" s="1"/>
      <c r="Q367" s="1"/>
      <c r="R367" s="1"/>
      <c r="S367" s="1"/>
      <c r="T367" s="1"/>
    </row>
    <row r="368" spans="1:20" ht="15.75" customHeight="1" x14ac:dyDescent="0.2">
      <c r="A368" s="1"/>
      <c r="B368" s="1"/>
      <c r="C368" s="1"/>
      <c r="D368" s="1"/>
      <c r="E368" s="1"/>
      <c r="F368" s="1"/>
      <c r="G368" s="1"/>
      <c r="H368" s="1"/>
      <c r="I368" s="1"/>
      <c r="J368" s="1"/>
      <c r="K368" s="1"/>
      <c r="L368" s="1"/>
      <c r="M368" s="1"/>
      <c r="N368" s="1"/>
      <c r="O368" s="1"/>
      <c r="P368" s="1"/>
      <c r="Q368" s="1"/>
      <c r="R368" s="1"/>
      <c r="S368" s="1"/>
      <c r="T368" s="1"/>
    </row>
    <row r="369" spans="1:20" ht="15.75" customHeight="1" x14ac:dyDescent="0.2">
      <c r="A369" s="1"/>
      <c r="B369" s="1"/>
      <c r="C369" s="1"/>
      <c r="D369" s="1"/>
      <c r="E369" s="1"/>
      <c r="F369" s="1"/>
      <c r="G369" s="1"/>
      <c r="H369" s="1"/>
      <c r="I369" s="1"/>
      <c r="J369" s="1"/>
      <c r="K369" s="1"/>
      <c r="L369" s="1"/>
      <c r="M369" s="1"/>
      <c r="N369" s="1"/>
      <c r="O369" s="1"/>
      <c r="P369" s="1"/>
      <c r="Q369" s="1"/>
      <c r="R369" s="1"/>
      <c r="S369" s="1"/>
      <c r="T369" s="1"/>
    </row>
    <row r="370" spans="1:20" ht="15.75" customHeight="1" x14ac:dyDescent="0.2">
      <c r="A370" s="1"/>
      <c r="B370" s="1"/>
      <c r="C370" s="1"/>
      <c r="D370" s="1"/>
      <c r="E370" s="1"/>
      <c r="F370" s="1"/>
      <c r="G370" s="1"/>
      <c r="H370" s="1"/>
      <c r="I370" s="1"/>
      <c r="J370" s="1"/>
      <c r="K370" s="1"/>
      <c r="L370" s="1"/>
      <c r="M370" s="1"/>
      <c r="N370" s="1"/>
      <c r="O370" s="1"/>
      <c r="P370" s="1"/>
      <c r="Q370" s="1"/>
      <c r="R370" s="1"/>
      <c r="S370" s="1"/>
      <c r="T370" s="1"/>
    </row>
    <row r="371" spans="1:20" ht="15.75" customHeight="1" x14ac:dyDescent="0.2">
      <c r="A371" s="1"/>
      <c r="B371" s="1"/>
      <c r="C371" s="1"/>
      <c r="D371" s="1"/>
      <c r="E371" s="1"/>
      <c r="F371" s="1"/>
      <c r="G371" s="1"/>
      <c r="H371" s="1"/>
      <c r="I371" s="1"/>
      <c r="J371" s="1"/>
      <c r="K371" s="1"/>
      <c r="L371" s="1"/>
      <c r="M371" s="1"/>
      <c r="N371" s="1"/>
      <c r="O371" s="1"/>
      <c r="P371" s="1"/>
      <c r="Q371" s="1"/>
      <c r="R371" s="1"/>
      <c r="S371" s="1"/>
      <c r="T371" s="1"/>
    </row>
    <row r="372" spans="1:20" ht="15.75" customHeight="1" x14ac:dyDescent="0.2">
      <c r="A372" s="1"/>
      <c r="B372" s="1"/>
      <c r="C372" s="1"/>
      <c r="D372" s="1"/>
      <c r="E372" s="1"/>
      <c r="F372" s="1"/>
      <c r="G372" s="1"/>
      <c r="H372" s="1"/>
      <c r="I372" s="1"/>
      <c r="J372" s="1"/>
      <c r="K372" s="1"/>
      <c r="L372" s="1"/>
      <c r="M372" s="1"/>
      <c r="N372" s="1"/>
      <c r="O372" s="1"/>
      <c r="P372" s="1"/>
      <c r="Q372" s="1"/>
      <c r="R372" s="1"/>
      <c r="S372" s="1"/>
      <c r="T372" s="1"/>
    </row>
    <row r="373" spans="1:20" ht="15.75" customHeight="1" x14ac:dyDescent="0.2">
      <c r="A373" s="1"/>
      <c r="B373" s="1"/>
      <c r="C373" s="1"/>
      <c r="D373" s="1"/>
      <c r="E373" s="1"/>
      <c r="F373" s="1"/>
      <c r="G373" s="1"/>
      <c r="H373" s="1"/>
      <c r="I373" s="1"/>
      <c r="J373" s="1"/>
      <c r="K373" s="1"/>
      <c r="L373" s="1"/>
      <c r="M373" s="1"/>
      <c r="N373" s="1"/>
      <c r="O373" s="1"/>
      <c r="P373" s="1"/>
      <c r="Q373" s="1"/>
      <c r="R373" s="1"/>
      <c r="S373" s="1"/>
      <c r="T373" s="1"/>
    </row>
    <row r="374" spans="1:20" ht="15.75" customHeight="1" x14ac:dyDescent="0.2">
      <c r="A374" s="1"/>
      <c r="B374" s="1"/>
      <c r="C374" s="1"/>
      <c r="D374" s="1"/>
      <c r="E374" s="1"/>
      <c r="F374" s="1"/>
      <c r="G374" s="1"/>
      <c r="H374" s="1"/>
      <c r="I374" s="1"/>
      <c r="J374" s="1"/>
      <c r="K374" s="1"/>
      <c r="L374" s="1"/>
      <c r="M374" s="1"/>
      <c r="N374" s="1"/>
      <c r="O374" s="1"/>
      <c r="P374" s="1"/>
      <c r="Q374" s="1"/>
      <c r="R374" s="1"/>
      <c r="S374" s="1"/>
      <c r="T374" s="1"/>
    </row>
    <row r="375" spans="1:20" ht="15.75" customHeight="1" x14ac:dyDescent="0.2">
      <c r="A375" s="1"/>
      <c r="B375" s="1"/>
      <c r="C375" s="1"/>
      <c r="D375" s="1"/>
      <c r="E375" s="1"/>
      <c r="F375" s="1"/>
      <c r="G375" s="1"/>
      <c r="H375" s="1"/>
      <c r="I375" s="1"/>
      <c r="J375" s="1"/>
      <c r="K375" s="1"/>
      <c r="L375" s="1"/>
      <c r="M375" s="1"/>
      <c r="N375" s="1"/>
      <c r="O375" s="1"/>
      <c r="P375" s="1"/>
      <c r="Q375" s="1"/>
      <c r="R375" s="1"/>
      <c r="S375" s="1"/>
      <c r="T375" s="1"/>
    </row>
    <row r="376" spans="1:20" ht="15.75" customHeight="1" x14ac:dyDescent="0.2">
      <c r="A376" s="1"/>
      <c r="B376" s="1"/>
      <c r="C376" s="1"/>
      <c r="D376" s="1"/>
      <c r="E376" s="1"/>
      <c r="F376" s="1"/>
      <c r="G376" s="1"/>
      <c r="H376" s="1"/>
      <c r="I376" s="1"/>
      <c r="J376" s="1"/>
      <c r="K376" s="1"/>
      <c r="L376" s="1"/>
      <c r="M376" s="1"/>
      <c r="N376" s="1"/>
      <c r="O376" s="1"/>
      <c r="P376" s="1"/>
      <c r="Q376" s="1"/>
      <c r="R376" s="1"/>
      <c r="S376" s="1"/>
      <c r="T376" s="1"/>
    </row>
    <row r="377" spans="1:20" ht="15.75" customHeight="1" x14ac:dyDescent="0.2">
      <c r="A377" s="1"/>
      <c r="B377" s="1"/>
      <c r="C377" s="1"/>
      <c r="D377" s="1"/>
      <c r="E377" s="1"/>
      <c r="F377" s="1"/>
      <c r="G377" s="1"/>
      <c r="H377" s="1"/>
      <c r="I377" s="1"/>
      <c r="J377" s="1"/>
      <c r="K377" s="1"/>
      <c r="L377" s="1"/>
      <c r="M377" s="1"/>
      <c r="N377" s="1"/>
      <c r="O377" s="1"/>
      <c r="P377" s="1"/>
      <c r="Q377" s="1"/>
      <c r="R377" s="1"/>
      <c r="S377" s="1"/>
      <c r="T377" s="1"/>
    </row>
    <row r="378" spans="1:20" ht="15.75" customHeight="1" x14ac:dyDescent="0.2">
      <c r="A378" s="1"/>
      <c r="B378" s="1"/>
      <c r="C378" s="1"/>
      <c r="D378" s="1"/>
      <c r="E378" s="1"/>
      <c r="F378" s="1"/>
      <c r="G378" s="1"/>
      <c r="H378" s="1"/>
      <c r="I378" s="1"/>
      <c r="J378" s="1"/>
      <c r="K378" s="1"/>
      <c r="L378" s="1"/>
      <c r="M378" s="1"/>
      <c r="N378" s="1"/>
      <c r="O378" s="1"/>
      <c r="P378" s="1"/>
      <c r="Q378" s="1"/>
      <c r="R378" s="1"/>
      <c r="S378" s="1"/>
      <c r="T378" s="1"/>
    </row>
    <row r="379" spans="1:20" ht="15.75" customHeight="1" x14ac:dyDescent="0.2">
      <c r="A379" s="1"/>
      <c r="B379" s="1"/>
      <c r="C379" s="1"/>
      <c r="D379" s="1"/>
      <c r="E379" s="1"/>
      <c r="F379" s="1"/>
      <c r="G379" s="1"/>
      <c r="H379" s="1"/>
      <c r="I379" s="1"/>
      <c r="J379" s="1"/>
      <c r="K379" s="1"/>
      <c r="L379" s="1"/>
      <c r="M379" s="1"/>
      <c r="N379" s="1"/>
      <c r="O379" s="1"/>
      <c r="P379" s="1"/>
      <c r="Q379" s="1"/>
      <c r="R379" s="1"/>
      <c r="S379" s="1"/>
      <c r="T379" s="1"/>
    </row>
    <row r="380" spans="1:20" ht="15.75" customHeight="1" x14ac:dyDescent="0.2">
      <c r="A380" s="1"/>
      <c r="B380" s="1"/>
      <c r="C380" s="1"/>
      <c r="D380" s="1"/>
      <c r="E380" s="1"/>
      <c r="F380" s="1"/>
      <c r="G380" s="1"/>
      <c r="H380" s="1"/>
      <c r="I380" s="1"/>
      <c r="J380" s="1"/>
      <c r="K380" s="1"/>
      <c r="L380" s="1"/>
      <c r="M380" s="1"/>
      <c r="N380" s="1"/>
      <c r="O380" s="1"/>
      <c r="P380" s="1"/>
      <c r="Q380" s="1"/>
      <c r="R380" s="1"/>
      <c r="S380" s="1"/>
      <c r="T380" s="1"/>
    </row>
    <row r="381" spans="1:20" ht="15.75" customHeight="1" x14ac:dyDescent="0.2">
      <c r="A381" s="1"/>
      <c r="B381" s="1"/>
      <c r="C381" s="1"/>
      <c r="D381" s="1"/>
      <c r="E381" s="1"/>
      <c r="F381" s="1"/>
      <c r="G381" s="1"/>
      <c r="H381" s="1"/>
      <c r="I381" s="1"/>
      <c r="J381" s="1"/>
      <c r="K381" s="1"/>
      <c r="L381" s="1"/>
      <c r="M381" s="1"/>
      <c r="N381" s="1"/>
      <c r="O381" s="1"/>
      <c r="P381" s="1"/>
      <c r="Q381" s="1"/>
      <c r="R381" s="1"/>
      <c r="S381" s="1"/>
      <c r="T381" s="1"/>
    </row>
    <row r="382" spans="1:20" ht="15.75" customHeight="1" x14ac:dyDescent="0.2">
      <c r="A382" s="1"/>
      <c r="B382" s="1"/>
      <c r="C382" s="1"/>
      <c r="D382" s="1"/>
      <c r="E382" s="1"/>
      <c r="F382" s="1"/>
      <c r="G382" s="1"/>
      <c r="H382" s="1"/>
      <c r="I382" s="1"/>
      <c r="J382" s="1"/>
      <c r="K382" s="1"/>
      <c r="L382" s="1"/>
      <c r="M382" s="1"/>
      <c r="N382" s="1"/>
      <c r="O382" s="1"/>
      <c r="P382" s="1"/>
      <c r="Q382" s="1"/>
      <c r="R382" s="1"/>
      <c r="S382" s="1"/>
      <c r="T382" s="1"/>
    </row>
    <row r="383" spans="1:20" ht="15.75" customHeight="1" x14ac:dyDescent="0.2">
      <c r="A383" s="1"/>
      <c r="B383" s="1"/>
      <c r="C383" s="1"/>
      <c r="D383" s="1"/>
      <c r="E383" s="1"/>
      <c r="F383" s="1"/>
      <c r="G383" s="1"/>
      <c r="H383" s="1"/>
      <c r="I383" s="1"/>
      <c r="J383" s="1"/>
      <c r="K383" s="1"/>
      <c r="L383" s="1"/>
      <c r="M383" s="1"/>
      <c r="N383" s="1"/>
      <c r="O383" s="1"/>
      <c r="P383" s="1"/>
      <c r="Q383" s="1"/>
      <c r="R383" s="1"/>
      <c r="S383" s="1"/>
      <c r="T383" s="1"/>
    </row>
    <row r="384" spans="1:20" ht="15.75" customHeight="1" x14ac:dyDescent="0.2">
      <c r="A384" s="1"/>
      <c r="B384" s="1"/>
      <c r="C384" s="1"/>
      <c r="D384" s="1"/>
      <c r="E384" s="1"/>
      <c r="F384" s="1"/>
      <c r="G384" s="1"/>
      <c r="H384" s="1"/>
      <c r="I384" s="1"/>
      <c r="J384" s="1"/>
      <c r="K384" s="1"/>
      <c r="L384" s="1"/>
      <c r="M384" s="1"/>
      <c r="N384" s="1"/>
      <c r="O384" s="1"/>
      <c r="P384" s="1"/>
      <c r="Q384" s="1"/>
      <c r="R384" s="1"/>
      <c r="S384" s="1"/>
      <c r="T384" s="1"/>
    </row>
    <row r="385" spans="1:20" ht="15.75" customHeight="1" x14ac:dyDescent="0.2">
      <c r="A385" s="1"/>
      <c r="B385" s="1"/>
      <c r="C385" s="1"/>
      <c r="D385" s="1"/>
      <c r="E385" s="1"/>
      <c r="F385" s="1"/>
      <c r="G385" s="1"/>
      <c r="H385" s="1"/>
      <c r="I385" s="1"/>
      <c r="J385" s="1"/>
      <c r="K385" s="1"/>
      <c r="L385" s="1"/>
      <c r="M385" s="1"/>
      <c r="N385" s="1"/>
      <c r="O385" s="1"/>
      <c r="P385" s="1"/>
      <c r="Q385" s="1"/>
      <c r="R385" s="1"/>
      <c r="S385" s="1"/>
      <c r="T385" s="1"/>
    </row>
    <row r="386" spans="1:20" ht="15.75" customHeight="1" x14ac:dyDescent="0.2">
      <c r="A386" s="1"/>
      <c r="B386" s="1"/>
      <c r="C386" s="1"/>
      <c r="D386" s="1"/>
      <c r="E386" s="1"/>
      <c r="F386" s="1"/>
      <c r="G386" s="1"/>
      <c r="H386" s="1"/>
      <c r="I386" s="1"/>
      <c r="J386" s="1"/>
      <c r="K386" s="1"/>
      <c r="L386" s="1"/>
      <c r="M386" s="1"/>
      <c r="N386" s="1"/>
      <c r="O386" s="1"/>
      <c r="P386" s="1"/>
      <c r="Q386" s="1"/>
      <c r="R386" s="1"/>
      <c r="S386" s="1"/>
      <c r="T386" s="1"/>
    </row>
    <row r="387" spans="1:20" ht="15.75" customHeight="1" x14ac:dyDescent="0.2">
      <c r="A387" s="1"/>
      <c r="B387" s="1"/>
      <c r="C387" s="1"/>
      <c r="D387" s="1"/>
      <c r="E387" s="1"/>
      <c r="F387" s="1"/>
      <c r="G387" s="1"/>
      <c r="H387" s="1"/>
      <c r="I387" s="1"/>
      <c r="J387" s="1"/>
      <c r="K387" s="1"/>
      <c r="L387" s="1"/>
      <c r="M387" s="1"/>
      <c r="N387" s="1"/>
      <c r="O387" s="1"/>
      <c r="P387" s="1"/>
      <c r="Q387" s="1"/>
      <c r="R387" s="1"/>
      <c r="S387" s="1"/>
      <c r="T387" s="1"/>
    </row>
    <row r="388" spans="1:20" ht="15.75" customHeight="1" x14ac:dyDescent="0.2">
      <c r="A388" s="1"/>
      <c r="B388" s="1"/>
      <c r="C388" s="1"/>
      <c r="D388" s="1"/>
      <c r="E388" s="1"/>
      <c r="F388" s="1"/>
      <c r="G388" s="1"/>
      <c r="H388" s="1"/>
      <c r="I388" s="1"/>
      <c r="J388" s="1"/>
      <c r="K388" s="1"/>
      <c r="L388" s="1"/>
      <c r="M388" s="1"/>
      <c r="N388" s="1"/>
      <c r="O388" s="1"/>
      <c r="P388" s="1"/>
      <c r="Q388" s="1"/>
      <c r="R388" s="1"/>
      <c r="S388" s="1"/>
      <c r="T388" s="1"/>
    </row>
    <row r="389" spans="1:20" ht="15.75" customHeight="1" x14ac:dyDescent="0.2">
      <c r="A389" s="1"/>
      <c r="B389" s="1"/>
      <c r="C389" s="1"/>
      <c r="D389" s="1"/>
      <c r="E389" s="1"/>
      <c r="F389" s="1"/>
      <c r="G389" s="1"/>
      <c r="H389" s="1"/>
      <c r="I389" s="1"/>
      <c r="J389" s="1"/>
      <c r="K389" s="1"/>
      <c r="L389" s="1"/>
      <c r="M389" s="1"/>
      <c r="N389" s="1"/>
      <c r="O389" s="1"/>
      <c r="P389" s="1"/>
      <c r="Q389" s="1"/>
      <c r="R389" s="1"/>
      <c r="S389" s="1"/>
      <c r="T389" s="1"/>
    </row>
    <row r="390" spans="1:20" ht="15.75" customHeight="1" x14ac:dyDescent="0.2">
      <c r="A390" s="1"/>
      <c r="B390" s="1"/>
      <c r="C390" s="1"/>
      <c r="D390" s="1"/>
      <c r="E390" s="1"/>
      <c r="F390" s="1"/>
      <c r="G390" s="1"/>
      <c r="H390" s="1"/>
      <c r="I390" s="1"/>
      <c r="J390" s="1"/>
      <c r="K390" s="1"/>
      <c r="L390" s="1"/>
      <c r="M390" s="1"/>
      <c r="N390" s="1"/>
      <c r="O390" s="1"/>
      <c r="P390" s="1"/>
      <c r="Q390" s="1"/>
      <c r="R390" s="1"/>
      <c r="S390" s="1"/>
      <c r="T390" s="1"/>
    </row>
    <row r="391" spans="1:20" ht="15.75" customHeight="1" x14ac:dyDescent="0.2">
      <c r="A391" s="1"/>
      <c r="B391" s="1"/>
      <c r="C391" s="1"/>
      <c r="D391" s="1"/>
      <c r="E391" s="1"/>
      <c r="F391" s="1"/>
      <c r="G391" s="1"/>
      <c r="H391" s="1"/>
      <c r="I391" s="1"/>
      <c r="J391" s="1"/>
      <c r="K391" s="1"/>
      <c r="L391" s="1"/>
      <c r="M391" s="1"/>
      <c r="N391" s="1"/>
      <c r="O391" s="1"/>
      <c r="P391" s="1"/>
      <c r="Q391" s="1"/>
      <c r="R391" s="1"/>
      <c r="S391" s="1"/>
      <c r="T391" s="1"/>
    </row>
    <row r="392" spans="1:20" ht="15.75" customHeight="1" x14ac:dyDescent="0.2">
      <c r="A392" s="1"/>
      <c r="B392" s="1"/>
      <c r="C392" s="1"/>
      <c r="D392" s="1"/>
      <c r="E392" s="1"/>
      <c r="F392" s="1"/>
      <c r="G392" s="1"/>
      <c r="H392" s="1"/>
      <c r="I392" s="1"/>
      <c r="J392" s="1"/>
      <c r="K392" s="1"/>
      <c r="L392" s="1"/>
      <c r="M392" s="1"/>
      <c r="N392" s="1"/>
      <c r="O392" s="1"/>
      <c r="P392" s="1"/>
      <c r="Q392" s="1"/>
      <c r="R392" s="1"/>
      <c r="S392" s="1"/>
      <c r="T392" s="1"/>
    </row>
    <row r="393" spans="1:20" ht="15.75" customHeight="1" x14ac:dyDescent="0.2">
      <c r="A393" s="1"/>
      <c r="B393" s="1"/>
      <c r="C393" s="1"/>
      <c r="D393" s="1"/>
      <c r="E393" s="1"/>
      <c r="F393" s="1"/>
      <c r="G393" s="1"/>
      <c r="H393" s="1"/>
      <c r="I393" s="1"/>
      <c r="J393" s="1"/>
      <c r="K393" s="1"/>
      <c r="L393" s="1"/>
      <c r="M393" s="1"/>
      <c r="N393" s="1"/>
      <c r="O393" s="1"/>
      <c r="P393" s="1"/>
      <c r="Q393" s="1"/>
      <c r="R393" s="1"/>
      <c r="S393" s="1"/>
      <c r="T393" s="1"/>
    </row>
    <row r="394" spans="1:20" ht="15.75" customHeight="1" x14ac:dyDescent="0.2">
      <c r="A394" s="1"/>
      <c r="B394" s="1"/>
      <c r="C394" s="1"/>
      <c r="D394" s="1"/>
      <c r="E394" s="1"/>
      <c r="F394" s="1"/>
      <c r="G394" s="1"/>
      <c r="H394" s="1"/>
      <c r="I394" s="1"/>
      <c r="J394" s="1"/>
      <c r="K394" s="1"/>
      <c r="L394" s="1"/>
      <c r="M394" s="1"/>
      <c r="N394" s="1"/>
      <c r="O394" s="1"/>
      <c r="P394" s="1"/>
      <c r="Q394" s="1"/>
      <c r="R394" s="1"/>
      <c r="S394" s="1"/>
      <c r="T394" s="1"/>
    </row>
    <row r="395" spans="1:20" ht="15.75" customHeight="1" x14ac:dyDescent="0.2">
      <c r="A395" s="1"/>
      <c r="B395" s="1"/>
      <c r="C395" s="1"/>
      <c r="D395" s="1"/>
      <c r="E395" s="1"/>
      <c r="F395" s="1"/>
      <c r="G395" s="1"/>
      <c r="H395" s="1"/>
      <c r="I395" s="1"/>
      <c r="J395" s="1"/>
      <c r="K395" s="1"/>
      <c r="L395" s="1"/>
      <c r="M395" s="1"/>
      <c r="N395" s="1"/>
      <c r="O395" s="1"/>
      <c r="P395" s="1"/>
      <c r="Q395" s="1"/>
      <c r="R395" s="1"/>
      <c r="S395" s="1"/>
      <c r="T395" s="1"/>
    </row>
    <row r="396" spans="1:20" ht="15.75" customHeight="1" x14ac:dyDescent="0.2">
      <c r="A396" s="1"/>
      <c r="B396" s="1"/>
      <c r="C396" s="1"/>
      <c r="D396" s="1"/>
      <c r="E396" s="1"/>
      <c r="F396" s="1"/>
      <c r="G396" s="1"/>
      <c r="H396" s="1"/>
      <c r="I396" s="1"/>
      <c r="J396" s="1"/>
      <c r="K396" s="1"/>
      <c r="L396" s="1"/>
      <c r="M396" s="1"/>
      <c r="N396" s="1"/>
      <c r="O396" s="1"/>
      <c r="P396" s="1"/>
      <c r="Q396" s="1"/>
      <c r="R396" s="1"/>
      <c r="S396" s="1"/>
      <c r="T396" s="1"/>
    </row>
    <row r="397" spans="1:20" ht="15.75" customHeight="1" x14ac:dyDescent="0.2">
      <c r="A397" s="1"/>
      <c r="B397" s="1"/>
      <c r="C397" s="1"/>
      <c r="D397" s="1"/>
      <c r="E397" s="1"/>
      <c r="F397" s="1"/>
      <c r="G397" s="1"/>
      <c r="H397" s="1"/>
      <c r="I397" s="1"/>
      <c r="J397" s="1"/>
      <c r="K397" s="1"/>
      <c r="L397" s="1"/>
      <c r="M397" s="1"/>
      <c r="N397" s="1"/>
      <c r="O397" s="1"/>
      <c r="P397" s="1"/>
      <c r="Q397" s="1"/>
      <c r="R397" s="1"/>
      <c r="S397" s="1"/>
      <c r="T397" s="1"/>
    </row>
    <row r="398" spans="1:20" ht="15.75" customHeight="1" x14ac:dyDescent="0.2">
      <c r="A398" s="1"/>
      <c r="B398" s="1"/>
      <c r="C398" s="1"/>
      <c r="D398" s="1"/>
      <c r="E398" s="1"/>
      <c r="F398" s="1"/>
      <c r="G398" s="1"/>
      <c r="H398" s="1"/>
      <c r="I398" s="1"/>
      <c r="J398" s="1"/>
      <c r="K398" s="1"/>
      <c r="L398" s="1"/>
      <c r="M398" s="1"/>
      <c r="N398" s="1"/>
      <c r="O398" s="1"/>
      <c r="P398" s="1"/>
      <c r="Q398" s="1"/>
      <c r="R398" s="1"/>
      <c r="S398" s="1"/>
      <c r="T398" s="1"/>
    </row>
    <row r="399" spans="1:20" ht="15.75" customHeight="1" x14ac:dyDescent="0.2">
      <c r="A399" s="1"/>
      <c r="B399" s="1"/>
      <c r="C399" s="1"/>
      <c r="D399" s="1"/>
      <c r="E399" s="1"/>
      <c r="F399" s="1"/>
      <c r="G399" s="1"/>
      <c r="H399" s="1"/>
      <c r="I399" s="1"/>
      <c r="J399" s="1"/>
      <c r="K399" s="1"/>
      <c r="L399" s="1"/>
      <c r="M399" s="1"/>
      <c r="N399" s="1"/>
      <c r="O399" s="1"/>
      <c r="P399" s="1"/>
      <c r="Q399" s="1"/>
      <c r="R399" s="1"/>
      <c r="S399" s="1"/>
      <c r="T399" s="1"/>
    </row>
    <row r="400" spans="1:20" ht="15.75" customHeight="1" x14ac:dyDescent="0.2">
      <c r="A400" s="1"/>
      <c r="B400" s="1"/>
      <c r="C400" s="1"/>
      <c r="D400" s="1"/>
      <c r="E400" s="1"/>
      <c r="F400" s="1"/>
      <c r="G400" s="1"/>
      <c r="H400" s="1"/>
      <c r="I400" s="1"/>
      <c r="J400" s="1"/>
      <c r="K400" s="1"/>
      <c r="L400" s="1"/>
      <c r="M400" s="1"/>
      <c r="N400" s="1"/>
      <c r="O400" s="1"/>
      <c r="P400" s="1"/>
      <c r="Q400" s="1"/>
      <c r="R400" s="1"/>
      <c r="S400" s="1"/>
      <c r="T400" s="1"/>
    </row>
    <row r="401" spans="1:20" ht="15.75" customHeight="1" x14ac:dyDescent="0.2">
      <c r="A401" s="1"/>
      <c r="B401" s="1"/>
      <c r="C401" s="1"/>
      <c r="D401" s="1"/>
      <c r="E401" s="1"/>
      <c r="F401" s="1"/>
      <c r="G401" s="1"/>
      <c r="H401" s="1"/>
      <c r="I401" s="1"/>
      <c r="J401" s="1"/>
      <c r="K401" s="1"/>
      <c r="L401" s="1"/>
      <c r="M401" s="1"/>
      <c r="N401" s="1"/>
      <c r="O401" s="1"/>
      <c r="P401" s="1"/>
      <c r="Q401" s="1"/>
      <c r="R401" s="1"/>
      <c r="S401" s="1"/>
      <c r="T401" s="1"/>
    </row>
    <row r="402" spans="1:20" ht="15.75" customHeight="1" x14ac:dyDescent="0.2">
      <c r="A402" s="1"/>
      <c r="B402" s="1"/>
      <c r="C402" s="1"/>
      <c r="D402" s="1"/>
      <c r="E402" s="1"/>
      <c r="F402" s="1"/>
      <c r="G402" s="1"/>
      <c r="H402" s="1"/>
      <c r="I402" s="1"/>
      <c r="J402" s="1"/>
      <c r="K402" s="1"/>
      <c r="L402" s="1"/>
      <c r="M402" s="1"/>
      <c r="N402" s="1"/>
      <c r="O402" s="1"/>
      <c r="P402" s="1"/>
      <c r="Q402" s="1"/>
      <c r="R402" s="1"/>
      <c r="S402" s="1"/>
      <c r="T402" s="1"/>
    </row>
    <row r="403" spans="1:20" ht="15.75" customHeight="1" x14ac:dyDescent="0.2">
      <c r="A403" s="1"/>
      <c r="B403" s="1"/>
      <c r="C403" s="1"/>
      <c r="D403" s="1"/>
      <c r="E403" s="1"/>
      <c r="F403" s="1"/>
      <c r="G403" s="1"/>
      <c r="H403" s="1"/>
      <c r="I403" s="1"/>
      <c r="J403" s="1"/>
      <c r="K403" s="1"/>
      <c r="L403" s="1"/>
      <c r="M403" s="1"/>
      <c r="N403" s="1"/>
      <c r="O403" s="1"/>
      <c r="P403" s="1"/>
      <c r="Q403" s="1"/>
      <c r="R403" s="1"/>
      <c r="S403" s="1"/>
      <c r="T403" s="1"/>
    </row>
    <row r="404" spans="1:20" ht="15.75" customHeight="1" x14ac:dyDescent="0.2">
      <c r="A404" s="1"/>
      <c r="B404" s="1"/>
      <c r="C404" s="1"/>
      <c r="D404" s="1"/>
      <c r="E404" s="1"/>
      <c r="F404" s="1"/>
      <c r="G404" s="1"/>
      <c r="H404" s="1"/>
      <c r="I404" s="1"/>
      <c r="J404" s="1"/>
      <c r="K404" s="1"/>
      <c r="L404" s="1"/>
      <c r="M404" s="1"/>
      <c r="N404" s="1"/>
      <c r="O404" s="1"/>
      <c r="P404" s="1"/>
      <c r="Q404" s="1"/>
      <c r="R404" s="1"/>
      <c r="S404" s="1"/>
      <c r="T404" s="1"/>
    </row>
    <row r="405" spans="1:20" ht="15.75" customHeight="1" x14ac:dyDescent="0.2">
      <c r="A405" s="1"/>
      <c r="B405" s="1"/>
      <c r="C405" s="1"/>
      <c r="D405" s="1"/>
      <c r="E405" s="1"/>
      <c r="F405" s="1"/>
      <c r="G405" s="1"/>
      <c r="H405" s="1"/>
      <c r="I405" s="1"/>
      <c r="J405" s="1"/>
      <c r="K405" s="1"/>
      <c r="L405" s="1"/>
      <c r="M405" s="1"/>
      <c r="N405" s="1"/>
      <c r="O405" s="1"/>
      <c r="P405" s="1"/>
      <c r="Q405" s="1"/>
      <c r="R405" s="1"/>
      <c r="S405" s="1"/>
      <c r="T405" s="1"/>
    </row>
    <row r="406" spans="1:20" ht="15.75" customHeight="1" x14ac:dyDescent="0.2">
      <c r="A406" s="1"/>
      <c r="B406" s="1"/>
      <c r="C406" s="1"/>
      <c r="D406" s="1"/>
      <c r="E406" s="1"/>
      <c r="F406" s="1"/>
      <c r="G406" s="1"/>
      <c r="H406" s="1"/>
      <c r="I406" s="1"/>
      <c r="J406" s="1"/>
      <c r="K406" s="1"/>
      <c r="L406" s="1"/>
      <c r="M406" s="1"/>
      <c r="N406" s="1"/>
      <c r="O406" s="1"/>
      <c r="P406" s="1"/>
      <c r="Q406" s="1"/>
      <c r="R406" s="1"/>
      <c r="S406" s="1"/>
      <c r="T406" s="1"/>
    </row>
    <row r="407" spans="1:20" ht="15.75" customHeight="1" x14ac:dyDescent="0.2">
      <c r="A407" s="1"/>
      <c r="B407" s="1"/>
      <c r="C407" s="1"/>
      <c r="D407" s="1"/>
      <c r="E407" s="1"/>
      <c r="F407" s="1"/>
      <c r="G407" s="1"/>
      <c r="H407" s="1"/>
      <c r="I407" s="1"/>
      <c r="J407" s="1"/>
      <c r="K407" s="1"/>
      <c r="L407" s="1"/>
      <c r="M407" s="1"/>
      <c r="N407" s="1"/>
      <c r="O407" s="1"/>
      <c r="P407" s="1"/>
      <c r="Q407" s="1"/>
      <c r="R407" s="1"/>
      <c r="S407" s="1"/>
      <c r="T407" s="1"/>
    </row>
    <row r="408" spans="1:20" ht="15.75" customHeight="1" x14ac:dyDescent="0.2">
      <c r="A408" s="1"/>
      <c r="B408" s="1"/>
      <c r="C408" s="1"/>
      <c r="D408" s="1"/>
      <c r="E408" s="1"/>
      <c r="F408" s="1"/>
      <c r="G408" s="1"/>
      <c r="H408" s="1"/>
      <c r="I408" s="1"/>
      <c r="J408" s="1"/>
      <c r="K408" s="1"/>
      <c r="L408" s="1"/>
      <c r="M408" s="1"/>
      <c r="N408" s="1"/>
      <c r="O408" s="1"/>
      <c r="P408" s="1"/>
      <c r="Q408" s="1"/>
      <c r="R408" s="1"/>
      <c r="S408" s="1"/>
      <c r="T408" s="1"/>
    </row>
    <row r="409" spans="1:20" ht="15.75" customHeight="1" x14ac:dyDescent="0.2">
      <c r="A409" s="1"/>
      <c r="B409" s="1"/>
      <c r="C409" s="1"/>
      <c r="D409" s="1"/>
      <c r="E409" s="1"/>
      <c r="F409" s="1"/>
      <c r="G409" s="1"/>
      <c r="H409" s="1"/>
      <c r="I409" s="1"/>
      <c r="J409" s="1"/>
      <c r="K409" s="1"/>
      <c r="L409" s="1"/>
      <c r="M409" s="1"/>
      <c r="N409" s="1"/>
      <c r="O409" s="1"/>
      <c r="P409" s="1"/>
      <c r="Q409" s="1"/>
      <c r="R409" s="1"/>
      <c r="S409" s="1"/>
      <c r="T409" s="1"/>
    </row>
    <row r="410" spans="1:20" ht="15.75" customHeight="1" x14ac:dyDescent="0.2">
      <c r="A410" s="1"/>
      <c r="B410" s="1"/>
      <c r="C410" s="1"/>
      <c r="D410" s="1"/>
      <c r="E410" s="1"/>
      <c r="F410" s="1"/>
      <c r="G410" s="1"/>
      <c r="H410" s="1"/>
      <c r="I410" s="1"/>
      <c r="J410" s="1"/>
      <c r="K410" s="1"/>
      <c r="L410" s="1"/>
      <c r="M410" s="1"/>
      <c r="N410" s="1"/>
      <c r="O410" s="1"/>
      <c r="P410" s="1"/>
      <c r="Q410" s="1"/>
      <c r="R410" s="1"/>
      <c r="S410" s="1"/>
      <c r="T410" s="1"/>
    </row>
    <row r="411" spans="1:20" ht="15.75" customHeight="1" x14ac:dyDescent="0.2">
      <c r="A411" s="1"/>
      <c r="B411" s="1"/>
      <c r="C411" s="1"/>
      <c r="D411" s="1"/>
      <c r="E411" s="1"/>
      <c r="F411" s="1"/>
      <c r="G411" s="1"/>
      <c r="H411" s="1"/>
      <c r="I411" s="1"/>
      <c r="J411" s="1"/>
      <c r="K411" s="1"/>
      <c r="L411" s="1"/>
      <c r="M411" s="1"/>
      <c r="N411" s="1"/>
      <c r="O411" s="1"/>
      <c r="P411" s="1"/>
      <c r="Q411" s="1"/>
      <c r="R411" s="1"/>
      <c r="S411" s="1"/>
      <c r="T411" s="1"/>
    </row>
    <row r="412" spans="1:20" ht="15.75" customHeight="1" x14ac:dyDescent="0.2">
      <c r="A412" s="1"/>
      <c r="B412" s="1"/>
      <c r="C412" s="1"/>
      <c r="D412" s="1"/>
      <c r="E412" s="1"/>
      <c r="F412" s="1"/>
      <c r="G412" s="1"/>
      <c r="H412" s="1"/>
      <c r="I412" s="1"/>
      <c r="J412" s="1"/>
      <c r="K412" s="1"/>
      <c r="L412" s="1"/>
      <c r="M412" s="1"/>
      <c r="N412" s="1"/>
      <c r="O412" s="1"/>
      <c r="P412" s="1"/>
      <c r="Q412" s="1"/>
      <c r="R412" s="1"/>
      <c r="S412" s="1"/>
      <c r="T412" s="1"/>
    </row>
    <row r="413" spans="1:20" ht="15.75" customHeight="1" x14ac:dyDescent="0.2">
      <c r="A413" s="1"/>
      <c r="B413" s="1"/>
      <c r="C413" s="1"/>
      <c r="D413" s="1"/>
      <c r="E413" s="1"/>
      <c r="F413" s="1"/>
      <c r="G413" s="1"/>
      <c r="H413" s="1"/>
      <c r="I413" s="1"/>
      <c r="J413" s="1"/>
      <c r="K413" s="1"/>
      <c r="L413" s="1"/>
      <c r="M413" s="1"/>
      <c r="N413" s="1"/>
      <c r="O413" s="1"/>
      <c r="P413" s="1"/>
      <c r="Q413" s="1"/>
      <c r="R413" s="1"/>
      <c r="S413" s="1"/>
      <c r="T413" s="1"/>
    </row>
    <row r="414" spans="1:20" ht="15.75" customHeight="1" x14ac:dyDescent="0.2">
      <c r="A414" s="1"/>
      <c r="B414" s="1"/>
      <c r="C414" s="1"/>
      <c r="D414" s="1"/>
      <c r="E414" s="1"/>
      <c r="F414" s="1"/>
      <c r="G414" s="1"/>
      <c r="H414" s="1"/>
      <c r="I414" s="1"/>
      <c r="J414" s="1"/>
      <c r="K414" s="1"/>
      <c r="L414" s="1"/>
      <c r="M414" s="1"/>
      <c r="N414" s="1"/>
      <c r="O414" s="1"/>
      <c r="P414" s="1"/>
      <c r="Q414" s="1"/>
      <c r="R414" s="1"/>
      <c r="S414" s="1"/>
      <c r="T414" s="1"/>
    </row>
    <row r="415" spans="1:20" ht="15.75" customHeight="1" x14ac:dyDescent="0.2">
      <c r="A415" s="1"/>
      <c r="B415" s="1"/>
      <c r="C415" s="1"/>
      <c r="D415" s="1"/>
      <c r="E415" s="1"/>
      <c r="F415" s="1"/>
      <c r="G415" s="1"/>
      <c r="H415" s="1"/>
      <c r="I415" s="1"/>
      <c r="J415" s="1"/>
      <c r="K415" s="1"/>
      <c r="L415" s="1"/>
      <c r="M415" s="1"/>
      <c r="N415" s="1"/>
      <c r="O415" s="1"/>
      <c r="P415" s="1"/>
      <c r="Q415" s="1"/>
      <c r="R415" s="1"/>
      <c r="S415" s="1"/>
      <c r="T415" s="1"/>
    </row>
    <row r="416" spans="1:20" ht="15.75" customHeight="1" x14ac:dyDescent="0.2">
      <c r="A416" s="1"/>
      <c r="B416" s="1"/>
      <c r="C416" s="1"/>
      <c r="D416" s="1"/>
      <c r="E416" s="1"/>
      <c r="F416" s="1"/>
      <c r="G416" s="1"/>
      <c r="H416" s="1"/>
      <c r="I416" s="1"/>
      <c r="J416" s="1"/>
      <c r="K416" s="1"/>
      <c r="L416" s="1"/>
      <c r="M416" s="1"/>
      <c r="N416" s="1"/>
      <c r="O416" s="1"/>
      <c r="P416" s="1"/>
      <c r="Q416" s="1"/>
      <c r="R416" s="1"/>
      <c r="S416" s="1"/>
      <c r="T416" s="1"/>
    </row>
    <row r="417" spans="1:20" ht="15.75" customHeight="1" x14ac:dyDescent="0.2">
      <c r="A417" s="1"/>
      <c r="B417" s="1"/>
      <c r="C417" s="1"/>
      <c r="D417" s="1"/>
      <c r="E417" s="1"/>
      <c r="F417" s="1"/>
      <c r="G417" s="1"/>
      <c r="H417" s="1"/>
      <c r="I417" s="1"/>
      <c r="J417" s="1"/>
      <c r="K417" s="1"/>
      <c r="L417" s="1"/>
      <c r="M417" s="1"/>
      <c r="N417" s="1"/>
      <c r="O417" s="1"/>
      <c r="P417" s="1"/>
      <c r="Q417" s="1"/>
      <c r="R417" s="1"/>
      <c r="S417" s="1"/>
      <c r="T417" s="1"/>
    </row>
    <row r="418" spans="1:20" ht="15.75" customHeight="1" x14ac:dyDescent="0.2">
      <c r="A418" s="1"/>
      <c r="B418" s="1"/>
      <c r="C418" s="1"/>
      <c r="D418" s="1"/>
      <c r="E418" s="1"/>
      <c r="F418" s="1"/>
      <c r="G418" s="1"/>
      <c r="H418" s="1"/>
      <c r="I418" s="1"/>
      <c r="J418" s="1"/>
      <c r="K418" s="1"/>
      <c r="L418" s="1"/>
      <c r="M418" s="1"/>
      <c r="N418" s="1"/>
      <c r="O418" s="1"/>
      <c r="P418" s="1"/>
      <c r="Q418" s="1"/>
      <c r="R418" s="1"/>
      <c r="S418" s="1"/>
      <c r="T418" s="1"/>
    </row>
    <row r="419" spans="1:20" ht="15.75" customHeight="1" x14ac:dyDescent="0.2">
      <c r="A419" s="1"/>
      <c r="B419" s="1"/>
      <c r="C419" s="1"/>
      <c r="D419" s="1"/>
      <c r="E419" s="1"/>
      <c r="F419" s="1"/>
      <c r="G419" s="1"/>
      <c r="H419" s="1"/>
      <c r="I419" s="1"/>
      <c r="J419" s="1"/>
      <c r="K419" s="1"/>
      <c r="L419" s="1"/>
      <c r="M419" s="1"/>
      <c r="N419" s="1"/>
      <c r="O419" s="1"/>
      <c r="P419" s="1"/>
      <c r="Q419" s="1"/>
      <c r="R419" s="1"/>
      <c r="S419" s="1"/>
      <c r="T419" s="1"/>
    </row>
    <row r="420" spans="1:20" ht="15.75" customHeight="1" x14ac:dyDescent="0.2">
      <c r="A420" s="1"/>
      <c r="B420" s="1"/>
      <c r="C420" s="1"/>
      <c r="D420" s="1"/>
      <c r="E420" s="1"/>
      <c r="F420" s="1"/>
      <c r="G420" s="1"/>
      <c r="H420" s="1"/>
      <c r="I420" s="1"/>
      <c r="J420" s="1"/>
      <c r="K420" s="1"/>
      <c r="L420" s="1"/>
      <c r="M420" s="1"/>
      <c r="N420" s="1"/>
      <c r="O420" s="1"/>
      <c r="P420" s="1"/>
      <c r="Q420" s="1"/>
      <c r="R420" s="1"/>
      <c r="S420" s="1"/>
      <c r="T420" s="1"/>
    </row>
    <row r="421" spans="1:20" ht="15.75" customHeight="1" x14ac:dyDescent="0.2">
      <c r="A421" s="1"/>
      <c r="B421" s="1"/>
      <c r="C421" s="1"/>
      <c r="D421" s="1"/>
      <c r="E421" s="1"/>
      <c r="F421" s="1"/>
      <c r="G421" s="1"/>
      <c r="H421" s="1"/>
      <c r="I421" s="1"/>
      <c r="J421" s="1"/>
      <c r="K421" s="1"/>
      <c r="L421" s="1"/>
      <c r="M421" s="1"/>
      <c r="N421" s="1"/>
      <c r="O421" s="1"/>
      <c r="P421" s="1"/>
      <c r="Q421" s="1"/>
      <c r="R421" s="1"/>
      <c r="S421" s="1"/>
      <c r="T421" s="1"/>
    </row>
    <row r="422" spans="1:20" ht="15.75" customHeight="1" x14ac:dyDescent="0.2">
      <c r="A422" s="1"/>
      <c r="B422" s="1"/>
      <c r="C422" s="1"/>
      <c r="D422" s="1"/>
      <c r="E422" s="1"/>
      <c r="F422" s="1"/>
      <c r="G422" s="1"/>
      <c r="H422" s="1"/>
      <c r="I422" s="1"/>
      <c r="J422" s="1"/>
      <c r="K422" s="1"/>
      <c r="L422" s="1"/>
      <c r="M422" s="1"/>
      <c r="N422" s="1"/>
      <c r="O422" s="1"/>
      <c r="P422" s="1"/>
      <c r="Q422" s="1"/>
      <c r="R422" s="1"/>
      <c r="S422" s="1"/>
      <c r="T422" s="1"/>
    </row>
    <row r="423" spans="1:20" ht="15.75" customHeight="1" x14ac:dyDescent="0.2">
      <c r="A423" s="1"/>
      <c r="B423" s="1"/>
      <c r="C423" s="1"/>
      <c r="D423" s="1"/>
      <c r="E423" s="1"/>
      <c r="F423" s="1"/>
      <c r="G423" s="1"/>
      <c r="H423" s="1"/>
      <c r="I423" s="1"/>
      <c r="J423" s="1"/>
      <c r="K423" s="1"/>
      <c r="L423" s="1"/>
      <c r="M423" s="1"/>
      <c r="N423" s="1"/>
      <c r="O423" s="1"/>
      <c r="P423" s="1"/>
      <c r="Q423" s="1"/>
      <c r="R423" s="1"/>
      <c r="S423" s="1"/>
      <c r="T423" s="1"/>
    </row>
    <row r="424" spans="1:20" ht="15.75" customHeight="1" x14ac:dyDescent="0.2">
      <c r="A424" s="1"/>
      <c r="B424" s="1"/>
      <c r="C424" s="1"/>
      <c r="D424" s="1"/>
      <c r="E424" s="1"/>
      <c r="F424" s="1"/>
      <c r="G424" s="1"/>
      <c r="H424" s="1"/>
      <c r="I424" s="1"/>
      <c r="J424" s="1"/>
      <c r="K424" s="1"/>
      <c r="L424" s="1"/>
      <c r="M424" s="1"/>
      <c r="N424" s="1"/>
      <c r="O424" s="1"/>
      <c r="P424" s="1"/>
      <c r="Q424" s="1"/>
      <c r="R424" s="1"/>
      <c r="S424" s="1"/>
      <c r="T424" s="1"/>
    </row>
    <row r="425" spans="1:20" ht="15.75" customHeight="1" x14ac:dyDescent="0.2">
      <c r="A425" s="1"/>
      <c r="B425" s="1"/>
      <c r="C425" s="1"/>
      <c r="D425" s="1"/>
      <c r="E425" s="1"/>
      <c r="F425" s="1"/>
      <c r="G425" s="1"/>
      <c r="H425" s="1"/>
      <c r="I425" s="1"/>
      <c r="J425" s="1"/>
      <c r="K425" s="1"/>
      <c r="L425" s="1"/>
      <c r="M425" s="1"/>
      <c r="N425" s="1"/>
      <c r="O425" s="1"/>
      <c r="P425" s="1"/>
      <c r="Q425" s="1"/>
      <c r="R425" s="1"/>
      <c r="S425" s="1"/>
      <c r="T425" s="1"/>
    </row>
    <row r="426" spans="1:20" ht="15.75" customHeight="1" x14ac:dyDescent="0.2">
      <c r="A426" s="1"/>
      <c r="B426" s="1"/>
      <c r="C426" s="1"/>
      <c r="D426" s="1"/>
      <c r="E426" s="1"/>
      <c r="F426" s="1"/>
      <c r="G426" s="1"/>
      <c r="H426" s="1"/>
      <c r="I426" s="1"/>
      <c r="J426" s="1"/>
      <c r="K426" s="1"/>
      <c r="L426" s="1"/>
      <c r="M426" s="1"/>
      <c r="N426" s="1"/>
      <c r="O426" s="1"/>
      <c r="P426" s="1"/>
      <c r="Q426" s="1"/>
      <c r="R426" s="1"/>
      <c r="S426" s="1"/>
      <c r="T426" s="1"/>
    </row>
    <row r="427" spans="1:20" ht="15.75" customHeight="1" x14ac:dyDescent="0.2">
      <c r="A427" s="1"/>
      <c r="B427" s="1"/>
      <c r="C427" s="1"/>
      <c r="D427" s="1"/>
      <c r="E427" s="1"/>
      <c r="F427" s="1"/>
      <c r="G427" s="1"/>
      <c r="H427" s="1"/>
      <c r="I427" s="1"/>
      <c r="J427" s="1"/>
      <c r="K427" s="1"/>
      <c r="L427" s="1"/>
      <c r="M427" s="1"/>
      <c r="N427" s="1"/>
      <c r="O427" s="1"/>
      <c r="P427" s="1"/>
      <c r="Q427" s="1"/>
      <c r="R427" s="1"/>
      <c r="S427" s="1"/>
      <c r="T427" s="1"/>
    </row>
    <row r="428" spans="1:20" ht="15.75" customHeight="1" x14ac:dyDescent="0.2">
      <c r="A428" s="1"/>
      <c r="B428" s="1"/>
      <c r="C428" s="1"/>
      <c r="D428" s="1"/>
      <c r="E428" s="1"/>
      <c r="F428" s="1"/>
      <c r="G428" s="1"/>
      <c r="H428" s="1"/>
      <c r="I428" s="1"/>
      <c r="J428" s="1"/>
      <c r="K428" s="1"/>
      <c r="L428" s="1"/>
      <c r="M428" s="1"/>
      <c r="N428" s="1"/>
      <c r="O428" s="1"/>
      <c r="P428" s="1"/>
      <c r="Q428" s="1"/>
      <c r="R428" s="1"/>
      <c r="S428" s="1"/>
      <c r="T428" s="1"/>
    </row>
    <row r="429" spans="1:20" ht="15.75" customHeight="1" x14ac:dyDescent="0.2">
      <c r="A429" s="1"/>
      <c r="B429" s="1"/>
      <c r="C429" s="1"/>
      <c r="D429" s="1"/>
      <c r="E429" s="1"/>
      <c r="F429" s="1"/>
      <c r="G429" s="1"/>
      <c r="H429" s="1"/>
      <c r="I429" s="1"/>
      <c r="J429" s="1"/>
      <c r="K429" s="1"/>
      <c r="L429" s="1"/>
      <c r="M429" s="1"/>
      <c r="N429" s="1"/>
      <c r="O429" s="1"/>
      <c r="P429" s="1"/>
      <c r="Q429" s="1"/>
      <c r="R429" s="1"/>
      <c r="S429" s="1"/>
      <c r="T429" s="1"/>
    </row>
    <row r="430" spans="1:20" ht="15.75" customHeight="1" x14ac:dyDescent="0.2">
      <c r="A430" s="1"/>
      <c r="B430" s="1"/>
      <c r="C430" s="1"/>
      <c r="D430" s="1"/>
      <c r="E430" s="1"/>
      <c r="F430" s="1"/>
      <c r="G430" s="1"/>
      <c r="H430" s="1"/>
      <c r="I430" s="1"/>
      <c r="J430" s="1"/>
      <c r="K430" s="1"/>
      <c r="L430" s="1"/>
      <c r="M430" s="1"/>
      <c r="N430" s="1"/>
      <c r="O430" s="1"/>
      <c r="P430" s="1"/>
      <c r="Q430" s="1"/>
      <c r="R430" s="1"/>
      <c r="S430" s="1"/>
      <c r="T430" s="1"/>
    </row>
    <row r="431" spans="1:20" ht="15.75" customHeight="1" x14ac:dyDescent="0.2">
      <c r="A431" s="1"/>
      <c r="B431" s="1"/>
      <c r="C431" s="1"/>
      <c r="D431" s="1"/>
      <c r="E431" s="1"/>
      <c r="F431" s="1"/>
      <c r="G431" s="1"/>
      <c r="H431" s="1"/>
      <c r="I431" s="1"/>
      <c r="J431" s="1"/>
      <c r="K431" s="1"/>
      <c r="L431" s="1"/>
      <c r="M431" s="1"/>
      <c r="N431" s="1"/>
      <c r="O431" s="1"/>
      <c r="P431" s="1"/>
      <c r="Q431" s="1"/>
      <c r="R431" s="1"/>
      <c r="S431" s="1"/>
      <c r="T431" s="1"/>
    </row>
    <row r="432" spans="1:20" ht="15.75" customHeight="1" x14ac:dyDescent="0.2">
      <c r="A432" s="1"/>
      <c r="B432" s="1"/>
      <c r="C432" s="1"/>
      <c r="D432" s="1"/>
      <c r="E432" s="1"/>
      <c r="F432" s="1"/>
      <c r="G432" s="1"/>
      <c r="H432" s="1"/>
      <c r="I432" s="1"/>
      <c r="J432" s="1"/>
      <c r="K432" s="1"/>
      <c r="L432" s="1"/>
      <c r="M432" s="1"/>
      <c r="N432" s="1"/>
      <c r="O432" s="1"/>
      <c r="P432" s="1"/>
      <c r="Q432" s="1"/>
      <c r="R432" s="1"/>
      <c r="S432" s="1"/>
      <c r="T432" s="1"/>
    </row>
    <row r="433" spans="1:20" ht="15.75" customHeight="1" x14ac:dyDescent="0.2">
      <c r="A433" s="1"/>
      <c r="B433" s="1"/>
      <c r="C433" s="1"/>
      <c r="D433" s="1"/>
      <c r="E433" s="1"/>
      <c r="F433" s="1"/>
      <c r="G433" s="1"/>
      <c r="H433" s="1"/>
      <c r="I433" s="1"/>
      <c r="J433" s="1"/>
      <c r="K433" s="1"/>
      <c r="L433" s="1"/>
      <c r="M433" s="1"/>
      <c r="N433" s="1"/>
      <c r="O433" s="1"/>
      <c r="P433" s="1"/>
      <c r="Q433" s="1"/>
      <c r="R433" s="1"/>
      <c r="S433" s="1"/>
      <c r="T433" s="1"/>
    </row>
    <row r="434" spans="1:20" ht="15.75" customHeight="1" x14ac:dyDescent="0.2">
      <c r="A434" s="1"/>
      <c r="B434" s="1"/>
      <c r="C434" s="1"/>
      <c r="D434" s="1"/>
      <c r="E434" s="1"/>
      <c r="F434" s="1"/>
      <c r="G434" s="1"/>
      <c r="H434" s="1"/>
      <c r="I434" s="1"/>
      <c r="J434" s="1"/>
      <c r="K434" s="1"/>
      <c r="L434" s="1"/>
      <c r="M434" s="1"/>
      <c r="N434" s="1"/>
      <c r="O434" s="1"/>
      <c r="P434" s="1"/>
      <c r="Q434" s="1"/>
      <c r="R434" s="1"/>
      <c r="S434" s="1"/>
      <c r="T434" s="1"/>
    </row>
    <row r="435" spans="1:20" ht="15.75" customHeight="1" x14ac:dyDescent="0.2">
      <c r="A435" s="1"/>
      <c r="B435" s="1"/>
      <c r="C435" s="1"/>
      <c r="D435" s="1"/>
      <c r="E435" s="1"/>
      <c r="F435" s="1"/>
      <c r="G435" s="1"/>
      <c r="H435" s="1"/>
      <c r="I435" s="1"/>
      <c r="J435" s="1"/>
      <c r="K435" s="1"/>
      <c r="L435" s="1"/>
      <c r="M435" s="1"/>
      <c r="N435" s="1"/>
      <c r="O435" s="1"/>
      <c r="P435" s="1"/>
      <c r="Q435" s="1"/>
      <c r="R435" s="1"/>
      <c r="S435" s="1"/>
      <c r="T435" s="1"/>
    </row>
    <row r="436" spans="1:20" ht="15.75" customHeight="1" x14ac:dyDescent="0.2">
      <c r="A436" s="1"/>
      <c r="B436" s="1"/>
      <c r="C436" s="1"/>
      <c r="D436" s="1"/>
      <c r="E436" s="1"/>
      <c r="F436" s="1"/>
      <c r="G436" s="1"/>
      <c r="H436" s="1"/>
      <c r="I436" s="1"/>
      <c r="J436" s="1"/>
      <c r="K436" s="1"/>
      <c r="L436" s="1"/>
      <c r="M436" s="1"/>
      <c r="N436" s="1"/>
      <c r="O436" s="1"/>
      <c r="P436" s="1"/>
      <c r="Q436" s="1"/>
      <c r="R436" s="1"/>
      <c r="S436" s="1"/>
      <c r="T436" s="1"/>
    </row>
    <row r="437" spans="1:20" ht="15.75" customHeight="1" x14ac:dyDescent="0.2">
      <c r="A437" s="1"/>
      <c r="B437" s="1"/>
      <c r="C437" s="1"/>
      <c r="D437" s="1"/>
      <c r="E437" s="1"/>
      <c r="F437" s="1"/>
      <c r="G437" s="1"/>
      <c r="H437" s="1"/>
      <c r="I437" s="1"/>
      <c r="J437" s="1"/>
      <c r="K437" s="1"/>
      <c r="L437" s="1"/>
      <c r="M437" s="1"/>
      <c r="N437" s="1"/>
      <c r="O437" s="1"/>
      <c r="P437" s="1"/>
      <c r="Q437" s="1"/>
      <c r="R437" s="1"/>
      <c r="S437" s="1"/>
      <c r="T437" s="1"/>
    </row>
    <row r="438" spans="1:20" ht="15.75" customHeight="1" x14ac:dyDescent="0.2">
      <c r="A438" s="1"/>
      <c r="B438" s="1"/>
      <c r="C438" s="1"/>
      <c r="D438" s="1"/>
      <c r="E438" s="1"/>
      <c r="F438" s="1"/>
      <c r="G438" s="1"/>
      <c r="H438" s="1"/>
      <c r="I438" s="1"/>
      <c r="J438" s="1"/>
      <c r="K438" s="1"/>
      <c r="L438" s="1"/>
      <c r="M438" s="1"/>
      <c r="N438" s="1"/>
      <c r="O438" s="1"/>
      <c r="P438" s="1"/>
      <c r="Q438" s="1"/>
      <c r="R438" s="1"/>
      <c r="S438" s="1"/>
      <c r="T438" s="1"/>
    </row>
    <row r="439" spans="1:20" ht="15.75" customHeight="1" x14ac:dyDescent="0.2">
      <c r="A439" s="1"/>
      <c r="B439" s="1"/>
      <c r="C439" s="1"/>
      <c r="D439" s="1"/>
      <c r="E439" s="1"/>
      <c r="F439" s="1"/>
      <c r="G439" s="1"/>
      <c r="H439" s="1"/>
      <c r="I439" s="1"/>
      <c r="J439" s="1"/>
      <c r="K439" s="1"/>
      <c r="L439" s="1"/>
      <c r="M439" s="1"/>
      <c r="N439" s="1"/>
      <c r="O439" s="1"/>
      <c r="P439" s="1"/>
      <c r="Q439" s="1"/>
      <c r="R439" s="1"/>
      <c r="S439" s="1"/>
      <c r="T439" s="1"/>
    </row>
    <row r="440" spans="1:20" ht="15.75" customHeight="1" x14ac:dyDescent="0.2">
      <c r="A440" s="1"/>
      <c r="B440" s="1"/>
      <c r="C440" s="1"/>
      <c r="D440" s="1"/>
      <c r="E440" s="1"/>
      <c r="F440" s="1"/>
      <c r="G440" s="1"/>
      <c r="H440" s="1"/>
      <c r="I440" s="1"/>
      <c r="J440" s="1"/>
      <c r="K440" s="1"/>
      <c r="L440" s="1"/>
      <c r="M440" s="1"/>
      <c r="N440" s="1"/>
      <c r="O440" s="1"/>
      <c r="P440" s="1"/>
      <c r="Q440" s="1"/>
      <c r="R440" s="1"/>
      <c r="S440" s="1"/>
      <c r="T440" s="1"/>
    </row>
    <row r="441" spans="1:20" ht="15.75" customHeight="1" x14ac:dyDescent="0.2">
      <c r="A441" s="1"/>
      <c r="B441" s="1"/>
      <c r="C441" s="1"/>
      <c r="D441" s="1"/>
      <c r="E441" s="1"/>
      <c r="F441" s="1"/>
      <c r="G441" s="1"/>
      <c r="H441" s="1"/>
      <c r="I441" s="1"/>
      <c r="J441" s="1"/>
      <c r="K441" s="1"/>
      <c r="L441" s="1"/>
      <c r="M441" s="1"/>
      <c r="N441" s="1"/>
      <c r="O441" s="1"/>
      <c r="P441" s="1"/>
      <c r="Q441" s="1"/>
      <c r="R441" s="1"/>
      <c r="S441" s="1"/>
      <c r="T441" s="1"/>
    </row>
    <row r="442" spans="1:20" ht="15.75" customHeight="1" x14ac:dyDescent="0.2">
      <c r="A442" s="1"/>
      <c r="B442" s="1"/>
      <c r="C442" s="1"/>
      <c r="D442" s="1"/>
      <c r="E442" s="1"/>
      <c r="F442" s="1"/>
      <c r="G442" s="1"/>
      <c r="H442" s="1"/>
      <c r="I442" s="1"/>
      <c r="J442" s="1"/>
      <c r="K442" s="1"/>
      <c r="L442" s="1"/>
      <c r="M442" s="1"/>
      <c r="N442" s="1"/>
      <c r="O442" s="1"/>
      <c r="P442" s="1"/>
      <c r="Q442" s="1"/>
      <c r="R442" s="1"/>
      <c r="S442" s="1"/>
      <c r="T442" s="1"/>
    </row>
    <row r="443" spans="1:20" ht="15.75" customHeight="1" x14ac:dyDescent="0.2">
      <c r="A443" s="1"/>
      <c r="B443" s="1"/>
      <c r="C443" s="1"/>
      <c r="D443" s="1"/>
      <c r="E443" s="1"/>
      <c r="F443" s="1"/>
      <c r="G443" s="1"/>
      <c r="H443" s="1"/>
      <c r="I443" s="1"/>
      <c r="J443" s="1"/>
      <c r="K443" s="1"/>
      <c r="L443" s="1"/>
      <c r="M443" s="1"/>
      <c r="N443" s="1"/>
      <c r="O443" s="1"/>
      <c r="P443" s="1"/>
      <c r="Q443" s="1"/>
      <c r="R443" s="1"/>
      <c r="S443" s="1"/>
      <c r="T443" s="1"/>
    </row>
    <row r="444" spans="1:20" ht="15.75" customHeight="1" x14ac:dyDescent="0.2">
      <c r="A444" s="1"/>
      <c r="B444" s="1"/>
      <c r="C444" s="1"/>
      <c r="D444" s="1"/>
      <c r="E444" s="1"/>
      <c r="F444" s="1"/>
      <c r="G444" s="1"/>
      <c r="H444" s="1"/>
      <c r="I444" s="1"/>
      <c r="J444" s="1"/>
      <c r="K444" s="1"/>
      <c r="L444" s="1"/>
      <c r="M444" s="1"/>
      <c r="N444" s="1"/>
      <c r="O444" s="1"/>
      <c r="P444" s="1"/>
      <c r="Q444" s="1"/>
      <c r="R444" s="1"/>
      <c r="S444" s="1"/>
      <c r="T444" s="1"/>
    </row>
    <row r="445" spans="1:20" ht="15.75" customHeight="1" x14ac:dyDescent="0.2">
      <c r="A445" s="1"/>
      <c r="B445" s="1"/>
      <c r="C445" s="1"/>
      <c r="D445" s="1"/>
      <c r="E445" s="1"/>
      <c r="F445" s="1"/>
      <c r="G445" s="1"/>
      <c r="H445" s="1"/>
      <c r="I445" s="1"/>
      <c r="J445" s="1"/>
      <c r="K445" s="1"/>
      <c r="L445" s="1"/>
      <c r="M445" s="1"/>
      <c r="N445" s="1"/>
      <c r="O445" s="1"/>
      <c r="P445" s="1"/>
      <c r="Q445" s="1"/>
      <c r="R445" s="1"/>
      <c r="S445" s="1"/>
      <c r="T445" s="1"/>
    </row>
    <row r="446" spans="1:20" ht="15.75" customHeight="1" x14ac:dyDescent="0.2">
      <c r="A446" s="1"/>
      <c r="B446" s="1"/>
      <c r="C446" s="1"/>
      <c r="D446" s="1"/>
      <c r="E446" s="1"/>
      <c r="F446" s="1"/>
      <c r="G446" s="1"/>
      <c r="H446" s="1"/>
      <c r="I446" s="1"/>
      <c r="J446" s="1"/>
      <c r="K446" s="1"/>
      <c r="L446" s="1"/>
      <c r="M446" s="1"/>
      <c r="N446" s="1"/>
      <c r="O446" s="1"/>
      <c r="P446" s="1"/>
      <c r="Q446" s="1"/>
      <c r="R446" s="1"/>
      <c r="S446" s="1"/>
      <c r="T446" s="1"/>
    </row>
    <row r="447" spans="1:20" ht="15.75" customHeight="1" x14ac:dyDescent="0.2">
      <c r="A447" s="1"/>
      <c r="B447" s="1"/>
      <c r="C447" s="1"/>
      <c r="D447" s="1"/>
      <c r="E447" s="1"/>
      <c r="F447" s="1"/>
      <c r="G447" s="1"/>
      <c r="H447" s="1"/>
      <c r="I447" s="1"/>
      <c r="J447" s="1"/>
      <c r="K447" s="1"/>
      <c r="L447" s="1"/>
      <c r="M447" s="1"/>
      <c r="N447" s="1"/>
      <c r="O447" s="1"/>
      <c r="P447" s="1"/>
      <c r="Q447" s="1"/>
      <c r="R447" s="1"/>
      <c r="S447" s="1"/>
      <c r="T447" s="1"/>
    </row>
    <row r="448" spans="1:20" ht="15.75" customHeight="1" x14ac:dyDescent="0.2">
      <c r="A448" s="1"/>
      <c r="B448" s="1"/>
      <c r="C448" s="1"/>
      <c r="D448" s="1"/>
      <c r="E448" s="1"/>
      <c r="F448" s="1"/>
      <c r="G448" s="1"/>
      <c r="H448" s="1"/>
      <c r="I448" s="1"/>
      <c r="J448" s="1"/>
      <c r="K448" s="1"/>
      <c r="L448" s="1"/>
      <c r="M448" s="1"/>
      <c r="N448" s="1"/>
      <c r="O448" s="1"/>
      <c r="P448" s="1"/>
      <c r="Q448" s="1"/>
      <c r="R448" s="1"/>
      <c r="S448" s="1"/>
      <c r="T448" s="1"/>
    </row>
    <row r="449" spans="1:20" ht="15.75" customHeight="1" x14ac:dyDescent="0.2">
      <c r="A449" s="1"/>
      <c r="B449" s="1"/>
      <c r="C449" s="1"/>
      <c r="D449" s="1"/>
      <c r="E449" s="1"/>
      <c r="F449" s="1"/>
      <c r="G449" s="1"/>
      <c r="H449" s="1"/>
      <c r="I449" s="1"/>
      <c r="J449" s="1"/>
      <c r="K449" s="1"/>
      <c r="L449" s="1"/>
      <c r="M449" s="1"/>
      <c r="N449" s="1"/>
      <c r="O449" s="1"/>
      <c r="P449" s="1"/>
      <c r="Q449" s="1"/>
      <c r="R449" s="1"/>
      <c r="S449" s="1"/>
      <c r="T449" s="1"/>
    </row>
    <row r="450" spans="1:20" ht="15.75" customHeight="1" x14ac:dyDescent="0.2">
      <c r="A450" s="1"/>
      <c r="B450" s="1"/>
      <c r="C450" s="1"/>
      <c r="D450" s="1"/>
      <c r="E450" s="1"/>
      <c r="F450" s="1"/>
      <c r="G450" s="1"/>
      <c r="H450" s="1"/>
      <c r="I450" s="1"/>
      <c r="J450" s="1"/>
      <c r="K450" s="1"/>
      <c r="L450" s="1"/>
      <c r="M450" s="1"/>
      <c r="N450" s="1"/>
      <c r="O450" s="1"/>
      <c r="P450" s="1"/>
      <c r="Q450" s="1"/>
      <c r="R450" s="1"/>
      <c r="S450" s="1"/>
      <c r="T450" s="1"/>
    </row>
    <row r="451" spans="1:20" ht="15.75" customHeight="1" x14ac:dyDescent="0.2">
      <c r="A451" s="1"/>
      <c r="B451" s="1"/>
      <c r="C451" s="1"/>
      <c r="D451" s="1"/>
      <c r="E451" s="1"/>
      <c r="F451" s="1"/>
      <c r="G451" s="1"/>
      <c r="H451" s="1"/>
      <c r="I451" s="1"/>
      <c r="J451" s="1"/>
      <c r="K451" s="1"/>
      <c r="L451" s="1"/>
      <c r="M451" s="1"/>
      <c r="N451" s="1"/>
      <c r="O451" s="1"/>
      <c r="P451" s="1"/>
      <c r="Q451" s="1"/>
      <c r="R451" s="1"/>
      <c r="S451" s="1"/>
      <c r="T451" s="1"/>
    </row>
    <row r="452" spans="1:20" ht="15.75" customHeight="1" x14ac:dyDescent="0.2">
      <c r="A452" s="1"/>
      <c r="B452" s="1"/>
      <c r="C452" s="1"/>
      <c r="D452" s="1"/>
      <c r="E452" s="1"/>
      <c r="F452" s="1"/>
      <c r="G452" s="1"/>
      <c r="H452" s="1"/>
      <c r="I452" s="1"/>
      <c r="J452" s="1"/>
      <c r="K452" s="1"/>
      <c r="L452" s="1"/>
      <c r="M452" s="1"/>
      <c r="N452" s="1"/>
      <c r="O452" s="1"/>
      <c r="P452" s="1"/>
      <c r="Q452" s="1"/>
      <c r="R452" s="1"/>
      <c r="S452" s="1"/>
      <c r="T452" s="1"/>
    </row>
    <row r="453" spans="1:20" ht="15.75" customHeight="1" x14ac:dyDescent="0.2">
      <c r="A453" s="1"/>
      <c r="B453" s="1"/>
      <c r="C453" s="1"/>
      <c r="D453" s="1"/>
      <c r="E453" s="1"/>
      <c r="F453" s="1"/>
      <c r="G453" s="1"/>
      <c r="H453" s="1"/>
      <c r="I453" s="1"/>
      <c r="J453" s="1"/>
      <c r="K453" s="1"/>
      <c r="L453" s="1"/>
      <c r="M453" s="1"/>
      <c r="N453" s="1"/>
      <c r="O453" s="1"/>
      <c r="P453" s="1"/>
      <c r="Q453" s="1"/>
      <c r="R453" s="1"/>
      <c r="S453" s="1"/>
      <c r="T453" s="1"/>
    </row>
    <row r="454" spans="1:20" ht="15.75" customHeight="1" x14ac:dyDescent="0.2">
      <c r="A454" s="1"/>
      <c r="B454" s="1"/>
      <c r="C454" s="1"/>
      <c r="D454" s="1"/>
      <c r="E454" s="1"/>
      <c r="F454" s="1"/>
      <c r="G454" s="1"/>
      <c r="H454" s="1"/>
      <c r="I454" s="1"/>
      <c r="J454" s="1"/>
      <c r="K454" s="1"/>
      <c r="L454" s="1"/>
      <c r="M454" s="1"/>
      <c r="N454" s="1"/>
      <c r="O454" s="1"/>
      <c r="P454" s="1"/>
      <c r="Q454" s="1"/>
      <c r="R454" s="1"/>
      <c r="S454" s="1"/>
      <c r="T454" s="1"/>
    </row>
    <row r="455" spans="1:20" ht="15.75" customHeight="1" x14ac:dyDescent="0.2">
      <c r="A455" s="1"/>
      <c r="B455" s="1"/>
      <c r="C455" s="1"/>
      <c r="D455" s="1"/>
      <c r="E455" s="1"/>
      <c r="F455" s="1"/>
      <c r="G455" s="1"/>
      <c r="H455" s="1"/>
      <c r="I455" s="1"/>
      <c r="J455" s="1"/>
      <c r="K455" s="1"/>
      <c r="L455" s="1"/>
      <c r="M455" s="1"/>
      <c r="N455" s="1"/>
      <c r="O455" s="1"/>
      <c r="P455" s="1"/>
      <c r="Q455" s="1"/>
      <c r="R455" s="1"/>
      <c r="S455" s="1"/>
      <c r="T455" s="1"/>
    </row>
    <row r="456" spans="1:20" ht="15.75" customHeight="1" x14ac:dyDescent="0.2">
      <c r="A456" s="1"/>
      <c r="B456" s="1"/>
      <c r="C456" s="1"/>
      <c r="D456" s="1"/>
      <c r="E456" s="1"/>
      <c r="F456" s="1"/>
      <c r="G456" s="1"/>
      <c r="H456" s="1"/>
      <c r="I456" s="1"/>
      <c r="J456" s="1"/>
      <c r="K456" s="1"/>
      <c r="L456" s="1"/>
      <c r="M456" s="1"/>
      <c r="N456" s="1"/>
      <c r="O456" s="1"/>
      <c r="P456" s="1"/>
      <c r="Q456" s="1"/>
      <c r="R456" s="1"/>
      <c r="S456" s="1"/>
      <c r="T456" s="1"/>
    </row>
    <row r="457" spans="1:20" ht="15.75" customHeight="1" x14ac:dyDescent="0.2">
      <c r="A457" s="1"/>
      <c r="B457" s="1"/>
      <c r="C457" s="1"/>
      <c r="D457" s="1"/>
      <c r="E457" s="1"/>
      <c r="F457" s="1"/>
      <c r="G457" s="1"/>
      <c r="H457" s="1"/>
      <c r="I457" s="1"/>
      <c r="J457" s="1"/>
      <c r="K457" s="1"/>
      <c r="L457" s="1"/>
      <c r="M457" s="1"/>
      <c r="N457" s="1"/>
      <c r="O457" s="1"/>
      <c r="P457" s="1"/>
      <c r="Q457" s="1"/>
      <c r="R457" s="1"/>
      <c r="S457" s="1"/>
      <c r="T457" s="1"/>
    </row>
    <row r="458" spans="1:20" ht="15.75" customHeight="1" x14ac:dyDescent="0.2">
      <c r="A458" s="1"/>
      <c r="B458" s="1"/>
      <c r="C458" s="1"/>
      <c r="D458" s="1"/>
      <c r="E458" s="1"/>
      <c r="F458" s="1"/>
      <c r="G458" s="1"/>
      <c r="H458" s="1"/>
      <c r="I458" s="1"/>
      <c r="J458" s="1"/>
      <c r="K458" s="1"/>
      <c r="L458" s="1"/>
      <c r="M458" s="1"/>
      <c r="N458" s="1"/>
      <c r="O458" s="1"/>
      <c r="P458" s="1"/>
      <c r="Q458" s="1"/>
      <c r="R458" s="1"/>
      <c r="S458" s="1"/>
      <c r="T458" s="1"/>
    </row>
    <row r="459" spans="1:20" ht="15.75" customHeight="1" x14ac:dyDescent="0.2">
      <c r="A459" s="1"/>
      <c r="B459" s="1"/>
      <c r="C459" s="1"/>
      <c r="D459" s="1"/>
      <c r="E459" s="1"/>
      <c r="F459" s="1"/>
      <c r="G459" s="1"/>
      <c r="H459" s="1"/>
      <c r="I459" s="1"/>
      <c r="J459" s="1"/>
      <c r="K459" s="1"/>
      <c r="L459" s="1"/>
      <c r="M459" s="1"/>
      <c r="N459" s="1"/>
      <c r="O459" s="1"/>
      <c r="P459" s="1"/>
      <c r="Q459" s="1"/>
      <c r="R459" s="1"/>
      <c r="S459" s="1"/>
      <c r="T459" s="1"/>
    </row>
    <row r="460" spans="1:20" ht="15.75" customHeight="1" x14ac:dyDescent="0.2">
      <c r="A460" s="1"/>
      <c r="B460" s="1"/>
      <c r="C460" s="1"/>
      <c r="D460" s="1"/>
      <c r="E460" s="1"/>
      <c r="F460" s="1"/>
      <c r="G460" s="1"/>
      <c r="H460" s="1"/>
      <c r="I460" s="1"/>
      <c r="J460" s="1"/>
      <c r="K460" s="1"/>
      <c r="L460" s="1"/>
      <c r="M460" s="1"/>
      <c r="N460" s="1"/>
      <c r="O460" s="1"/>
      <c r="P460" s="1"/>
      <c r="Q460" s="1"/>
      <c r="R460" s="1"/>
      <c r="S460" s="1"/>
      <c r="T460" s="1"/>
    </row>
    <row r="461" spans="1:20" ht="15.75" customHeight="1" x14ac:dyDescent="0.2">
      <c r="A461" s="1"/>
      <c r="B461" s="1"/>
      <c r="C461" s="1"/>
      <c r="D461" s="1"/>
      <c r="E461" s="1"/>
      <c r="F461" s="1"/>
      <c r="G461" s="1"/>
      <c r="H461" s="1"/>
      <c r="I461" s="1"/>
      <c r="J461" s="1"/>
      <c r="K461" s="1"/>
      <c r="L461" s="1"/>
      <c r="M461" s="1"/>
      <c r="N461" s="1"/>
      <c r="O461" s="1"/>
      <c r="P461" s="1"/>
      <c r="Q461" s="1"/>
      <c r="R461" s="1"/>
      <c r="S461" s="1"/>
      <c r="T461" s="1"/>
    </row>
    <row r="462" spans="1:20" ht="15.75" customHeight="1" x14ac:dyDescent="0.2">
      <c r="A462" s="1"/>
      <c r="B462" s="1"/>
      <c r="C462" s="1"/>
      <c r="D462" s="1"/>
      <c r="E462" s="1"/>
      <c r="F462" s="1"/>
      <c r="G462" s="1"/>
      <c r="H462" s="1"/>
      <c r="I462" s="1"/>
      <c r="J462" s="1"/>
      <c r="K462" s="1"/>
      <c r="L462" s="1"/>
      <c r="M462" s="1"/>
      <c r="N462" s="1"/>
      <c r="O462" s="1"/>
      <c r="P462" s="1"/>
      <c r="Q462" s="1"/>
      <c r="R462" s="1"/>
      <c r="S462" s="1"/>
      <c r="T462" s="1"/>
    </row>
    <row r="463" spans="1:20" ht="15.75" customHeight="1" x14ac:dyDescent="0.2">
      <c r="A463" s="1"/>
      <c r="B463" s="1"/>
      <c r="C463" s="1"/>
      <c r="D463" s="1"/>
      <c r="E463" s="1"/>
      <c r="F463" s="1"/>
      <c r="G463" s="1"/>
      <c r="H463" s="1"/>
      <c r="I463" s="1"/>
      <c r="J463" s="1"/>
      <c r="K463" s="1"/>
      <c r="L463" s="1"/>
      <c r="M463" s="1"/>
      <c r="N463" s="1"/>
      <c r="O463" s="1"/>
      <c r="P463" s="1"/>
      <c r="Q463" s="1"/>
      <c r="R463" s="1"/>
      <c r="S463" s="1"/>
      <c r="T463" s="1"/>
    </row>
    <row r="464" spans="1:20" ht="15.75" customHeight="1" x14ac:dyDescent="0.2">
      <c r="A464" s="1"/>
      <c r="B464" s="1"/>
      <c r="C464" s="1"/>
      <c r="D464" s="1"/>
      <c r="E464" s="1"/>
      <c r="F464" s="1"/>
      <c r="G464" s="1"/>
      <c r="H464" s="1"/>
      <c r="I464" s="1"/>
      <c r="J464" s="1"/>
      <c r="K464" s="1"/>
      <c r="L464" s="1"/>
      <c r="M464" s="1"/>
      <c r="N464" s="1"/>
      <c r="O464" s="1"/>
      <c r="P464" s="1"/>
      <c r="Q464" s="1"/>
      <c r="R464" s="1"/>
      <c r="S464" s="1"/>
      <c r="T464" s="1"/>
    </row>
    <row r="465" spans="1:20" ht="15.75" customHeight="1" x14ac:dyDescent="0.2">
      <c r="A465" s="1"/>
      <c r="B465" s="1"/>
      <c r="C465" s="1"/>
      <c r="D465" s="1"/>
      <c r="E465" s="1"/>
      <c r="F465" s="1"/>
      <c r="G465" s="1"/>
      <c r="H465" s="1"/>
      <c r="I465" s="1"/>
      <c r="J465" s="1"/>
      <c r="K465" s="1"/>
      <c r="L465" s="1"/>
      <c r="M465" s="1"/>
      <c r="N465" s="1"/>
      <c r="O465" s="1"/>
      <c r="P465" s="1"/>
      <c r="Q465" s="1"/>
      <c r="R465" s="1"/>
      <c r="S465" s="1"/>
      <c r="T465" s="1"/>
    </row>
    <row r="466" spans="1:20" ht="15.75" customHeight="1" x14ac:dyDescent="0.2">
      <c r="A466" s="1"/>
      <c r="B466" s="1"/>
      <c r="C466" s="1"/>
      <c r="D466" s="1"/>
      <c r="E466" s="1"/>
      <c r="F466" s="1"/>
      <c r="G466" s="1"/>
      <c r="H466" s="1"/>
      <c r="I466" s="1"/>
      <c r="J466" s="1"/>
      <c r="K466" s="1"/>
      <c r="L466" s="1"/>
      <c r="M466" s="1"/>
      <c r="N466" s="1"/>
      <c r="O466" s="1"/>
      <c r="P466" s="1"/>
      <c r="Q466" s="1"/>
      <c r="R466" s="1"/>
      <c r="S466" s="1"/>
      <c r="T466" s="1"/>
    </row>
    <row r="467" spans="1:20" ht="15.75" customHeight="1" x14ac:dyDescent="0.2">
      <c r="A467" s="1"/>
      <c r="B467" s="1"/>
      <c r="C467" s="1"/>
      <c r="D467" s="1"/>
      <c r="E467" s="1"/>
      <c r="F467" s="1"/>
      <c r="G467" s="1"/>
      <c r="H467" s="1"/>
      <c r="I467" s="1"/>
      <c r="J467" s="1"/>
      <c r="K467" s="1"/>
      <c r="L467" s="1"/>
      <c r="M467" s="1"/>
      <c r="N467" s="1"/>
      <c r="O467" s="1"/>
      <c r="P467" s="1"/>
      <c r="Q467" s="1"/>
      <c r="R467" s="1"/>
      <c r="S467" s="1"/>
      <c r="T467" s="1"/>
    </row>
    <row r="468" spans="1:20" ht="15.75" customHeight="1" x14ac:dyDescent="0.2">
      <c r="A468" s="1"/>
      <c r="B468" s="1"/>
      <c r="C468" s="1"/>
      <c r="D468" s="1"/>
      <c r="E468" s="1"/>
      <c r="F468" s="1"/>
      <c r="G468" s="1"/>
      <c r="H468" s="1"/>
      <c r="I468" s="1"/>
      <c r="J468" s="1"/>
      <c r="K468" s="1"/>
      <c r="L468" s="1"/>
      <c r="M468" s="1"/>
      <c r="N468" s="1"/>
      <c r="O468" s="1"/>
      <c r="P468" s="1"/>
      <c r="Q468" s="1"/>
      <c r="R468" s="1"/>
      <c r="S468" s="1"/>
      <c r="T468" s="1"/>
    </row>
    <row r="469" spans="1:20" ht="15.75" customHeight="1" x14ac:dyDescent="0.2">
      <c r="A469" s="1"/>
      <c r="B469" s="1"/>
      <c r="C469" s="1"/>
      <c r="D469" s="1"/>
      <c r="E469" s="1"/>
      <c r="F469" s="1"/>
      <c r="G469" s="1"/>
      <c r="H469" s="1"/>
      <c r="I469" s="1"/>
      <c r="J469" s="1"/>
      <c r="K469" s="1"/>
      <c r="L469" s="1"/>
      <c r="M469" s="1"/>
      <c r="N469" s="1"/>
      <c r="O469" s="1"/>
      <c r="P469" s="1"/>
      <c r="Q469" s="1"/>
      <c r="R469" s="1"/>
      <c r="S469" s="1"/>
      <c r="T469" s="1"/>
    </row>
    <row r="470" spans="1:20" ht="15.75" customHeight="1" x14ac:dyDescent="0.2">
      <c r="A470" s="1"/>
      <c r="B470" s="1"/>
      <c r="C470" s="1"/>
      <c r="D470" s="1"/>
      <c r="E470" s="1"/>
      <c r="F470" s="1"/>
      <c r="G470" s="1"/>
      <c r="H470" s="1"/>
      <c r="I470" s="1"/>
      <c r="J470" s="1"/>
      <c r="K470" s="1"/>
      <c r="L470" s="1"/>
      <c r="M470" s="1"/>
      <c r="N470" s="1"/>
      <c r="O470" s="1"/>
      <c r="P470" s="1"/>
      <c r="Q470" s="1"/>
      <c r="R470" s="1"/>
      <c r="S470" s="1"/>
      <c r="T470" s="1"/>
    </row>
    <row r="471" spans="1:20" ht="15.75" customHeight="1" x14ac:dyDescent="0.2">
      <c r="A471" s="1"/>
      <c r="B471" s="1"/>
      <c r="C471" s="1"/>
      <c r="D471" s="1"/>
      <c r="E471" s="1"/>
      <c r="F471" s="1"/>
      <c r="G471" s="1"/>
      <c r="H471" s="1"/>
      <c r="I471" s="1"/>
      <c r="J471" s="1"/>
      <c r="K471" s="1"/>
      <c r="L471" s="1"/>
      <c r="M471" s="1"/>
      <c r="N471" s="1"/>
      <c r="O471" s="1"/>
      <c r="P471" s="1"/>
      <c r="Q471" s="1"/>
      <c r="R471" s="1"/>
      <c r="S471" s="1"/>
      <c r="T471" s="1"/>
    </row>
    <row r="472" spans="1:20" ht="15.75" customHeight="1" x14ac:dyDescent="0.2">
      <c r="A472" s="1"/>
      <c r="B472" s="1"/>
      <c r="C472" s="1"/>
      <c r="D472" s="1"/>
      <c r="E472" s="1"/>
      <c r="F472" s="1"/>
      <c r="G472" s="1"/>
      <c r="H472" s="1"/>
      <c r="I472" s="1"/>
      <c r="J472" s="1"/>
      <c r="K472" s="1"/>
      <c r="L472" s="1"/>
      <c r="M472" s="1"/>
      <c r="N472" s="1"/>
      <c r="O472" s="1"/>
      <c r="P472" s="1"/>
      <c r="Q472" s="1"/>
      <c r="R472" s="1"/>
      <c r="S472" s="1"/>
      <c r="T472" s="1"/>
    </row>
    <row r="473" spans="1:20" ht="15.75" customHeight="1" x14ac:dyDescent="0.2">
      <c r="A473" s="1"/>
      <c r="B473" s="1"/>
      <c r="C473" s="1"/>
      <c r="D473" s="1"/>
      <c r="E473" s="1"/>
      <c r="F473" s="1"/>
      <c r="G473" s="1"/>
      <c r="H473" s="1"/>
      <c r="I473" s="1"/>
      <c r="J473" s="1"/>
      <c r="K473" s="1"/>
      <c r="L473" s="1"/>
      <c r="M473" s="1"/>
      <c r="N473" s="1"/>
      <c r="O473" s="1"/>
      <c r="P473" s="1"/>
      <c r="Q473" s="1"/>
      <c r="R473" s="1"/>
      <c r="S473" s="1"/>
      <c r="T473" s="1"/>
    </row>
    <row r="474" spans="1:20" ht="15.75" customHeight="1" x14ac:dyDescent="0.2">
      <c r="A474" s="1"/>
      <c r="B474" s="1"/>
      <c r="C474" s="1"/>
      <c r="D474" s="1"/>
      <c r="E474" s="1"/>
      <c r="F474" s="1"/>
      <c r="G474" s="1"/>
      <c r="H474" s="1"/>
      <c r="I474" s="1"/>
      <c r="J474" s="1"/>
      <c r="K474" s="1"/>
      <c r="L474" s="1"/>
      <c r="M474" s="1"/>
      <c r="N474" s="1"/>
      <c r="O474" s="1"/>
      <c r="P474" s="1"/>
      <c r="Q474" s="1"/>
      <c r="R474" s="1"/>
      <c r="S474" s="1"/>
      <c r="T474" s="1"/>
    </row>
    <row r="475" spans="1:20" ht="15.75" customHeight="1" x14ac:dyDescent="0.2">
      <c r="A475" s="1"/>
      <c r="B475" s="1"/>
      <c r="C475" s="1"/>
      <c r="D475" s="1"/>
      <c r="E475" s="1"/>
      <c r="F475" s="1"/>
      <c r="G475" s="1"/>
      <c r="H475" s="1"/>
      <c r="I475" s="1"/>
      <c r="J475" s="1"/>
      <c r="K475" s="1"/>
      <c r="L475" s="1"/>
      <c r="M475" s="1"/>
      <c r="N475" s="1"/>
      <c r="O475" s="1"/>
      <c r="P475" s="1"/>
      <c r="Q475" s="1"/>
      <c r="R475" s="1"/>
      <c r="S475" s="1"/>
      <c r="T475" s="1"/>
    </row>
    <row r="476" spans="1:20" ht="15.75" customHeight="1" x14ac:dyDescent="0.2">
      <c r="A476" s="1"/>
      <c r="B476" s="1"/>
      <c r="C476" s="1"/>
      <c r="D476" s="1"/>
      <c r="E476" s="1"/>
      <c r="F476" s="1"/>
      <c r="G476" s="1"/>
      <c r="H476" s="1"/>
      <c r="I476" s="1"/>
      <c r="J476" s="1"/>
      <c r="K476" s="1"/>
      <c r="L476" s="1"/>
      <c r="M476" s="1"/>
      <c r="N476" s="1"/>
      <c r="O476" s="1"/>
      <c r="P476" s="1"/>
      <c r="Q476" s="1"/>
      <c r="R476" s="1"/>
      <c r="S476" s="1"/>
      <c r="T476" s="1"/>
    </row>
    <row r="477" spans="1:20" ht="15.75" customHeight="1" x14ac:dyDescent="0.2">
      <c r="A477" s="1"/>
      <c r="B477" s="1"/>
      <c r="C477" s="1"/>
      <c r="D477" s="1"/>
      <c r="E477" s="1"/>
      <c r="F477" s="1"/>
      <c r="G477" s="1"/>
      <c r="H477" s="1"/>
      <c r="I477" s="1"/>
      <c r="J477" s="1"/>
      <c r="K477" s="1"/>
      <c r="L477" s="1"/>
      <c r="M477" s="1"/>
      <c r="N477" s="1"/>
      <c r="O477" s="1"/>
      <c r="P477" s="1"/>
      <c r="Q477" s="1"/>
      <c r="R477" s="1"/>
      <c r="S477" s="1"/>
      <c r="T477" s="1"/>
    </row>
    <row r="478" spans="1:20" ht="15.75" customHeight="1" x14ac:dyDescent="0.2">
      <c r="A478" s="1"/>
      <c r="B478" s="1"/>
      <c r="C478" s="1"/>
      <c r="D478" s="1"/>
      <c r="E478" s="1"/>
      <c r="F478" s="1"/>
      <c r="G478" s="1"/>
      <c r="H478" s="1"/>
      <c r="I478" s="1"/>
      <c r="J478" s="1"/>
      <c r="K478" s="1"/>
      <c r="L478" s="1"/>
      <c r="M478" s="1"/>
      <c r="N478" s="1"/>
      <c r="O478" s="1"/>
      <c r="P478" s="1"/>
      <c r="Q478" s="1"/>
      <c r="R478" s="1"/>
      <c r="S478" s="1"/>
      <c r="T478" s="1"/>
    </row>
    <row r="479" spans="1:20" ht="15.75" customHeight="1" x14ac:dyDescent="0.2">
      <c r="A479" s="1"/>
      <c r="B479" s="1"/>
      <c r="C479" s="1"/>
      <c r="D479" s="1"/>
      <c r="E479" s="1"/>
      <c r="F479" s="1"/>
      <c r="G479" s="1"/>
      <c r="H479" s="1"/>
      <c r="I479" s="1"/>
      <c r="J479" s="1"/>
      <c r="K479" s="1"/>
      <c r="L479" s="1"/>
      <c r="M479" s="1"/>
      <c r="N479" s="1"/>
      <c r="O479" s="1"/>
      <c r="P479" s="1"/>
      <c r="Q479" s="1"/>
      <c r="R479" s="1"/>
      <c r="S479" s="1"/>
      <c r="T479" s="1"/>
    </row>
    <row r="480" spans="1:20" ht="15.75" customHeight="1" x14ac:dyDescent="0.2">
      <c r="A480" s="1"/>
      <c r="B480" s="1"/>
      <c r="C480" s="1"/>
      <c r="D480" s="1"/>
      <c r="E480" s="1"/>
      <c r="F480" s="1"/>
      <c r="G480" s="1"/>
      <c r="H480" s="1"/>
      <c r="I480" s="1"/>
      <c r="J480" s="1"/>
      <c r="K480" s="1"/>
      <c r="L480" s="1"/>
      <c r="M480" s="1"/>
      <c r="N480" s="1"/>
      <c r="O480" s="1"/>
      <c r="P480" s="1"/>
      <c r="Q480" s="1"/>
      <c r="R480" s="1"/>
      <c r="S480" s="1"/>
      <c r="T480" s="1"/>
    </row>
    <row r="481" spans="1:20" ht="15.75" customHeight="1" x14ac:dyDescent="0.2">
      <c r="A481" s="1"/>
      <c r="B481" s="1"/>
      <c r="C481" s="1"/>
      <c r="D481" s="1"/>
      <c r="E481" s="1"/>
      <c r="F481" s="1"/>
      <c r="G481" s="1"/>
      <c r="H481" s="1"/>
      <c r="I481" s="1"/>
      <c r="J481" s="1"/>
      <c r="K481" s="1"/>
      <c r="L481" s="1"/>
      <c r="M481" s="1"/>
      <c r="N481" s="1"/>
      <c r="O481" s="1"/>
      <c r="P481" s="1"/>
      <c r="Q481" s="1"/>
      <c r="R481" s="1"/>
      <c r="S481" s="1"/>
      <c r="T481" s="1"/>
    </row>
    <row r="482" spans="1:20" ht="15.75" customHeight="1" x14ac:dyDescent="0.2">
      <c r="A482" s="1"/>
      <c r="B482" s="1"/>
      <c r="C482" s="1"/>
      <c r="D482" s="1"/>
      <c r="E482" s="1"/>
      <c r="F482" s="1"/>
      <c r="G482" s="1"/>
      <c r="H482" s="1"/>
      <c r="I482" s="1"/>
      <c r="J482" s="1"/>
      <c r="K482" s="1"/>
      <c r="L482" s="1"/>
      <c r="M482" s="1"/>
      <c r="N482" s="1"/>
      <c r="O482" s="1"/>
      <c r="P482" s="1"/>
      <c r="Q482" s="1"/>
      <c r="R482" s="1"/>
      <c r="S482" s="1"/>
      <c r="T482" s="1"/>
    </row>
    <row r="483" spans="1:20" ht="15.75" customHeight="1" x14ac:dyDescent="0.2">
      <c r="A483" s="1"/>
      <c r="B483" s="1"/>
      <c r="C483" s="1"/>
      <c r="D483" s="1"/>
      <c r="E483" s="1"/>
      <c r="F483" s="1"/>
      <c r="G483" s="1"/>
      <c r="H483" s="1"/>
      <c r="I483" s="1"/>
      <c r="J483" s="1"/>
      <c r="K483" s="1"/>
      <c r="L483" s="1"/>
      <c r="M483" s="1"/>
      <c r="N483" s="1"/>
      <c r="O483" s="1"/>
      <c r="P483" s="1"/>
      <c r="Q483" s="1"/>
      <c r="R483" s="1"/>
      <c r="S483" s="1"/>
      <c r="T483" s="1"/>
    </row>
    <row r="484" spans="1:20" ht="15.75" customHeight="1" x14ac:dyDescent="0.2">
      <c r="A484" s="1"/>
      <c r="B484" s="1"/>
      <c r="C484" s="1"/>
      <c r="D484" s="1"/>
      <c r="E484" s="1"/>
      <c r="F484" s="1"/>
      <c r="G484" s="1"/>
      <c r="H484" s="1"/>
      <c r="I484" s="1"/>
      <c r="J484" s="1"/>
      <c r="K484" s="1"/>
      <c r="L484" s="1"/>
      <c r="M484" s="1"/>
      <c r="N484" s="1"/>
      <c r="O484" s="1"/>
      <c r="P484" s="1"/>
      <c r="Q484" s="1"/>
      <c r="R484" s="1"/>
      <c r="S484" s="1"/>
      <c r="T484" s="1"/>
    </row>
    <row r="485" spans="1:20" ht="15.75" customHeight="1" x14ac:dyDescent="0.2">
      <c r="A485" s="1"/>
      <c r="B485" s="1"/>
      <c r="C485" s="1"/>
      <c r="D485" s="1"/>
      <c r="E485" s="1"/>
      <c r="F485" s="1"/>
      <c r="G485" s="1"/>
      <c r="H485" s="1"/>
      <c r="I485" s="1"/>
      <c r="J485" s="1"/>
      <c r="K485" s="1"/>
      <c r="L485" s="1"/>
      <c r="M485" s="1"/>
      <c r="N485" s="1"/>
      <c r="O485" s="1"/>
      <c r="P485" s="1"/>
      <c r="Q485" s="1"/>
      <c r="R485" s="1"/>
      <c r="S485" s="1"/>
      <c r="T485" s="1"/>
    </row>
    <row r="486" spans="1:20" ht="15.75" customHeight="1" x14ac:dyDescent="0.2">
      <c r="A486" s="1"/>
      <c r="B486" s="1"/>
      <c r="C486" s="1"/>
      <c r="D486" s="1"/>
      <c r="E486" s="1"/>
      <c r="F486" s="1"/>
      <c r="G486" s="1"/>
      <c r="H486" s="1"/>
      <c r="I486" s="1"/>
      <c r="J486" s="1"/>
      <c r="K486" s="1"/>
      <c r="L486" s="1"/>
      <c r="M486" s="1"/>
      <c r="N486" s="1"/>
      <c r="O486" s="1"/>
      <c r="P486" s="1"/>
      <c r="Q486" s="1"/>
      <c r="R486" s="1"/>
      <c r="S486" s="1"/>
      <c r="T486" s="1"/>
    </row>
    <row r="487" spans="1:20" ht="15.75" customHeight="1" x14ac:dyDescent="0.2">
      <c r="A487" s="1"/>
      <c r="B487" s="1"/>
      <c r="C487" s="1"/>
      <c r="D487" s="1"/>
      <c r="E487" s="1"/>
      <c r="F487" s="1"/>
      <c r="G487" s="1"/>
      <c r="H487" s="1"/>
      <c r="I487" s="1"/>
      <c r="J487" s="1"/>
      <c r="K487" s="1"/>
      <c r="L487" s="1"/>
      <c r="M487" s="1"/>
      <c r="N487" s="1"/>
      <c r="O487" s="1"/>
      <c r="P487" s="1"/>
      <c r="Q487" s="1"/>
      <c r="R487" s="1"/>
      <c r="S487" s="1"/>
      <c r="T487" s="1"/>
    </row>
    <row r="488" spans="1:20" ht="15.75" customHeight="1" x14ac:dyDescent="0.2">
      <c r="A488" s="1"/>
      <c r="B488" s="1"/>
      <c r="C488" s="1"/>
      <c r="D488" s="1"/>
      <c r="E488" s="1"/>
      <c r="F488" s="1"/>
      <c r="G488" s="1"/>
      <c r="H488" s="1"/>
      <c r="I488" s="1"/>
      <c r="J488" s="1"/>
      <c r="K488" s="1"/>
      <c r="L488" s="1"/>
      <c r="M488" s="1"/>
      <c r="N488" s="1"/>
      <c r="O488" s="1"/>
      <c r="P488" s="1"/>
      <c r="Q488" s="1"/>
      <c r="R488" s="1"/>
      <c r="S488" s="1"/>
      <c r="T488" s="1"/>
    </row>
    <row r="489" spans="1:20" ht="15.75" customHeight="1" x14ac:dyDescent="0.2">
      <c r="A489" s="1"/>
      <c r="B489" s="1"/>
      <c r="C489" s="1"/>
      <c r="D489" s="1"/>
      <c r="E489" s="1"/>
      <c r="F489" s="1"/>
      <c r="G489" s="1"/>
      <c r="H489" s="1"/>
      <c r="I489" s="1"/>
      <c r="J489" s="1"/>
      <c r="K489" s="1"/>
      <c r="L489" s="1"/>
      <c r="M489" s="1"/>
      <c r="N489" s="1"/>
      <c r="O489" s="1"/>
      <c r="P489" s="1"/>
      <c r="Q489" s="1"/>
      <c r="R489" s="1"/>
      <c r="S489" s="1"/>
      <c r="T489" s="1"/>
    </row>
    <row r="490" spans="1:20" ht="15.75" customHeight="1" x14ac:dyDescent="0.2">
      <c r="A490" s="1"/>
      <c r="B490" s="1"/>
      <c r="C490" s="1"/>
      <c r="D490" s="1"/>
      <c r="E490" s="1"/>
      <c r="F490" s="1"/>
      <c r="G490" s="1"/>
      <c r="H490" s="1"/>
      <c r="I490" s="1"/>
      <c r="J490" s="1"/>
      <c r="K490" s="1"/>
      <c r="L490" s="1"/>
      <c r="M490" s="1"/>
      <c r="N490" s="1"/>
      <c r="O490" s="1"/>
      <c r="P490" s="1"/>
      <c r="Q490" s="1"/>
      <c r="R490" s="1"/>
      <c r="S490" s="1"/>
      <c r="T490" s="1"/>
    </row>
    <row r="491" spans="1:20" ht="15.75" customHeight="1" x14ac:dyDescent="0.2">
      <c r="A491" s="1"/>
      <c r="B491" s="1"/>
      <c r="C491" s="1"/>
      <c r="D491" s="1"/>
      <c r="E491" s="1"/>
      <c r="F491" s="1"/>
      <c r="G491" s="1"/>
      <c r="H491" s="1"/>
      <c r="I491" s="1"/>
      <c r="J491" s="1"/>
      <c r="K491" s="1"/>
      <c r="L491" s="1"/>
      <c r="M491" s="1"/>
      <c r="N491" s="1"/>
      <c r="O491" s="1"/>
      <c r="P491" s="1"/>
      <c r="Q491" s="1"/>
      <c r="R491" s="1"/>
      <c r="S491" s="1"/>
      <c r="T491" s="1"/>
    </row>
    <row r="492" spans="1:20" ht="15.75" customHeight="1" x14ac:dyDescent="0.2">
      <c r="A492" s="1"/>
      <c r="B492" s="1"/>
      <c r="C492" s="1"/>
      <c r="D492" s="1"/>
      <c r="E492" s="1"/>
      <c r="F492" s="1"/>
      <c r="G492" s="1"/>
      <c r="H492" s="1"/>
      <c r="I492" s="1"/>
      <c r="J492" s="1"/>
      <c r="K492" s="1"/>
      <c r="L492" s="1"/>
      <c r="M492" s="1"/>
      <c r="N492" s="1"/>
      <c r="O492" s="1"/>
      <c r="P492" s="1"/>
      <c r="Q492" s="1"/>
      <c r="R492" s="1"/>
      <c r="S492" s="1"/>
      <c r="T492" s="1"/>
    </row>
    <row r="493" spans="1:20" ht="15.75" customHeight="1" x14ac:dyDescent="0.2">
      <c r="A493" s="1"/>
      <c r="B493" s="1"/>
      <c r="C493" s="1"/>
      <c r="D493" s="1"/>
      <c r="E493" s="1"/>
      <c r="F493" s="1"/>
      <c r="G493" s="1"/>
      <c r="H493" s="1"/>
      <c r="I493" s="1"/>
      <c r="J493" s="1"/>
      <c r="K493" s="1"/>
      <c r="L493" s="1"/>
      <c r="M493" s="1"/>
      <c r="N493" s="1"/>
      <c r="O493" s="1"/>
      <c r="P493" s="1"/>
      <c r="Q493" s="1"/>
      <c r="R493" s="1"/>
      <c r="S493" s="1"/>
      <c r="T493" s="1"/>
    </row>
    <row r="494" spans="1:20" ht="15.75" customHeight="1" x14ac:dyDescent="0.2">
      <c r="A494" s="1"/>
      <c r="B494" s="1"/>
      <c r="C494" s="1"/>
      <c r="D494" s="1"/>
      <c r="E494" s="1"/>
      <c r="F494" s="1"/>
      <c r="G494" s="1"/>
      <c r="H494" s="1"/>
      <c r="I494" s="1"/>
      <c r="J494" s="1"/>
      <c r="K494" s="1"/>
      <c r="L494" s="1"/>
      <c r="M494" s="1"/>
      <c r="N494" s="1"/>
      <c r="O494" s="1"/>
      <c r="P494" s="1"/>
      <c r="Q494" s="1"/>
      <c r="R494" s="1"/>
      <c r="S494" s="1"/>
      <c r="T494" s="1"/>
    </row>
    <row r="495" spans="1:20" ht="15.75" customHeight="1" x14ac:dyDescent="0.2">
      <c r="A495" s="1"/>
      <c r="B495" s="1"/>
      <c r="C495" s="1"/>
      <c r="D495" s="1"/>
      <c r="E495" s="1"/>
      <c r="F495" s="1"/>
      <c r="G495" s="1"/>
      <c r="H495" s="1"/>
      <c r="I495" s="1"/>
      <c r="J495" s="1"/>
      <c r="K495" s="1"/>
      <c r="L495" s="1"/>
      <c r="M495" s="1"/>
      <c r="N495" s="1"/>
      <c r="O495" s="1"/>
      <c r="P495" s="1"/>
      <c r="Q495" s="1"/>
      <c r="R495" s="1"/>
      <c r="S495" s="1"/>
      <c r="T495" s="1"/>
    </row>
    <row r="496" spans="1:20" ht="15.75" customHeight="1" x14ac:dyDescent="0.2">
      <c r="A496" s="1"/>
      <c r="B496" s="1"/>
      <c r="C496" s="1"/>
      <c r="D496" s="1"/>
      <c r="E496" s="1"/>
      <c r="F496" s="1"/>
      <c r="G496" s="1"/>
      <c r="H496" s="1"/>
      <c r="I496" s="1"/>
      <c r="J496" s="1"/>
      <c r="K496" s="1"/>
      <c r="L496" s="1"/>
      <c r="M496" s="1"/>
      <c r="N496" s="1"/>
      <c r="O496" s="1"/>
      <c r="P496" s="1"/>
      <c r="Q496" s="1"/>
      <c r="R496" s="1"/>
      <c r="S496" s="1"/>
      <c r="T496" s="1"/>
    </row>
    <row r="497" spans="1:20" ht="15.75" customHeight="1" x14ac:dyDescent="0.2">
      <c r="A497" s="1"/>
      <c r="B497" s="1"/>
      <c r="C497" s="1"/>
      <c r="D497" s="1"/>
      <c r="E497" s="1"/>
      <c r="F497" s="1"/>
      <c r="G497" s="1"/>
      <c r="H497" s="1"/>
      <c r="I497" s="1"/>
      <c r="J497" s="1"/>
      <c r="K497" s="1"/>
      <c r="L497" s="1"/>
      <c r="M497" s="1"/>
      <c r="N497" s="1"/>
      <c r="O497" s="1"/>
      <c r="P497" s="1"/>
      <c r="Q497" s="1"/>
      <c r="R497" s="1"/>
      <c r="S497" s="1"/>
      <c r="T497" s="1"/>
    </row>
    <row r="498" spans="1:20" ht="15.75" customHeight="1" x14ac:dyDescent="0.2">
      <c r="A498" s="1"/>
      <c r="B498" s="1"/>
      <c r="C498" s="1"/>
      <c r="D498" s="1"/>
      <c r="E498" s="1"/>
      <c r="F498" s="1"/>
      <c r="G498" s="1"/>
      <c r="H498" s="1"/>
      <c r="I498" s="1"/>
      <c r="J498" s="1"/>
      <c r="K498" s="1"/>
      <c r="L498" s="1"/>
      <c r="M498" s="1"/>
      <c r="N498" s="1"/>
      <c r="O498" s="1"/>
      <c r="P498" s="1"/>
      <c r="Q498" s="1"/>
      <c r="R498" s="1"/>
      <c r="S498" s="1"/>
      <c r="T498" s="1"/>
    </row>
    <row r="499" spans="1:20" ht="15.75" customHeight="1" x14ac:dyDescent="0.2">
      <c r="A499" s="1"/>
      <c r="B499" s="1"/>
      <c r="C499" s="1"/>
      <c r="D499" s="1"/>
      <c r="E499" s="1"/>
      <c r="F499" s="1"/>
      <c r="G499" s="1"/>
      <c r="H499" s="1"/>
      <c r="I499" s="1"/>
      <c r="J499" s="1"/>
      <c r="K499" s="1"/>
      <c r="L499" s="1"/>
      <c r="M499" s="1"/>
      <c r="N499" s="1"/>
      <c r="O499" s="1"/>
      <c r="P499" s="1"/>
      <c r="Q499" s="1"/>
      <c r="R499" s="1"/>
      <c r="S499" s="1"/>
      <c r="T499" s="1"/>
    </row>
    <row r="500" spans="1:20" ht="15.75" customHeight="1" x14ac:dyDescent="0.2">
      <c r="A500" s="1"/>
      <c r="B500" s="1"/>
      <c r="C500" s="1"/>
      <c r="D500" s="1"/>
      <c r="E500" s="1"/>
      <c r="F500" s="1"/>
      <c r="G500" s="1"/>
      <c r="H500" s="1"/>
      <c r="I500" s="1"/>
      <c r="J500" s="1"/>
      <c r="K500" s="1"/>
      <c r="L500" s="1"/>
      <c r="M500" s="1"/>
      <c r="N500" s="1"/>
      <c r="O500" s="1"/>
      <c r="P500" s="1"/>
      <c r="Q500" s="1"/>
      <c r="R500" s="1"/>
      <c r="S500" s="1"/>
      <c r="T500" s="1"/>
    </row>
    <row r="501" spans="1:20" ht="15.75" customHeight="1" x14ac:dyDescent="0.2">
      <c r="A501" s="1"/>
      <c r="B501" s="1"/>
      <c r="C501" s="1"/>
      <c r="D501" s="1"/>
      <c r="E501" s="1"/>
      <c r="F501" s="1"/>
      <c r="G501" s="1"/>
      <c r="H501" s="1"/>
      <c r="I501" s="1"/>
      <c r="J501" s="1"/>
      <c r="K501" s="1"/>
      <c r="L501" s="1"/>
      <c r="M501" s="1"/>
      <c r="N501" s="1"/>
      <c r="O501" s="1"/>
      <c r="P501" s="1"/>
      <c r="Q501" s="1"/>
      <c r="R501" s="1"/>
      <c r="S501" s="1"/>
      <c r="T501" s="1"/>
    </row>
    <row r="502" spans="1:20" ht="15.75" customHeight="1" x14ac:dyDescent="0.2">
      <c r="A502" s="1"/>
      <c r="B502" s="1"/>
      <c r="C502" s="1"/>
      <c r="D502" s="1"/>
      <c r="E502" s="1"/>
      <c r="F502" s="1"/>
      <c r="G502" s="1"/>
      <c r="H502" s="1"/>
      <c r="I502" s="1"/>
      <c r="J502" s="1"/>
      <c r="K502" s="1"/>
      <c r="L502" s="1"/>
      <c r="M502" s="1"/>
      <c r="N502" s="1"/>
      <c r="O502" s="1"/>
      <c r="P502" s="1"/>
      <c r="Q502" s="1"/>
      <c r="R502" s="1"/>
      <c r="S502" s="1"/>
      <c r="T502" s="1"/>
    </row>
    <row r="503" spans="1:20" ht="15.75" customHeight="1" x14ac:dyDescent="0.2">
      <c r="A503" s="1"/>
      <c r="B503" s="1"/>
      <c r="C503" s="1"/>
      <c r="D503" s="1"/>
      <c r="E503" s="1"/>
      <c r="F503" s="1"/>
      <c r="G503" s="1"/>
      <c r="H503" s="1"/>
      <c r="I503" s="1"/>
      <c r="J503" s="1"/>
      <c r="K503" s="1"/>
      <c r="L503" s="1"/>
      <c r="M503" s="1"/>
      <c r="N503" s="1"/>
      <c r="O503" s="1"/>
      <c r="P503" s="1"/>
      <c r="Q503" s="1"/>
      <c r="R503" s="1"/>
      <c r="S503" s="1"/>
      <c r="T503" s="1"/>
    </row>
    <row r="504" spans="1:20" ht="15.75" customHeight="1" x14ac:dyDescent="0.2">
      <c r="A504" s="1"/>
      <c r="B504" s="1"/>
      <c r="C504" s="1"/>
      <c r="D504" s="1"/>
      <c r="E504" s="1"/>
      <c r="F504" s="1"/>
      <c r="G504" s="1"/>
      <c r="H504" s="1"/>
      <c r="I504" s="1"/>
      <c r="J504" s="1"/>
      <c r="K504" s="1"/>
      <c r="L504" s="1"/>
      <c r="M504" s="1"/>
      <c r="N504" s="1"/>
      <c r="O504" s="1"/>
      <c r="P504" s="1"/>
      <c r="Q504" s="1"/>
      <c r="R504" s="1"/>
      <c r="S504" s="1"/>
      <c r="T504" s="1"/>
    </row>
    <row r="505" spans="1:20" ht="15.75" customHeight="1" x14ac:dyDescent="0.2">
      <c r="A505" s="1"/>
      <c r="B505" s="1"/>
      <c r="C505" s="1"/>
      <c r="D505" s="1"/>
      <c r="E505" s="1"/>
      <c r="F505" s="1"/>
      <c r="G505" s="1"/>
      <c r="H505" s="1"/>
      <c r="I505" s="1"/>
      <c r="J505" s="1"/>
      <c r="K505" s="1"/>
      <c r="L505" s="1"/>
      <c r="M505" s="1"/>
      <c r="N505" s="1"/>
      <c r="O505" s="1"/>
      <c r="P505" s="1"/>
      <c r="Q505" s="1"/>
      <c r="R505" s="1"/>
      <c r="S505" s="1"/>
      <c r="T505" s="1"/>
    </row>
    <row r="506" spans="1:20" ht="15.75" customHeight="1" x14ac:dyDescent="0.2">
      <c r="A506" s="1"/>
      <c r="B506" s="1"/>
      <c r="C506" s="1"/>
      <c r="D506" s="1"/>
      <c r="E506" s="1"/>
      <c r="F506" s="1"/>
      <c r="G506" s="1"/>
      <c r="H506" s="1"/>
      <c r="I506" s="1"/>
      <c r="J506" s="1"/>
      <c r="K506" s="1"/>
      <c r="L506" s="1"/>
      <c r="M506" s="1"/>
      <c r="N506" s="1"/>
      <c r="O506" s="1"/>
      <c r="P506" s="1"/>
      <c r="Q506" s="1"/>
      <c r="R506" s="1"/>
      <c r="S506" s="1"/>
      <c r="T506" s="1"/>
    </row>
    <row r="507" spans="1:20" ht="15.75" customHeight="1" x14ac:dyDescent="0.2">
      <c r="A507" s="1"/>
      <c r="B507" s="1"/>
      <c r="C507" s="1"/>
      <c r="D507" s="1"/>
      <c r="E507" s="1"/>
      <c r="F507" s="1"/>
      <c r="G507" s="1"/>
      <c r="H507" s="1"/>
      <c r="I507" s="1"/>
      <c r="J507" s="1"/>
      <c r="K507" s="1"/>
      <c r="L507" s="1"/>
      <c r="M507" s="1"/>
      <c r="N507" s="1"/>
      <c r="O507" s="1"/>
      <c r="P507" s="1"/>
      <c r="Q507" s="1"/>
      <c r="R507" s="1"/>
      <c r="S507" s="1"/>
      <c r="T507" s="1"/>
    </row>
    <row r="508" spans="1:20" ht="15.75" customHeight="1" x14ac:dyDescent="0.2">
      <c r="A508" s="1"/>
      <c r="B508" s="1"/>
      <c r="C508" s="1"/>
      <c r="D508" s="1"/>
      <c r="E508" s="1"/>
      <c r="F508" s="1"/>
      <c r="G508" s="1"/>
      <c r="H508" s="1"/>
      <c r="I508" s="1"/>
      <c r="J508" s="1"/>
      <c r="K508" s="1"/>
      <c r="L508" s="1"/>
      <c r="M508" s="1"/>
      <c r="N508" s="1"/>
      <c r="O508" s="1"/>
      <c r="P508" s="1"/>
      <c r="Q508" s="1"/>
      <c r="R508" s="1"/>
      <c r="S508" s="1"/>
      <c r="T508" s="1"/>
    </row>
    <row r="509" spans="1:20" ht="15.75" customHeight="1" x14ac:dyDescent="0.2">
      <c r="A509" s="1"/>
      <c r="B509" s="1"/>
      <c r="C509" s="1"/>
      <c r="D509" s="1"/>
      <c r="E509" s="1"/>
      <c r="F509" s="1"/>
      <c r="G509" s="1"/>
      <c r="H509" s="1"/>
      <c r="I509" s="1"/>
      <c r="J509" s="1"/>
      <c r="K509" s="1"/>
      <c r="L509" s="1"/>
      <c r="M509" s="1"/>
      <c r="N509" s="1"/>
      <c r="O509" s="1"/>
      <c r="P509" s="1"/>
      <c r="Q509" s="1"/>
      <c r="R509" s="1"/>
      <c r="S509" s="1"/>
      <c r="T509" s="1"/>
    </row>
    <row r="510" spans="1:20" ht="15.75" customHeight="1" x14ac:dyDescent="0.2">
      <c r="A510" s="1"/>
      <c r="B510" s="1"/>
      <c r="C510" s="1"/>
      <c r="D510" s="1"/>
      <c r="E510" s="1"/>
      <c r="F510" s="1"/>
      <c r="G510" s="1"/>
      <c r="H510" s="1"/>
      <c r="I510" s="1"/>
      <c r="J510" s="1"/>
      <c r="K510" s="1"/>
      <c r="L510" s="1"/>
      <c r="M510" s="1"/>
      <c r="N510" s="1"/>
      <c r="O510" s="1"/>
      <c r="P510" s="1"/>
      <c r="Q510" s="1"/>
      <c r="R510" s="1"/>
      <c r="S510" s="1"/>
      <c r="T510" s="1"/>
    </row>
    <row r="511" spans="1:20" ht="15.75" customHeight="1" x14ac:dyDescent="0.2">
      <c r="A511" s="1"/>
      <c r="B511" s="1"/>
      <c r="C511" s="1"/>
      <c r="D511" s="1"/>
      <c r="E511" s="1"/>
      <c r="F511" s="1"/>
      <c r="G511" s="1"/>
      <c r="H511" s="1"/>
      <c r="I511" s="1"/>
      <c r="J511" s="1"/>
      <c r="K511" s="1"/>
      <c r="L511" s="1"/>
      <c r="M511" s="1"/>
      <c r="N511" s="1"/>
      <c r="O511" s="1"/>
      <c r="P511" s="1"/>
      <c r="Q511" s="1"/>
      <c r="R511" s="1"/>
      <c r="S511" s="1"/>
      <c r="T511" s="1"/>
    </row>
    <row r="512" spans="1:20" ht="15.75" customHeight="1" x14ac:dyDescent="0.2">
      <c r="A512" s="1"/>
      <c r="B512" s="1"/>
      <c r="C512" s="1"/>
      <c r="D512" s="1"/>
      <c r="E512" s="1"/>
      <c r="F512" s="1"/>
      <c r="G512" s="1"/>
      <c r="H512" s="1"/>
      <c r="I512" s="1"/>
      <c r="J512" s="1"/>
      <c r="K512" s="1"/>
      <c r="L512" s="1"/>
      <c r="M512" s="1"/>
      <c r="N512" s="1"/>
      <c r="O512" s="1"/>
      <c r="P512" s="1"/>
      <c r="Q512" s="1"/>
      <c r="R512" s="1"/>
      <c r="S512" s="1"/>
      <c r="T512" s="1"/>
    </row>
    <row r="513" spans="1:20" ht="15.75" customHeight="1" x14ac:dyDescent="0.2">
      <c r="A513" s="1"/>
      <c r="B513" s="1"/>
      <c r="C513" s="1"/>
      <c r="D513" s="1"/>
      <c r="E513" s="1"/>
      <c r="F513" s="1"/>
      <c r="G513" s="1"/>
      <c r="H513" s="1"/>
      <c r="I513" s="1"/>
      <c r="J513" s="1"/>
      <c r="K513" s="1"/>
      <c r="L513" s="1"/>
      <c r="M513" s="1"/>
      <c r="N513" s="1"/>
      <c r="O513" s="1"/>
      <c r="P513" s="1"/>
      <c r="Q513" s="1"/>
      <c r="R513" s="1"/>
      <c r="S513" s="1"/>
      <c r="T513" s="1"/>
    </row>
    <row r="514" spans="1:20" ht="15.75" customHeight="1" x14ac:dyDescent="0.2">
      <c r="A514" s="1"/>
      <c r="B514" s="1"/>
      <c r="C514" s="1"/>
      <c r="D514" s="1"/>
      <c r="E514" s="1"/>
      <c r="F514" s="1"/>
      <c r="G514" s="1"/>
      <c r="H514" s="1"/>
      <c r="I514" s="1"/>
      <c r="J514" s="1"/>
      <c r="K514" s="1"/>
      <c r="L514" s="1"/>
      <c r="M514" s="1"/>
      <c r="N514" s="1"/>
      <c r="O514" s="1"/>
      <c r="P514" s="1"/>
      <c r="Q514" s="1"/>
      <c r="R514" s="1"/>
      <c r="S514" s="1"/>
      <c r="T514" s="1"/>
    </row>
    <row r="515" spans="1:20" ht="15.75" customHeight="1" x14ac:dyDescent="0.2">
      <c r="A515" s="1"/>
      <c r="B515" s="1"/>
      <c r="C515" s="1"/>
      <c r="D515" s="1"/>
      <c r="E515" s="1"/>
      <c r="F515" s="1"/>
      <c r="G515" s="1"/>
      <c r="H515" s="1"/>
      <c r="I515" s="1"/>
      <c r="J515" s="1"/>
      <c r="K515" s="1"/>
      <c r="L515" s="1"/>
      <c r="M515" s="1"/>
      <c r="N515" s="1"/>
      <c r="O515" s="1"/>
      <c r="P515" s="1"/>
      <c r="Q515" s="1"/>
      <c r="R515" s="1"/>
      <c r="S515" s="1"/>
      <c r="T515" s="1"/>
    </row>
    <row r="516" spans="1:20" ht="15.75" customHeight="1" x14ac:dyDescent="0.2">
      <c r="A516" s="1"/>
      <c r="B516" s="1"/>
      <c r="C516" s="1"/>
      <c r="D516" s="1"/>
      <c r="E516" s="1"/>
      <c r="F516" s="1"/>
      <c r="G516" s="1"/>
      <c r="H516" s="1"/>
      <c r="I516" s="1"/>
      <c r="J516" s="1"/>
      <c r="K516" s="1"/>
      <c r="L516" s="1"/>
      <c r="M516" s="1"/>
      <c r="N516" s="1"/>
      <c r="O516" s="1"/>
      <c r="P516" s="1"/>
      <c r="Q516" s="1"/>
      <c r="R516" s="1"/>
      <c r="S516" s="1"/>
      <c r="T516" s="1"/>
    </row>
    <row r="517" spans="1:20" ht="15.75" customHeight="1" x14ac:dyDescent="0.2">
      <c r="A517" s="1"/>
      <c r="B517" s="1"/>
      <c r="C517" s="1"/>
      <c r="D517" s="1"/>
      <c r="E517" s="1"/>
      <c r="F517" s="1"/>
      <c r="G517" s="1"/>
      <c r="H517" s="1"/>
      <c r="I517" s="1"/>
      <c r="J517" s="1"/>
      <c r="K517" s="1"/>
      <c r="L517" s="1"/>
      <c r="M517" s="1"/>
      <c r="N517" s="1"/>
      <c r="O517" s="1"/>
      <c r="P517" s="1"/>
      <c r="Q517" s="1"/>
      <c r="R517" s="1"/>
      <c r="S517" s="1"/>
      <c r="T517" s="1"/>
    </row>
    <row r="518" spans="1:20" ht="15.75" customHeight="1" x14ac:dyDescent="0.2">
      <c r="A518" s="1"/>
      <c r="B518" s="1"/>
      <c r="C518" s="1"/>
      <c r="D518" s="1"/>
      <c r="E518" s="1"/>
      <c r="F518" s="1"/>
      <c r="G518" s="1"/>
      <c r="H518" s="1"/>
      <c r="I518" s="1"/>
      <c r="J518" s="1"/>
      <c r="K518" s="1"/>
      <c r="L518" s="1"/>
      <c r="M518" s="1"/>
      <c r="N518" s="1"/>
      <c r="O518" s="1"/>
      <c r="P518" s="1"/>
      <c r="Q518" s="1"/>
      <c r="R518" s="1"/>
      <c r="S518" s="1"/>
      <c r="T518" s="1"/>
    </row>
    <row r="519" spans="1:20" ht="15.75" customHeight="1" x14ac:dyDescent="0.2">
      <c r="A519" s="1"/>
      <c r="B519" s="1"/>
      <c r="C519" s="1"/>
      <c r="D519" s="1"/>
      <c r="E519" s="1"/>
      <c r="F519" s="1"/>
      <c r="G519" s="1"/>
      <c r="H519" s="1"/>
      <c r="I519" s="1"/>
      <c r="J519" s="1"/>
      <c r="K519" s="1"/>
      <c r="L519" s="1"/>
      <c r="M519" s="1"/>
      <c r="N519" s="1"/>
      <c r="O519" s="1"/>
      <c r="P519" s="1"/>
      <c r="Q519" s="1"/>
      <c r="R519" s="1"/>
      <c r="S519" s="1"/>
      <c r="T519" s="1"/>
    </row>
    <row r="520" spans="1:20" ht="15.75" customHeight="1" x14ac:dyDescent="0.2">
      <c r="A520" s="1"/>
      <c r="B520" s="1"/>
      <c r="C520" s="1"/>
      <c r="D520" s="1"/>
      <c r="E520" s="1"/>
      <c r="F520" s="1"/>
      <c r="G520" s="1"/>
      <c r="H520" s="1"/>
      <c r="I520" s="1"/>
      <c r="J520" s="1"/>
      <c r="K520" s="1"/>
      <c r="L520" s="1"/>
      <c r="M520" s="1"/>
      <c r="N520" s="1"/>
      <c r="O520" s="1"/>
      <c r="P520" s="1"/>
      <c r="Q520" s="1"/>
      <c r="R520" s="1"/>
      <c r="S520" s="1"/>
      <c r="T520" s="1"/>
    </row>
    <row r="521" spans="1:20" ht="15.75" customHeight="1" x14ac:dyDescent="0.2">
      <c r="A521" s="1"/>
      <c r="B521" s="1"/>
      <c r="C521" s="1"/>
      <c r="D521" s="1"/>
      <c r="E521" s="1"/>
      <c r="F521" s="1"/>
      <c r="G521" s="1"/>
      <c r="H521" s="1"/>
      <c r="I521" s="1"/>
      <c r="J521" s="1"/>
      <c r="K521" s="1"/>
      <c r="L521" s="1"/>
      <c r="M521" s="1"/>
      <c r="N521" s="1"/>
      <c r="O521" s="1"/>
      <c r="P521" s="1"/>
      <c r="Q521" s="1"/>
      <c r="R521" s="1"/>
      <c r="S521" s="1"/>
      <c r="T521" s="1"/>
    </row>
    <row r="522" spans="1:20" ht="15.75" customHeight="1" x14ac:dyDescent="0.2">
      <c r="A522" s="1"/>
      <c r="B522" s="1"/>
      <c r="C522" s="1"/>
      <c r="D522" s="1"/>
      <c r="E522" s="1"/>
      <c r="F522" s="1"/>
      <c r="G522" s="1"/>
      <c r="H522" s="1"/>
      <c r="I522" s="1"/>
      <c r="J522" s="1"/>
      <c r="K522" s="1"/>
      <c r="L522" s="1"/>
      <c r="M522" s="1"/>
      <c r="N522" s="1"/>
      <c r="O522" s="1"/>
      <c r="P522" s="1"/>
      <c r="Q522" s="1"/>
      <c r="R522" s="1"/>
      <c r="S522" s="1"/>
      <c r="T522" s="1"/>
    </row>
    <row r="523" spans="1:20" ht="15.75" customHeight="1" x14ac:dyDescent="0.2">
      <c r="A523" s="1"/>
      <c r="B523" s="1"/>
      <c r="C523" s="1"/>
      <c r="D523" s="1"/>
      <c r="E523" s="1"/>
      <c r="F523" s="1"/>
      <c r="G523" s="1"/>
      <c r="H523" s="1"/>
      <c r="I523" s="1"/>
      <c r="J523" s="1"/>
      <c r="K523" s="1"/>
      <c r="L523" s="1"/>
      <c r="M523" s="1"/>
      <c r="N523" s="1"/>
      <c r="O523" s="1"/>
      <c r="P523" s="1"/>
      <c r="Q523" s="1"/>
      <c r="R523" s="1"/>
      <c r="S523" s="1"/>
      <c r="T523" s="1"/>
    </row>
    <row r="524" spans="1:20" ht="15.75" customHeight="1" x14ac:dyDescent="0.2">
      <c r="A524" s="1"/>
      <c r="B524" s="1"/>
      <c r="C524" s="1"/>
      <c r="D524" s="1"/>
      <c r="E524" s="1"/>
      <c r="F524" s="1"/>
      <c r="G524" s="1"/>
      <c r="H524" s="1"/>
      <c r="I524" s="1"/>
      <c r="J524" s="1"/>
      <c r="K524" s="1"/>
      <c r="L524" s="1"/>
      <c r="M524" s="1"/>
      <c r="N524" s="1"/>
      <c r="O524" s="1"/>
      <c r="P524" s="1"/>
      <c r="Q524" s="1"/>
      <c r="R524" s="1"/>
      <c r="S524" s="1"/>
      <c r="T524" s="1"/>
    </row>
    <row r="525" spans="1:20" ht="15.75" customHeight="1" x14ac:dyDescent="0.2">
      <c r="A525" s="1"/>
      <c r="B525" s="1"/>
      <c r="C525" s="1"/>
      <c r="D525" s="1"/>
      <c r="E525" s="1"/>
      <c r="F525" s="1"/>
      <c r="G525" s="1"/>
      <c r="H525" s="1"/>
      <c r="I525" s="1"/>
      <c r="J525" s="1"/>
      <c r="K525" s="1"/>
      <c r="L525" s="1"/>
      <c r="M525" s="1"/>
      <c r="N525" s="1"/>
      <c r="O525" s="1"/>
      <c r="P525" s="1"/>
      <c r="Q525" s="1"/>
      <c r="R525" s="1"/>
      <c r="S525" s="1"/>
      <c r="T525" s="1"/>
    </row>
    <row r="526" spans="1:20" ht="15.75" customHeight="1" x14ac:dyDescent="0.2">
      <c r="A526" s="1"/>
      <c r="B526" s="1"/>
      <c r="C526" s="1"/>
      <c r="D526" s="1"/>
      <c r="E526" s="1"/>
      <c r="F526" s="1"/>
      <c r="G526" s="1"/>
      <c r="H526" s="1"/>
      <c r="I526" s="1"/>
      <c r="J526" s="1"/>
      <c r="K526" s="1"/>
      <c r="L526" s="1"/>
      <c r="M526" s="1"/>
      <c r="N526" s="1"/>
      <c r="O526" s="1"/>
      <c r="P526" s="1"/>
      <c r="Q526" s="1"/>
      <c r="R526" s="1"/>
      <c r="S526" s="1"/>
      <c r="T526" s="1"/>
    </row>
    <row r="527" spans="1:20" ht="15.75" customHeight="1" x14ac:dyDescent="0.2">
      <c r="A527" s="1"/>
      <c r="B527" s="1"/>
      <c r="C527" s="1"/>
      <c r="D527" s="1"/>
      <c r="E527" s="1"/>
      <c r="F527" s="1"/>
      <c r="G527" s="1"/>
      <c r="H527" s="1"/>
      <c r="I527" s="1"/>
      <c r="J527" s="1"/>
      <c r="K527" s="1"/>
      <c r="L527" s="1"/>
      <c r="M527" s="1"/>
      <c r="N527" s="1"/>
      <c r="O527" s="1"/>
      <c r="P527" s="1"/>
      <c r="Q527" s="1"/>
      <c r="R527" s="1"/>
      <c r="S527" s="1"/>
      <c r="T527" s="1"/>
    </row>
    <row r="528" spans="1:20" ht="15.75" customHeight="1" x14ac:dyDescent="0.2">
      <c r="A528" s="1"/>
      <c r="B528" s="1"/>
      <c r="C528" s="1"/>
      <c r="D528" s="1"/>
      <c r="E528" s="1"/>
      <c r="F528" s="1"/>
      <c r="G528" s="1"/>
      <c r="H528" s="1"/>
      <c r="I528" s="1"/>
      <c r="J528" s="1"/>
      <c r="K528" s="1"/>
      <c r="L528" s="1"/>
      <c r="M528" s="1"/>
      <c r="N528" s="1"/>
      <c r="O528" s="1"/>
      <c r="P528" s="1"/>
      <c r="Q528" s="1"/>
      <c r="R528" s="1"/>
      <c r="S528" s="1"/>
      <c r="T528" s="1"/>
    </row>
    <row r="529" spans="1:20" ht="15.75" customHeight="1" x14ac:dyDescent="0.2">
      <c r="A529" s="1"/>
      <c r="B529" s="1"/>
      <c r="C529" s="1"/>
      <c r="D529" s="1"/>
      <c r="E529" s="1"/>
      <c r="F529" s="1"/>
      <c r="G529" s="1"/>
      <c r="H529" s="1"/>
      <c r="I529" s="1"/>
      <c r="J529" s="1"/>
      <c r="K529" s="1"/>
      <c r="L529" s="1"/>
      <c r="M529" s="1"/>
      <c r="N529" s="1"/>
      <c r="O529" s="1"/>
      <c r="P529" s="1"/>
      <c r="Q529" s="1"/>
      <c r="R529" s="1"/>
      <c r="S529" s="1"/>
      <c r="T529" s="1"/>
    </row>
    <row r="530" spans="1:20" ht="15.75" customHeight="1" x14ac:dyDescent="0.2">
      <c r="A530" s="1"/>
      <c r="B530" s="1"/>
      <c r="C530" s="1"/>
      <c r="D530" s="1"/>
      <c r="E530" s="1"/>
      <c r="F530" s="1"/>
      <c r="G530" s="1"/>
      <c r="H530" s="1"/>
      <c r="I530" s="1"/>
      <c r="J530" s="1"/>
      <c r="K530" s="1"/>
      <c r="L530" s="1"/>
      <c r="M530" s="1"/>
      <c r="N530" s="1"/>
      <c r="O530" s="1"/>
      <c r="P530" s="1"/>
      <c r="Q530" s="1"/>
      <c r="R530" s="1"/>
      <c r="S530" s="1"/>
      <c r="T530" s="1"/>
    </row>
    <row r="531" spans="1:20" ht="15.75" customHeight="1" x14ac:dyDescent="0.2">
      <c r="A531" s="1"/>
      <c r="B531" s="1"/>
      <c r="C531" s="1"/>
      <c r="D531" s="1"/>
      <c r="E531" s="1"/>
      <c r="F531" s="1"/>
      <c r="G531" s="1"/>
      <c r="H531" s="1"/>
      <c r="I531" s="1"/>
      <c r="J531" s="1"/>
      <c r="K531" s="1"/>
      <c r="L531" s="1"/>
      <c r="M531" s="1"/>
      <c r="N531" s="1"/>
      <c r="O531" s="1"/>
      <c r="P531" s="1"/>
      <c r="Q531" s="1"/>
      <c r="R531" s="1"/>
      <c r="S531" s="1"/>
      <c r="T531" s="1"/>
    </row>
    <row r="532" spans="1:20" ht="15.75" customHeight="1" x14ac:dyDescent="0.2">
      <c r="A532" s="1"/>
      <c r="B532" s="1"/>
      <c r="C532" s="1"/>
      <c r="D532" s="1"/>
      <c r="E532" s="1"/>
      <c r="F532" s="1"/>
      <c r="G532" s="1"/>
      <c r="H532" s="1"/>
      <c r="I532" s="1"/>
      <c r="J532" s="1"/>
      <c r="K532" s="1"/>
      <c r="L532" s="1"/>
      <c r="M532" s="1"/>
      <c r="N532" s="1"/>
      <c r="O532" s="1"/>
      <c r="P532" s="1"/>
      <c r="Q532" s="1"/>
      <c r="R532" s="1"/>
      <c r="S532" s="1"/>
      <c r="T532" s="1"/>
    </row>
    <row r="533" spans="1:20" ht="15.75" customHeight="1" x14ac:dyDescent="0.2">
      <c r="A533" s="1"/>
      <c r="B533" s="1"/>
      <c r="C533" s="1"/>
      <c r="D533" s="1"/>
      <c r="E533" s="1"/>
      <c r="F533" s="1"/>
      <c r="G533" s="1"/>
      <c r="H533" s="1"/>
      <c r="I533" s="1"/>
      <c r="J533" s="1"/>
      <c r="K533" s="1"/>
      <c r="L533" s="1"/>
      <c r="M533" s="1"/>
      <c r="N533" s="1"/>
      <c r="O533" s="1"/>
      <c r="P533" s="1"/>
      <c r="Q533" s="1"/>
      <c r="R533" s="1"/>
      <c r="S533" s="1"/>
      <c r="T533" s="1"/>
    </row>
    <row r="534" spans="1:20" ht="15.75" customHeight="1" x14ac:dyDescent="0.2">
      <c r="A534" s="1"/>
      <c r="B534" s="1"/>
      <c r="C534" s="1"/>
      <c r="D534" s="1"/>
      <c r="E534" s="1"/>
      <c r="F534" s="1"/>
      <c r="G534" s="1"/>
      <c r="H534" s="1"/>
      <c r="I534" s="1"/>
      <c r="J534" s="1"/>
      <c r="K534" s="1"/>
      <c r="L534" s="1"/>
      <c r="M534" s="1"/>
      <c r="N534" s="1"/>
      <c r="O534" s="1"/>
      <c r="P534" s="1"/>
      <c r="Q534" s="1"/>
      <c r="R534" s="1"/>
      <c r="S534" s="1"/>
      <c r="T534" s="1"/>
    </row>
    <row r="535" spans="1:20" ht="15.75" customHeight="1" x14ac:dyDescent="0.2">
      <c r="A535" s="1"/>
      <c r="B535" s="1"/>
      <c r="C535" s="1"/>
      <c r="D535" s="1"/>
      <c r="E535" s="1"/>
      <c r="F535" s="1"/>
      <c r="G535" s="1"/>
      <c r="H535" s="1"/>
      <c r="I535" s="1"/>
      <c r="J535" s="1"/>
      <c r="K535" s="1"/>
      <c r="L535" s="1"/>
      <c r="M535" s="1"/>
      <c r="N535" s="1"/>
      <c r="O535" s="1"/>
      <c r="P535" s="1"/>
      <c r="Q535" s="1"/>
      <c r="R535" s="1"/>
      <c r="S535" s="1"/>
      <c r="T535" s="1"/>
    </row>
    <row r="536" spans="1:20" ht="15.75" customHeight="1" x14ac:dyDescent="0.2">
      <c r="A536" s="1"/>
      <c r="B536" s="1"/>
      <c r="C536" s="1"/>
      <c r="D536" s="1"/>
      <c r="E536" s="1"/>
      <c r="F536" s="1"/>
      <c r="G536" s="1"/>
      <c r="H536" s="1"/>
      <c r="I536" s="1"/>
      <c r="J536" s="1"/>
      <c r="K536" s="1"/>
      <c r="L536" s="1"/>
      <c r="M536" s="1"/>
      <c r="N536" s="1"/>
      <c r="O536" s="1"/>
      <c r="P536" s="1"/>
      <c r="Q536" s="1"/>
      <c r="R536" s="1"/>
      <c r="S536" s="1"/>
      <c r="T536" s="1"/>
    </row>
    <row r="537" spans="1:20" ht="15.75" customHeight="1" x14ac:dyDescent="0.2">
      <c r="A537" s="1"/>
      <c r="B537" s="1"/>
      <c r="C537" s="1"/>
      <c r="D537" s="1"/>
      <c r="E537" s="1"/>
      <c r="F537" s="1"/>
      <c r="G537" s="1"/>
      <c r="H537" s="1"/>
      <c r="I537" s="1"/>
      <c r="J537" s="1"/>
      <c r="K537" s="1"/>
      <c r="L537" s="1"/>
      <c r="M537" s="1"/>
      <c r="N537" s="1"/>
      <c r="O537" s="1"/>
      <c r="P537" s="1"/>
      <c r="Q537" s="1"/>
      <c r="R537" s="1"/>
      <c r="S537" s="1"/>
      <c r="T537" s="1"/>
    </row>
    <row r="538" spans="1:20" ht="15.75" customHeight="1" x14ac:dyDescent="0.2">
      <c r="A538" s="1"/>
      <c r="B538" s="1"/>
      <c r="C538" s="1"/>
      <c r="D538" s="1"/>
      <c r="E538" s="1"/>
      <c r="F538" s="1"/>
      <c r="G538" s="1"/>
      <c r="H538" s="1"/>
      <c r="I538" s="1"/>
      <c r="J538" s="1"/>
      <c r="K538" s="1"/>
      <c r="L538" s="1"/>
      <c r="M538" s="1"/>
      <c r="N538" s="1"/>
      <c r="O538" s="1"/>
      <c r="P538" s="1"/>
      <c r="Q538" s="1"/>
      <c r="R538" s="1"/>
      <c r="S538" s="1"/>
      <c r="T538" s="1"/>
    </row>
    <row r="539" spans="1:20" ht="15.75" customHeight="1" x14ac:dyDescent="0.2">
      <c r="A539" s="1"/>
      <c r="B539" s="1"/>
      <c r="C539" s="1"/>
      <c r="D539" s="1"/>
      <c r="E539" s="1"/>
      <c r="F539" s="1"/>
      <c r="G539" s="1"/>
      <c r="H539" s="1"/>
      <c r="I539" s="1"/>
      <c r="J539" s="1"/>
      <c r="K539" s="1"/>
      <c r="L539" s="1"/>
      <c r="M539" s="1"/>
      <c r="N539" s="1"/>
      <c r="O539" s="1"/>
      <c r="P539" s="1"/>
      <c r="Q539" s="1"/>
      <c r="R539" s="1"/>
      <c r="S539" s="1"/>
      <c r="T539" s="1"/>
    </row>
    <row r="540" spans="1:20" ht="15.75" customHeight="1" x14ac:dyDescent="0.2">
      <c r="A540" s="1"/>
      <c r="B540" s="1"/>
      <c r="C540" s="1"/>
      <c r="D540" s="1"/>
      <c r="E540" s="1"/>
      <c r="F540" s="1"/>
      <c r="G540" s="1"/>
      <c r="H540" s="1"/>
      <c r="I540" s="1"/>
      <c r="J540" s="1"/>
      <c r="K540" s="1"/>
      <c r="L540" s="1"/>
      <c r="M540" s="1"/>
      <c r="N540" s="1"/>
      <c r="O540" s="1"/>
      <c r="P540" s="1"/>
      <c r="Q540" s="1"/>
      <c r="R540" s="1"/>
      <c r="S540" s="1"/>
      <c r="T540" s="1"/>
    </row>
    <row r="541" spans="1:20" ht="15.75" customHeight="1" x14ac:dyDescent="0.2">
      <c r="A541" s="1"/>
      <c r="B541" s="1"/>
      <c r="C541" s="1"/>
      <c r="D541" s="1"/>
      <c r="E541" s="1"/>
      <c r="F541" s="1"/>
      <c r="G541" s="1"/>
      <c r="H541" s="1"/>
      <c r="I541" s="1"/>
      <c r="J541" s="1"/>
      <c r="K541" s="1"/>
      <c r="L541" s="1"/>
      <c r="M541" s="1"/>
      <c r="N541" s="1"/>
      <c r="O541" s="1"/>
      <c r="P541" s="1"/>
      <c r="Q541" s="1"/>
      <c r="R541" s="1"/>
      <c r="S541" s="1"/>
      <c r="T541" s="1"/>
    </row>
    <row r="542" spans="1:20" ht="15.75" customHeight="1" x14ac:dyDescent="0.2">
      <c r="A542" s="1"/>
      <c r="B542" s="1"/>
      <c r="C542" s="1"/>
      <c r="D542" s="1"/>
      <c r="E542" s="1"/>
      <c r="F542" s="1"/>
      <c r="G542" s="1"/>
      <c r="H542" s="1"/>
      <c r="I542" s="1"/>
      <c r="J542" s="1"/>
      <c r="K542" s="1"/>
      <c r="L542" s="1"/>
      <c r="M542" s="1"/>
      <c r="N542" s="1"/>
      <c r="O542" s="1"/>
      <c r="P542" s="1"/>
      <c r="Q542" s="1"/>
      <c r="R542" s="1"/>
      <c r="S542" s="1"/>
      <c r="T542" s="1"/>
    </row>
    <row r="543" spans="1:20" ht="15.75" customHeight="1" x14ac:dyDescent="0.2">
      <c r="A543" s="1"/>
      <c r="B543" s="1"/>
      <c r="C543" s="1"/>
      <c r="D543" s="1"/>
      <c r="E543" s="1"/>
      <c r="F543" s="1"/>
      <c r="G543" s="1"/>
      <c r="H543" s="1"/>
      <c r="I543" s="1"/>
      <c r="J543" s="1"/>
      <c r="K543" s="1"/>
      <c r="L543" s="1"/>
      <c r="M543" s="1"/>
      <c r="N543" s="1"/>
      <c r="O543" s="1"/>
      <c r="P543" s="1"/>
      <c r="Q543" s="1"/>
      <c r="R543" s="1"/>
      <c r="S543" s="1"/>
      <c r="T543" s="1"/>
    </row>
    <row r="544" spans="1:20" ht="15.75" customHeight="1" x14ac:dyDescent="0.2">
      <c r="A544" s="1"/>
      <c r="B544" s="1"/>
      <c r="C544" s="1"/>
      <c r="D544" s="1"/>
      <c r="E544" s="1"/>
      <c r="F544" s="1"/>
      <c r="G544" s="1"/>
      <c r="H544" s="1"/>
      <c r="I544" s="1"/>
      <c r="J544" s="1"/>
      <c r="K544" s="1"/>
      <c r="L544" s="1"/>
      <c r="M544" s="1"/>
      <c r="N544" s="1"/>
      <c r="O544" s="1"/>
      <c r="P544" s="1"/>
      <c r="Q544" s="1"/>
      <c r="R544" s="1"/>
      <c r="S544" s="1"/>
      <c r="T544" s="1"/>
    </row>
    <row r="545" spans="1:20" ht="15.75" customHeight="1" x14ac:dyDescent="0.2">
      <c r="A545" s="1"/>
      <c r="B545" s="1"/>
      <c r="C545" s="1"/>
      <c r="D545" s="1"/>
      <c r="E545" s="1"/>
      <c r="F545" s="1"/>
      <c r="G545" s="1"/>
      <c r="H545" s="1"/>
      <c r="I545" s="1"/>
      <c r="J545" s="1"/>
      <c r="K545" s="1"/>
      <c r="L545" s="1"/>
      <c r="M545" s="1"/>
      <c r="N545" s="1"/>
      <c r="O545" s="1"/>
      <c r="P545" s="1"/>
      <c r="Q545" s="1"/>
      <c r="R545" s="1"/>
      <c r="S545" s="1"/>
      <c r="T545" s="1"/>
    </row>
    <row r="546" spans="1:20" ht="15.75" customHeight="1" x14ac:dyDescent="0.2">
      <c r="A546" s="1"/>
      <c r="B546" s="1"/>
      <c r="C546" s="1"/>
      <c r="D546" s="1"/>
      <c r="E546" s="1"/>
      <c r="F546" s="1"/>
      <c r="G546" s="1"/>
      <c r="H546" s="1"/>
      <c r="I546" s="1"/>
      <c r="J546" s="1"/>
      <c r="K546" s="1"/>
      <c r="L546" s="1"/>
      <c r="M546" s="1"/>
      <c r="N546" s="1"/>
      <c r="O546" s="1"/>
      <c r="P546" s="1"/>
      <c r="Q546" s="1"/>
      <c r="R546" s="1"/>
      <c r="S546" s="1"/>
      <c r="T546" s="1"/>
    </row>
    <row r="547" spans="1:20" ht="15.75" customHeight="1" x14ac:dyDescent="0.2">
      <c r="A547" s="1"/>
      <c r="B547" s="1"/>
      <c r="C547" s="1"/>
      <c r="D547" s="1"/>
      <c r="E547" s="1"/>
      <c r="F547" s="1"/>
      <c r="G547" s="1"/>
      <c r="H547" s="1"/>
      <c r="I547" s="1"/>
      <c r="J547" s="1"/>
      <c r="K547" s="1"/>
      <c r="L547" s="1"/>
      <c r="M547" s="1"/>
      <c r="N547" s="1"/>
      <c r="O547" s="1"/>
      <c r="P547" s="1"/>
      <c r="Q547" s="1"/>
      <c r="R547" s="1"/>
      <c r="S547" s="1"/>
      <c r="T547" s="1"/>
    </row>
    <row r="548" spans="1:20" ht="15.75" customHeight="1" x14ac:dyDescent="0.2">
      <c r="A548" s="1"/>
      <c r="B548" s="1"/>
      <c r="C548" s="1"/>
      <c r="D548" s="1"/>
      <c r="E548" s="1"/>
      <c r="F548" s="1"/>
      <c r="G548" s="1"/>
      <c r="H548" s="1"/>
      <c r="I548" s="1"/>
      <c r="J548" s="1"/>
      <c r="K548" s="1"/>
      <c r="L548" s="1"/>
      <c r="M548" s="1"/>
      <c r="N548" s="1"/>
      <c r="O548" s="1"/>
      <c r="P548" s="1"/>
      <c r="Q548" s="1"/>
      <c r="R548" s="1"/>
      <c r="S548" s="1"/>
      <c r="T548" s="1"/>
    </row>
    <row r="549" spans="1:20" ht="15.75" customHeight="1" x14ac:dyDescent="0.2">
      <c r="A549" s="1"/>
      <c r="B549" s="1"/>
      <c r="C549" s="1"/>
      <c r="D549" s="1"/>
      <c r="E549" s="1"/>
      <c r="F549" s="1"/>
      <c r="G549" s="1"/>
      <c r="H549" s="1"/>
      <c r="I549" s="1"/>
      <c r="J549" s="1"/>
      <c r="K549" s="1"/>
      <c r="L549" s="1"/>
      <c r="M549" s="1"/>
      <c r="N549" s="1"/>
      <c r="O549" s="1"/>
      <c r="P549" s="1"/>
      <c r="Q549" s="1"/>
      <c r="R549" s="1"/>
      <c r="S549" s="1"/>
      <c r="T549" s="1"/>
    </row>
    <row r="550" spans="1:20" ht="15.75" customHeight="1" x14ac:dyDescent="0.2">
      <c r="A550" s="1"/>
      <c r="B550" s="1"/>
      <c r="C550" s="1"/>
      <c r="D550" s="1"/>
      <c r="E550" s="1"/>
      <c r="F550" s="1"/>
      <c r="G550" s="1"/>
      <c r="H550" s="1"/>
      <c r="I550" s="1"/>
      <c r="J550" s="1"/>
      <c r="K550" s="1"/>
      <c r="L550" s="1"/>
      <c r="M550" s="1"/>
      <c r="N550" s="1"/>
      <c r="O550" s="1"/>
      <c r="P550" s="1"/>
      <c r="Q550" s="1"/>
      <c r="R550" s="1"/>
      <c r="S550" s="1"/>
      <c r="T550" s="1"/>
    </row>
    <row r="551" spans="1:20" ht="15.75" customHeight="1" x14ac:dyDescent="0.2">
      <c r="A551" s="1"/>
      <c r="B551" s="1"/>
      <c r="C551" s="1"/>
      <c r="D551" s="1"/>
      <c r="E551" s="1"/>
      <c r="F551" s="1"/>
      <c r="G551" s="1"/>
      <c r="H551" s="1"/>
      <c r="I551" s="1"/>
      <c r="J551" s="1"/>
      <c r="K551" s="1"/>
      <c r="L551" s="1"/>
      <c r="M551" s="1"/>
      <c r="N551" s="1"/>
      <c r="O551" s="1"/>
      <c r="P551" s="1"/>
      <c r="Q551" s="1"/>
      <c r="R551" s="1"/>
      <c r="S551" s="1"/>
      <c r="T551" s="1"/>
    </row>
    <row r="552" spans="1:20" ht="15.75" customHeight="1" x14ac:dyDescent="0.2">
      <c r="A552" s="1"/>
      <c r="B552" s="1"/>
      <c r="C552" s="1"/>
      <c r="D552" s="1"/>
      <c r="E552" s="1"/>
      <c r="F552" s="1"/>
      <c r="G552" s="1"/>
      <c r="H552" s="1"/>
      <c r="I552" s="1"/>
      <c r="J552" s="1"/>
      <c r="K552" s="1"/>
      <c r="L552" s="1"/>
      <c r="M552" s="1"/>
      <c r="N552" s="1"/>
      <c r="O552" s="1"/>
      <c r="P552" s="1"/>
      <c r="Q552" s="1"/>
      <c r="R552" s="1"/>
      <c r="S552" s="1"/>
      <c r="T552" s="1"/>
    </row>
    <row r="553" spans="1:20" ht="15.75" customHeight="1" x14ac:dyDescent="0.2">
      <c r="A553" s="1"/>
      <c r="B553" s="1"/>
      <c r="C553" s="1"/>
      <c r="D553" s="1"/>
      <c r="E553" s="1"/>
      <c r="F553" s="1"/>
      <c r="G553" s="1"/>
      <c r="H553" s="1"/>
      <c r="I553" s="1"/>
      <c r="J553" s="1"/>
      <c r="K553" s="1"/>
      <c r="L553" s="1"/>
      <c r="M553" s="1"/>
      <c r="N553" s="1"/>
      <c r="O553" s="1"/>
      <c r="P553" s="1"/>
      <c r="Q553" s="1"/>
      <c r="R553" s="1"/>
      <c r="S553" s="1"/>
      <c r="T553" s="1"/>
    </row>
    <row r="554" spans="1:20" ht="15.75" customHeight="1" x14ac:dyDescent="0.2">
      <c r="A554" s="1"/>
      <c r="B554" s="1"/>
      <c r="C554" s="1"/>
      <c r="D554" s="1"/>
      <c r="E554" s="1"/>
      <c r="F554" s="1"/>
      <c r="G554" s="1"/>
      <c r="H554" s="1"/>
      <c r="I554" s="1"/>
      <c r="J554" s="1"/>
      <c r="K554" s="1"/>
      <c r="L554" s="1"/>
      <c r="M554" s="1"/>
      <c r="N554" s="1"/>
      <c r="O554" s="1"/>
      <c r="P554" s="1"/>
      <c r="Q554" s="1"/>
      <c r="R554" s="1"/>
      <c r="S554" s="1"/>
      <c r="T554" s="1"/>
    </row>
    <row r="555" spans="1:20" ht="15.75" customHeight="1" x14ac:dyDescent="0.2">
      <c r="A555" s="1"/>
      <c r="B555" s="1"/>
      <c r="C555" s="1"/>
      <c r="D555" s="1"/>
      <c r="E555" s="1"/>
      <c r="F555" s="1"/>
      <c r="G555" s="1"/>
      <c r="H555" s="1"/>
      <c r="I555" s="1"/>
      <c r="J555" s="1"/>
      <c r="K555" s="1"/>
      <c r="L555" s="1"/>
      <c r="M555" s="1"/>
      <c r="N555" s="1"/>
      <c r="O555" s="1"/>
      <c r="P555" s="1"/>
      <c r="Q555" s="1"/>
      <c r="R555" s="1"/>
      <c r="S555" s="1"/>
      <c r="T555" s="1"/>
    </row>
    <row r="556" spans="1:20" ht="15.75" customHeight="1" x14ac:dyDescent="0.2">
      <c r="A556" s="1"/>
      <c r="B556" s="1"/>
      <c r="C556" s="1"/>
      <c r="D556" s="1"/>
      <c r="E556" s="1"/>
      <c r="F556" s="1"/>
      <c r="G556" s="1"/>
      <c r="H556" s="1"/>
      <c r="I556" s="1"/>
      <c r="J556" s="1"/>
      <c r="K556" s="1"/>
      <c r="L556" s="1"/>
      <c r="M556" s="1"/>
      <c r="N556" s="1"/>
      <c r="O556" s="1"/>
      <c r="P556" s="1"/>
      <c r="Q556" s="1"/>
      <c r="R556" s="1"/>
      <c r="S556" s="1"/>
      <c r="T556" s="1"/>
    </row>
    <row r="557" spans="1:20" ht="15.75" customHeight="1" x14ac:dyDescent="0.2">
      <c r="A557" s="1"/>
      <c r="B557" s="1"/>
      <c r="C557" s="1"/>
      <c r="D557" s="1"/>
      <c r="E557" s="1"/>
      <c r="F557" s="1"/>
      <c r="G557" s="1"/>
      <c r="H557" s="1"/>
      <c r="I557" s="1"/>
      <c r="J557" s="1"/>
      <c r="K557" s="1"/>
      <c r="L557" s="1"/>
      <c r="M557" s="1"/>
      <c r="N557" s="1"/>
      <c r="O557" s="1"/>
      <c r="P557" s="1"/>
      <c r="Q557" s="1"/>
      <c r="R557" s="1"/>
      <c r="S557" s="1"/>
      <c r="T557" s="1"/>
    </row>
    <row r="558" spans="1:20" ht="15.75" customHeight="1" x14ac:dyDescent="0.2">
      <c r="A558" s="1"/>
      <c r="B558" s="1"/>
      <c r="C558" s="1"/>
      <c r="D558" s="1"/>
      <c r="E558" s="1"/>
      <c r="F558" s="1"/>
      <c r="G558" s="1"/>
      <c r="H558" s="1"/>
      <c r="I558" s="1"/>
      <c r="J558" s="1"/>
      <c r="K558" s="1"/>
      <c r="L558" s="1"/>
      <c r="M558" s="1"/>
      <c r="N558" s="1"/>
      <c r="O558" s="1"/>
      <c r="P558" s="1"/>
      <c r="Q558" s="1"/>
      <c r="R558" s="1"/>
      <c r="S558" s="1"/>
      <c r="T558" s="1"/>
    </row>
    <row r="559" spans="1:20" ht="15.75" customHeight="1" x14ac:dyDescent="0.2">
      <c r="A559" s="1"/>
      <c r="B559" s="1"/>
      <c r="C559" s="1"/>
      <c r="D559" s="1"/>
      <c r="E559" s="1"/>
      <c r="F559" s="1"/>
      <c r="G559" s="1"/>
      <c r="H559" s="1"/>
      <c r="I559" s="1"/>
      <c r="J559" s="1"/>
      <c r="K559" s="1"/>
      <c r="L559" s="1"/>
      <c r="M559" s="1"/>
      <c r="N559" s="1"/>
      <c r="O559" s="1"/>
      <c r="P559" s="1"/>
      <c r="Q559" s="1"/>
      <c r="R559" s="1"/>
      <c r="S559" s="1"/>
      <c r="T559" s="1"/>
    </row>
    <row r="560" spans="1:20" ht="15.75" customHeight="1" x14ac:dyDescent="0.2">
      <c r="A560" s="1"/>
      <c r="B560" s="1"/>
      <c r="C560" s="1"/>
      <c r="D560" s="1"/>
      <c r="E560" s="1"/>
      <c r="F560" s="1"/>
      <c r="G560" s="1"/>
      <c r="H560" s="1"/>
      <c r="I560" s="1"/>
      <c r="J560" s="1"/>
      <c r="K560" s="1"/>
      <c r="L560" s="1"/>
      <c r="M560" s="1"/>
      <c r="N560" s="1"/>
      <c r="O560" s="1"/>
      <c r="P560" s="1"/>
      <c r="Q560" s="1"/>
      <c r="R560" s="1"/>
      <c r="S560" s="1"/>
      <c r="T560" s="1"/>
    </row>
    <row r="561" spans="1:20" ht="15.75" customHeight="1" x14ac:dyDescent="0.2">
      <c r="A561" s="1"/>
      <c r="B561" s="1"/>
      <c r="C561" s="1"/>
      <c r="D561" s="1"/>
      <c r="E561" s="1"/>
      <c r="F561" s="1"/>
      <c r="G561" s="1"/>
      <c r="H561" s="1"/>
      <c r="I561" s="1"/>
      <c r="J561" s="1"/>
      <c r="K561" s="1"/>
      <c r="L561" s="1"/>
      <c r="M561" s="1"/>
      <c r="N561" s="1"/>
      <c r="O561" s="1"/>
      <c r="P561" s="1"/>
      <c r="Q561" s="1"/>
      <c r="R561" s="1"/>
      <c r="S561" s="1"/>
      <c r="T561" s="1"/>
    </row>
    <row r="562" spans="1:20" ht="15.75" customHeight="1" x14ac:dyDescent="0.2">
      <c r="A562" s="1"/>
      <c r="B562" s="1"/>
      <c r="C562" s="1"/>
      <c r="D562" s="1"/>
      <c r="E562" s="1"/>
      <c r="F562" s="1"/>
      <c r="G562" s="1"/>
      <c r="H562" s="1"/>
      <c r="I562" s="1"/>
      <c r="J562" s="1"/>
      <c r="K562" s="1"/>
      <c r="L562" s="1"/>
      <c r="M562" s="1"/>
      <c r="N562" s="1"/>
      <c r="O562" s="1"/>
      <c r="P562" s="1"/>
      <c r="Q562" s="1"/>
      <c r="R562" s="1"/>
      <c r="S562" s="1"/>
      <c r="T562" s="1"/>
    </row>
    <row r="563" spans="1:20" ht="15.75" customHeight="1" x14ac:dyDescent="0.2">
      <c r="A563" s="1"/>
      <c r="B563" s="1"/>
      <c r="C563" s="1"/>
      <c r="D563" s="1"/>
      <c r="E563" s="1"/>
      <c r="F563" s="1"/>
      <c r="G563" s="1"/>
      <c r="H563" s="1"/>
      <c r="I563" s="1"/>
      <c r="J563" s="1"/>
      <c r="K563" s="1"/>
      <c r="L563" s="1"/>
      <c r="M563" s="1"/>
      <c r="N563" s="1"/>
      <c r="O563" s="1"/>
      <c r="P563" s="1"/>
      <c r="Q563" s="1"/>
      <c r="R563" s="1"/>
      <c r="S563" s="1"/>
      <c r="T563" s="1"/>
    </row>
    <row r="564" spans="1:20" ht="15.75" customHeight="1" x14ac:dyDescent="0.2">
      <c r="A564" s="1"/>
      <c r="B564" s="1"/>
      <c r="C564" s="1"/>
      <c r="D564" s="1"/>
      <c r="E564" s="1"/>
      <c r="F564" s="1"/>
      <c r="G564" s="1"/>
      <c r="H564" s="1"/>
      <c r="I564" s="1"/>
      <c r="J564" s="1"/>
      <c r="K564" s="1"/>
      <c r="L564" s="1"/>
      <c r="M564" s="1"/>
      <c r="N564" s="1"/>
      <c r="O564" s="1"/>
      <c r="P564" s="1"/>
      <c r="Q564" s="1"/>
      <c r="R564" s="1"/>
      <c r="S564" s="1"/>
      <c r="T564" s="1"/>
    </row>
    <row r="565" spans="1:20" ht="15.75" customHeight="1" x14ac:dyDescent="0.2">
      <c r="A565" s="1"/>
      <c r="B565" s="1"/>
      <c r="C565" s="1"/>
      <c r="D565" s="1"/>
      <c r="E565" s="1"/>
      <c r="F565" s="1"/>
      <c r="G565" s="1"/>
      <c r="H565" s="1"/>
      <c r="I565" s="1"/>
      <c r="J565" s="1"/>
      <c r="K565" s="1"/>
      <c r="L565" s="1"/>
      <c r="M565" s="1"/>
      <c r="N565" s="1"/>
      <c r="O565" s="1"/>
      <c r="P565" s="1"/>
      <c r="Q565" s="1"/>
      <c r="R565" s="1"/>
      <c r="S565" s="1"/>
      <c r="T565" s="1"/>
    </row>
    <row r="566" spans="1:20" ht="15.75" customHeight="1" x14ac:dyDescent="0.2">
      <c r="A566" s="1"/>
      <c r="B566" s="1"/>
      <c r="C566" s="1"/>
      <c r="D566" s="1"/>
      <c r="E566" s="1"/>
      <c r="F566" s="1"/>
      <c r="G566" s="1"/>
      <c r="H566" s="1"/>
      <c r="I566" s="1"/>
      <c r="J566" s="1"/>
      <c r="K566" s="1"/>
      <c r="L566" s="1"/>
      <c r="M566" s="1"/>
      <c r="N566" s="1"/>
      <c r="O566" s="1"/>
      <c r="P566" s="1"/>
      <c r="Q566" s="1"/>
      <c r="R566" s="1"/>
      <c r="S566" s="1"/>
      <c r="T566" s="1"/>
    </row>
    <row r="567" spans="1:20" ht="15.75" customHeight="1" x14ac:dyDescent="0.2">
      <c r="A567" s="1"/>
      <c r="B567" s="1"/>
      <c r="C567" s="1"/>
      <c r="D567" s="1"/>
      <c r="E567" s="1"/>
      <c r="F567" s="1"/>
      <c r="G567" s="1"/>
      <c r="H567" s="1"/>
      <c r="I567" s="1"/>
      <c r="J567" s="1"/>
      <c r="K567" s="1"/>
      <c r="L567" s="1"/>
      <c r="M567" s="1"/>
      <c r="N567" s="1"/>
      <c r="O567" s="1"/>
      <c r="P567" s="1"/>
      <c r="Q567" s="1"/>
      <c r="R567" s="1"/>
      <c r="S567" s="1"/>
      <c r="T567" s="1"/>
    </row>
    <row r="568" spans="1:20" ht="15.75" customHeight="1" x14ac:dyDescent="0.2">
      <c r="A568" s="1"/>
      <c r="B568" s="1"/>
      <c r="C568" s="1"/>
      <c r="D568" s="1"/>
      <c r="E568" s="1"/>
      <c r="F568" s="1"/>
      <c r="G568" s="1"/>
      <c r="H568" s="1"/>
      <c r="I568" s="1"/>
      <c r="J568" s="1"/>
      <c r="K568" s="1"/>
      <c r="L568" s="1"/>
      <c r="M568" s="1"/>
      <c r="N568" s="1"/>
      <c r="O568" s="1"/>
      <c r="P568" s="1"/>
      <c r="Q568" s="1"/>
      <c r="R568" s="1"/>
      <c r="S568" s="1"/>
      <c r="T568" s="1"/>
    </row>
    <row r="569" spans="1:20" ht="15.75" customHeight="1" x14ac:dyDescent="0.2">
      <c r="A569" s="1"/>
      <c r="B569" s="1"/>
      <c r="C569" s="1"/>
      <c r="D569" s="1"/>
      <c r="E569" s="1"/>
      <c r="F569" s="1"/>
      <c r="G569" s="1"/>
      <c r="H569" s="1"/>
      <c r="I569" s="1"/>
      <c r="J569" s="1"/>
      <c r="K569" s="1"/>
      <c r="L569" s="1"/>
      <c r="M569" s="1"/>
      <c r="N569" s="1"/>
      <c r="O569" s="1"/>
      <c r="P569" s="1"/>
      <c r="Q569" s="1"/>
      <c r="R569" s="1"/>
      <c r="S569" s="1"/>
      <c r="T569" s="1"/>
    </row>
    <row r="570" spans="1:20" ht="15.75" customHeight="1" x14ac:dyDescent="0.2">
      <c r="A570" s="1"/>
      <c r="B570" s="1"/>
      <c r="C570" s="1"/>
      <c r="D570" s="1"/>
      <c r="E570" s="1"/>
      <c r="F570" s="1"/>
      <c r="G570" s="1"/>
      <c r="H570" s="1"/>
      <c r="I570" s="1"/>
      <c r="J570" s="1"/>
      <c r="K570" s="1"/>
      <c r="L570" s="1"/>
      <c r="M570" s="1"/>
      <c r="N570" s="1"/>
      <c r="O570" s="1"/>
      <c r="P570" s="1"/>
      <c r="Q570" s="1"/>
      <c r="R570" s="1"/>
      <c r="S570" s="1"/>
      <c r="T570" s="1"/>
    </row>
    <row r="571" spans="1:20" ht="15.75" customHeight="1" x14ac:dyDescent="0.2">
      <c r="A571" s="1"/>
      <c r="B571" s="1"/>
      <c r="C571" s="1"/>
      <c r="D571" s="1"/>
      <c r="E571" s="1"/>
      <c r="F571" s="1"/>
      <c r="G571" s="1"/>
      <c r="H571" s="1"/>
      <c r="I571" s="1"/>
      <c r="J571" s="1"/>
      <c r="K571" s="1"/>
      <c r="L571" s="1"/>
      <c r="M571" s="1"/>
      <c r="N571" s="1"/>
      <c r="O571" s="1"/>
      <c r="P571" s="1"/>
      <c r="Q571" s="1"/>
      <c r="R571" s="1"/>
      <c r="S571" s="1"/>
      <c r="T571" s="1"/>
    </row>
    <row r="572" spans="1:20" ht="15.75" customHeight="1" x14ac:dyDescent="0.2">
      <c r="A572" s="1"/>
      <c r="B572" s="1"/>
      <c r="C572" s="1"/>
      <c r="D572" s="1"/>
      <c r="E572" s="1"/>
      <c r="F572" s="1"/>
      <c r="G572" s="1"/>
      <c r="H572" s="1"/>
      <c r="I572" s="1"/>
      <c r="J572" s="1"/>
      <c r="K572" s="1"/>
      <c r="L572" s="1"/>
      <c r="M572" s="1"/>
      <c r="N572" s="1"/>
      <c r="O572" s="1"/>
      <c r="P572" s="1"/>
      <c r="Q572" s="1"/>
      <c r="R572" s="1"/>
      <c r="S572" s="1"/>
      <c r="T572" s="1"/>
    </row>
    <row r="573" spans="1:20" ht="15.75" customHeight="1" x14ac:dyDescent="0.2">
      <c r="A573" s="1"/>
      <c r="B573" s="1"/>
      <c r="C573" s="1"/>
      <c r="D573" s="1"/>
      <c r="E573" s="1"/>
      <c r="F573" s="1"/>
      <c r="G573" s="1"/>
      <c r="H573" s="1"/>
      <c r="I573" s="1"/>
      <c r="J573" s="1"/>
      <c r="K573" s="1"/>
      <c r="L573" s="1"/>
      <c r="M573" s="1"/>
      <c r="N573" s="1"/>
      <c r="O573" s="1"/>
      <c r="P573" s="1"/>
      <c r="Q573" s="1"/>
      <c r="R573" s="1"/>
      <c r="S573" s="1"/>
      <c r="T573" s="1"/>
    </row>
    <row r="574" spans="1:20" ht="15.75" customHeight="1" x14ac:dyDescent="0.2">
      <c r="A574" s="1"/>
      <c r="B574" s="1"/>
      <c r="C574" s="1"/>
      <c r="D574" s="1"/>
      <c r="E574" s="1"/>
      <c r="F574" s="1"/>
      <c r="G574" s="1"/>
      <c r="H574" s="1"/>
      <c r="I574" s="1"/>
      <c r="J574" s="1"/>
      <c r="K574" s="1"/>
      <c r="L574" s="1"/>
      <c r="M574" s="1"/>
      <c r="N574" s="1"/>
      <c r="O574" s="1"/>
      <c r="P574" s="1"/>
      <c r="Q574" s="1"/>
      <c r="R574" s="1"/>
      <c r="S574" s="1"/>
      <c r="T574" s="1"/>
    </row>
    <row r="575" spans="1:20" ht="15.75" customHeight="1" x14ac:dyDescent="0.2">
      <c r="A575" s="1"/>
      <c r="B575" s="1"/>
      <c r="C575" s="1"/>
      <c r="D575" s="1"/>
      <c r="E575" s="1"/>
      <c r="F575" s="1"/>
      <c r="G575" s="1"/>
      <c r="H575" s="1"/>
      <c r="I575" s="1"/>
      <c r="J575" s="1"/>
      <c r="K575" s="1"/>
      <c r="L575" s="1"/>
      <c r="M575" s="1"/>
      <c r="N575" s="1"/>
      <c r="O575" s="1"/>
      <c r="P575" s="1"/>
      <c r="Q575" s="1"/>
      <c r="R575" s="1"/>
      <c r="S575" s="1"/>
      <c r="T575" s="1"/>
    </row>
    <row r="576" spans="1:20" ht="15.75" customHeight="1" x14ac:dyDescent="0.2">
      <c r="A576" s="1"/>
      <c r="B576" s="1"/>
      <c r="C576" s="1"/>
      <c r="D576" s="1"/>
      <c r="E576" s="1"/>
      <c r="F576" s="1"/>
      <c r="G576" s="1"/>
      <c r="H576" s="1"/>
      <c r="I576" s="1"/>
      <c r="J576" s="1"/>
      <c r="K576" s="1"/>
      <c r="L576" s="1"/>
      <c r="M576" s="1"/>
      <c r="N576" s="1"/>
      <c r="O576" s="1"/>
      <c r="P576" s="1"/>
      <c r="Q576" s="1"/>
      <c r="R576" s="1"/>
      <c r="S576" s="1"/>
      <c r="T576" s="1"/>
    </row>
    <row r="577" spans="1:20" ht="15.75" customHeight="1" x14ac:dyDescent="0.2">
      <c r="A577" s="1"/>
      <c r="B577" s="1"/>
      <c r="C577" s="1"/>
      <c r="D577" s="1"/>
      <c r="E577" s="1"/>
      <c r="F577" s="1"/>
      <c r="G577" s="1"/>
      <c r="H577" s="1"/>
      <c r="I577" s="1"/>
      <c r="J577" s="1"/>
      <c r="K577" s="1"/>
      <c r="L577" s="1"/>
      <c r="M577" s="1"/>
      <c r="N577" s="1"/>
      <c r="O577" s="1"/>
      <c r="P577" s="1"/>
      <c r="Q577" s="1"/>
      <c r="R577" s="1"/>
      <c r="S577" s="1"/>
      <c r="T577" s="1"/>
    </row>
    <row r="578" spans="1:20" ht="15.75" customHeight="1" x14ac:dyDescent="0.2">
      <c r="A578" s="1"/>
      <c r="B578" s="1"/>
      <c r="C578" s="1"/>
      <c r="D578" s="1"/>
      <c r="E578" s="1"/>
      <c r="F578" s="1"/>
      <c r="G578" s="1"/>
      <c r="H578" s="1"/>
      <c r="I578" s="1"/>
      <c r="J578" s="1"/>
      <c r="K578" s="1"/>
      <c r="L578" s="1"/>
      <c r="M578" s="1"/>
      <c r="N578" s="1"/>
      <c r="O578" s="1"/>
      <c r="P578" s="1"/>
      <c r="Q578" s="1"/>
      <c r="R578" s="1"/>
      <c r="S578" s="1"/>
      <c r="T578" s="1"/>
    </row>
    <row r="579" spans="1:20" ht="15.75" customHeight="1" x14ac:dyDescent="0.2">
      <c r="A579" s="1"/>
      <c r="B579" s="1"/>
      <c r="C579" s="1"/>
      <c r="D579" s="1"/>
      <c r="E579" s="1"/>
      <c r="F579" s="1"/>
      <c r="G579" s="1"/>
      <c r="H579" s="1"/>
      <c r="I579" s="1"/>
      <c r="J579" s="1"/>
      <c r="K579" s="1"/>
      <c r="L579" s="1"/>
      <c r="M579" s="1"/>
      <c r="N579" s="1"/>
      <c r="O579" s="1"/>
      <c r="P579" s="1"/>
      <c r="Q579" s="1"/>
      <c r="R579" s="1"/>
      <c r="S579" s="1"/>
      <c r="T579" s="1"/>
    </row>
    <row r="580" spans="1:20" ht="15.75" customHeight="1" x14ac:dyDescent="0.2">
      <c r="A580" s="1"/>
      <c r="B580" s="1"/>
      <c r="C580" s="1"/>
      <c r="D580" s="1"/>
      <c r="E580" s="1"/>
      <c r="F580" s="1"/>
      <c r="G580" s="1"/>
      <c r="H580" s="1"/>
      <c r="I580" s="1"/>
      <c r="J580" s="1"/>
      <c r="K580" s="1"/>
      <c r="L580" s="1"/>
      <c r="M580" s="1"/>
      <c r="N580" s="1"/>
      <c r="O580" s="1"/>
      <c r="P580" s="1"/>
      <c r="Q580" s="1"/>
      <c r="R580" s="1"/>
      <c r="S580" s="1"/>
      <c r="T580" s="1"/>
    </row>
    <row r="581" spans="1:20" ht="15.75" customHeight="1" x14ac:dyDescent="0.2">
      <c r="A581" s="1"/>
      <c r="B581" s="1"/>
      <c r="C581" s="1"/>
      <c r="D581" s="1"/>
      <c r="E581" s="1"/>
      <c r="F581" s="1"/>
      <c r="G581" s="1"/>
      <c r="H581" s="1"/>
      <c r="I581" s="1"/>
      <c r="J581" s="1"/>
      <c r="K581" s="1"/>
      <c r="L581" s="1"/>
      <c r="M581" s="1"/>
      <c r="N581" s="1"/>
      <c r="O581" s="1"/>
      <c r="P581" s="1"/>
      <c r="Q581" s="1"/>
      <c r="R581" s="1"/>
      <c r="S581" s="1"/>
      <c r="T581" s="1"/>
    </row>
    <row r="582" spans="1:20" ht="15.75" customHeight="1" x14ac:dyDescent="0.2">
      <c r="A582" s="1"/>
      <c r="B582" s="1"/>
      <c r="C582" s="1"/>
      <c r="D582" s="1"/>
      <c r="E582" s="1"/>
      <c r="F582" s="1"/>
      <c r="G582" s="1"/>
      <c r="H582" s="1"/>
      <c r="I582" s="1"/>
      <c r="J582" s="1"/>
      <c r="K582" s="1"/>
      <c r="L582" s="1"/>
      <c r="M582" s="1"/>
      <c r="N582" s="1"/>
      <c r="O582" s="1"/>
      <c r="P582" s="1"/>
      <c r="Q582" s="1"/>
      <c r="R582" s="1"/>
      <c r="S582" s="1"/>
      <c r="T582" s="1"/>
    </row>
    <row r="583" spans="1:20" ht="15.75" customHeight="1" x14ac:dyDescent="0.2">
      <c r="A583" s="1"/>
      <c r="B583" s="1"/>
      <c r="C583" s="1"/>
      <c r="D583" s="1"/>
      <c r="E583" s="1"/>
      <c r="F583" s="1"/>
      <c r="G583" s="1"/>
      <c r="H583" s="1"/>
      <c r="I583" s="1"/>
      <c r="J583" s="1"/>
      <c r="K583" s="1"/>
      <c r="L583" s="1"/>
      <c r="M583" s="1"/>
      <c r="N583" s="1"/>
      <c r="O583" s="1"/>
      <c r="P583" s="1"/>
      <c r="Q583" s="1"/>
      <c r="R583" s="1"/>
      <c r="S583" s="1"/>
      <c r="T583" s="1"/>
    </row>
    <row r="584" spans="1:20" ht="15.75" customHeight="1" x14ac:dyDescent="0.2">
      <c r="A584" s="1"/>
      <c r="B584" s="1"/>
      <c r="C584" s="1"/>
      <c r="D584" s="1"/>
      <c r="E584" s="1"/>
      <c r="F584" s="1"/>
      <c r="G584" s="1"/>
      <c r="H584" s="1"/>
      <c r="I584" s="1"/>
      <c r="J584" s="1"/>
      <c r="K584" s="1"/>
      <c r="L584" s="1"/>
      <c r="M584" s="1"/>
      <c r="N584" s="1"/>
      <c r="O584" s="1"/>
      <c r="P584" s="1"/>
      <c r="Q584" s="1"/>
      <c r="R584" s="1"/>
      <c r="S584" s="1"/>
      <c r="T584" s="1"/>
    </row>
    <row r="585" spans="1:20" ht="15.75" customHeight="1" x14ac:dyDescent="0.2">
      <c r="A585" s="1"/>
      <c r="B585" s="1"/>
      <c r="C585" s="1"/>
      <c r="D585" s="1"/>
      <c r="E585" s="1"/>
      <c r="F585" s="1"/>
      <c r="G585" s="1"/>
      <c r="H585" s="1"/>
      <c r="I585" s="1"/>
      <c r="J585" s="1"/>
      <c r="K585" s="1"/>
      <c r="L585" s="1"/>
      <c r="M585" s="1"/>
      <c r="N585" s="1"/>
      <c r="O585" s="1"/>
      <c r="P585" s="1"/>
      <c r="Q585" s="1"/>
      <c r="R585" s="1"/>
      <c r="S585" s="1"/>
      <c r="T585" s="1"/>
    </row>
    <row r="586" spans="1:20" ht="15.75" customHeight="1" x14ac:dyDescent="0.2">
      <c r="A586" s="1"/>
      <c r="B586" s="1"/>
      <c r="C586" s="1"/>
      <c r="D586" s="1"/>
      <c r="E586" s="1"/>
      <c r="F586" s="1"/>
      <c r="G586" s="1"/>
      <c r="H586" s="1"/>
      <c r="I586" s="1"/>
      <c r="J586" s="1"/>
      <c r="K586" s="1"/>
      <c r="L586" s="1"/>
      <c r="M586" s="1"/>
      <c r="N586" s="1"/>
      <c r="O586" s="1"/>
      <c r="P586" s="1"/>
      <c r="Q586" s="1"/>
      <c r="R586" s="1"/>
      <c r="S586" s="1"/>
      <c r="T586" s="1"/>
    </row>
    <row r="587" spans="1:20" ht="15.75" customHeight="1" x14ac:dyDescent="0.2">
      <c r="A587" s="1"/>
      <c r="B587" s="1"/>
      <c r="C587" s="1"/>
      <c r="D587" s="1"/>
      <c r="E587" s="1"/>
      <c r="F587" s="1"/>
      <c r="G587" s="1"/>
      <c r="H587" s="1"/>
      <c r="I587" s="1"/>
      <c r="J587" s="1"/>
      <c r="K587" s="1"/>
      <c r="L587" s="1"/>
      <c r="M587" s="1"/>
      <c r="N587" s="1"/>
      <c r="O587" s="1"/>
      <c r="P587" s="1"/>
      <c r="Q587" s="1"/>
      <c r="R587" s="1"/>
      <c r="S587" s="1"/>
      <c r="T587" s="1"/>
    </row>
    <row r="588" spans="1:20" ht="15.75" customHeight="1" x14ac:dyDescent="0.2">
      <c r="A588" s="1"/>
      <c r="B588" s="1"/>
      <c r="C588" s="1"/>
      <c r="D588" s="1"/>
      <c r="E588" s="1"/>
      <c r="F588" s="1"/>
      <c r="G588" s="1"/>
      <c r="H588" s="1"/>
      <c r="I588" s="1"/>
      <c r="J588" s="1"/>
      <c r="K588" s="1"/>
      <c r="L588" s="1"/>
      <c r="M588" s="1"/>
      <c r="N588" s="1"/>
      <c r="O588" s="1"/>
      <c r="P588" s="1"/>
      <c r="Q588" s="1"/>
      <c r="R588" s="1"/>
      <c r="S588" s="1"/>
      <c r="T588" s="1"/>
    </row>
    <row r="589" spans="1:20" ht="15.75" customHeight="1" x14ac:dyDescent="0.2">
      <c r="A589" s="1"/>
      <c r="B589" s="1"/>
      <c r="C589" s="1"/>
      <c r="D589" s="1"/>
      <c r="E589" s="1"/>
      <c r="F589" s="1"/>
      <c r="G589" s="1"/>
      <c r="H589" s="1"/>
      <c r="I589" s="1"/>
      <c r="J589" s="1"/>
      <c r="K589" s="1"/>
      <c r="L589" s="1"/>
      <c r="M589" s="1"/>
      <c r="N589" s="1"/>
      <c r="O589" s="1"/>
      <c r="P589" s="1"/>
      <c r="Q589" s="1"/>
      <c r="R589" s="1"/>
      <c r="S589" s="1"/>
      <c r="T589" s="1"/>
    </row>
    <row r="590" spans="1:20" ht="15.75" customHeight="1" x14ac:dyDescent="0.2">
      <c r="A590" s="1"/>
      <c r="B590" s="1"/>
      <c r="C590" s="1"/>
      <c r="D590" s="1"/>
      <c r="E590" s="1"/>
      <c r="F590" s="1"/>
      <c r="G590" s="1"/>
      <c r="H590" s="1"/>
      <c r="I590" s="1"/>
      <c r="J590" s="1"/>
      <c r="K590" s="1"/>
      <c r="L590" s="1"/>
      <c r="M590" s="1"/>
      <c r="N590" s="1"/>
      <c r="O590" s="1"/>
      <c r="P590" s="1"/>
      <c r="Q590" s="1"/>
      <c r="R590" s="1"/>
      <c r="S590" s="1"/>
      <c r="T590" s="1"/>
    </row>
    <row r="591" spans="1:20" ht="15.75" customHeight="1" x14ac:dyDescent="0.2">
      <c r="A591" s="1"/>
      <c r="B591" s="1"/>
      <c r="C591" s="1"/>
      <c r="D591" s="1"/>
      <c r="E591" s="1"/>
      <c r="F591" s="1"/>
      <c r="G591" s="1"/>
      <c r="H591" s="1"/>
      <c r="I591" s="1"/>
      <c r="J591" s="1"/>
      <c r="K591" s="1"/>
      <c r="L591" s="1"/>
      <c r="M591" s="1"/>
      <c r="N591" s="1"/>
      <c r="O591" s="1"/>
      <c r="P591" s="1"/>
      <c r="Q591" s="1"/>
      <c r="R591" s="1"/>
      <c r="S591" s="1"/>
      <c r="T591" s="1"/>
    </row>
    <row r="592" spans="1:20" ht="15.75" customHeight="1" x14ac:dyDescent="0.2">
      <c r="A592" s="1"/>
      <c r="B592" s="1"/>
      <c r="C592" s="1"/>
      <c r="D592" s="1"/>
      <c r="E592" s="1"/>
      <c r="F592" s="1"/>
      <c r="G592" s="1"/>
      <c r="H592" s="1"/>
      <c r="I592" s="1"/>
      <c r="J592" s="1"/>
      <c r="K592" s="1"/>
      <c r="L592" s="1"/>
      <c r="M592" s="1"/>
      <c r="N592" s="1"/>
      <c r="O592" s="1"/>
      <c r="P592" s="1"/>
      <c r="Q592" s="1"/>
      <c r="R592" s="1"/>
      <c r="S592" s="1"/>
      <c r="T592" s="1"/>
    </row>
    <row r="593" spans="1:20" ht="15.75" customHeight="1" x14ac:dyDescent="0.2">
      <c r="A593" s="1"/>
      <c r="B593" s="1"/>
      <c r="C593" s="1"/>
      <c r="D593" s="1"/>
      <c r="E593" s="1"/>
      <c r="F593" s="1"/>
      <c r="G593" s="1"/>
      <c r="H593" s="1"/>
      <c r="I593" s="1"/>
      <c r="J593" s="1"/>
      <c r="K593" s="1"/>
      <c r="L593" s="1"/>
      <c r="M593" s="1"/>
      <c r="N593" s="1"/>
      <c r="O593" s="1"/>
      <c r="P593" s="1"/>
      <c r="Q593" s="1"/>
      <c r="R593" s="1"/>
      <c r="S593" s="1"/>
      <c r="T593" s="1"/>
    </row>
    <row r="594" spans="1:20" ht="15.75" customHeight="1" x14ac:dyDescent="0.2">
      <c r="A594" s="1"/>
      <c r="B594" s="1"/>
      <c r="C594" s="1"/>
      <c r="D594" s="1"/>
      <c r="E594" s="1"/>
      <c r="F594" s="1"/>
      <c r="G594" s="1"/>
      <c r="H594" s="1"/>
      <c r="I594" s="1"/>
      <c r="J594" s="1"/>
      <c r="K594" s="1"/>
      <c r="L594" s="1"/>
      <c r="M594" s="1"/>
      <c r="N594" s="1"/>
      <c r="O594" s="1"/>
      <c r="P594" s="1"/>
      <c r="Q594" s="1"/>
      <c r="R594" s="1"/>
      <c r="S594" s="1"/>
      <c r="T594" s="1"/>
    </row>
    <row r="595" spans="1:20" ht="15.75" customHeight="1" x14ac:dyDescent="0.2">
      <c r="A595" s="1"/>
      <c r="B595" s="1"/>
      <c r="C595" s="1"/>
      <c r="D595" s="1"/>
      <c r="E595" s="1"/>
      <c r="F595" s="1"/>
      <c r="G595" s="1"/>
      <c r="H595" s="1"/>
      <c r="I595" s="1"/>
      <c r="J595" s="1"/>
      <c r="K595" s="1"/>
      <c r="L595" s="1"/>
      <c r="M595" s="1"/>
      <c r="N595" s="1"/>
      <c r="O595" s="1"/>
      <c r="P595" s="1"/>
      <c r="Q595" s="1"/>
      <c r="R595" s="1"/>
      <c r="S595" s="1"/>
      <c r="T595" s="1"/>
    </row>
    <row r="596" spans="1:20" ht="15.75" customHeight="1" x14ac:dyDescent="0.2">
      <c r="A596" s="1"/>
      <c r="B596" s="1"/>
      <c r="C596" s="1"/>
      <c r="D596" s="1"/>
      <c r="E596" s="1"/>
      <c r="F596" s="1"/>
      <c r="G596" s="1"/>
      <c r="H596" s="1"/>
      <c r="I596" s="1"/>
      <c r="J596" s="1"/>
      <c r="K596" s="1"/>
      <c r="L596" s="1"/>
      <c r="M596" s="1"/>
      <c r="N596" s="1"/>
      <c r="O596" s="1"/>
      <c r="P596" s="1"/>
      <c r="Q596" s="1"/>
      <c r="R596" s="1"/>
      <c r="S596" s="1"/>
      <c r="T596" s="1"/>
    </row>
    <row r="597" spans="1:20" ht="15.75" customHeight="1" x14ac:dyDescent="0.2">
      <c r="A597" s="1"/>
      <c r="B597" s="1"/>
      <c r="C597" s="1"/>
      <c r="D597" s="1"/>
      <c r="E597" s="1"/>
      <c r="F597" s="1"/>
      <c r="G597" s="1"/>
      <c r="H597" s="1"/>
      <c r="I597" s="1"/>
      <c r="J597" s="1"/>
      <c r="K597" s="1"/>
      <c r="L597" s="1"/>
      <c r="M597" s="1"/>
      <c r="N597" s="1"/>
      <c r="O597" s="1"/>
      <c r="P597" s="1"/>
      <c r="Q597" s="1"/>
      <c r="R597" s="1"/>
      <c r="S597" s="1"/>
      <c r="T597" s="1"/>
    </row>
    <row r="598" spans="1:20" ht="15.75" customHeight="1" x14ac:dyDescent="0.2">
      <c r="A598" s="1"/>
      <c r="B598" s="1"/>
      <c r="C598" s="1"/>
      <c r="D598" s="1"/>
      <c r="E598" s="1"/>
      <c r="F598" s="1"/>
      <c r="G598" s="1"/>
      <c r="H598" s="1"/>
      <c r="I598" s="1"/>
      <c r="J598" s="1"/>
      <c r="K598" s="1"/>
      <c r="L598" s="1"/>
      <c r="M598" s="1"/>
      <c r="N598" s="1"/>
      <c r="O598" s="1"/>
      <c r="P598" s="1"/>
      <c r="Q598" s="1"/>
      <c r="R598" s="1"/>
      <c r="S598" s="1"/>
      <c r="T598" s="1"/>
    </row>
    <row r="599" spans="1:20" ht="15.75" customHeight="1" x14ac:dyDescent="0.2">
      <c r="A599" s="1"/>
      <c r="B599" s="1"/>
      <c r="C599" s="1"/>
      <c r="D599" s="1"/>
      <c r="E599" s="1"/>
      <c r="F599" s="1"/>
      <c r="G599" s="1"/>
      <c r="H599" s="1"/>
      <c r="I599" s="1"/>
      <c r="J599" s="1"/>
      <c r="K599" s="1"/>
      <c r="L599" s="1"/>
      <c r="M599" s="1"/>
      <c r="N599" s="1"/>
      <c r="O599" s="1"/>
      <c r="P599" s="1"/>
      <c r="Q599" s="1"/>
      <c r="R599" s="1"/>
      <c r="S599" s="1"/>
      <c r="T599" s="1"/>
    </row>
    <row r="600" spans="1:20" ht="15.75" customHeight="1" x14ac:dyDescent="0.2">
      <c r="A600" s="1"/>
      <c r="B600" s="1"/>
      <c r="C600" s="1"/>
      <c r="D600" s="1"/>
      <c r="E600" s="1"/>
      <c r="F600" s="1"/>
      <c r="G600" s="1"/>
      <c r="H600" s="1"/>
      <c r="I600" s="1"/>
      <c r="J600" s="1"/>
      <c r="K600" s="1"/>
      <c r="L600" s="1"/>
      <c r="M600" s="1"/>
      <c r="N600" s="1"/>
      <c r="O600" s="1"/>
      <c r="P600" s="1"/>
      <c r="Q600" s="1"/>
      <c r="R600" s="1"/>
      <c r="S600" s="1"/>
      <c r="T600" s="1"/>
    </row>
    <row r="601" spans="1:20" ht="15.75" customHeight="1" x14ac:dyDescent="0.2">
      <c r="A601" s="1"/>
      <c r="B601" s="1"/>
      <c r="C601" s="1"/>
      <c r="D601" s="1"/>
      <c r="E601" s="1"/>
      <c r="F601" s="1"/>
      <c r="G601" s="1"/>
      <c r="H601" s="1"/>
      <c r="I601" s="1"/>
      <c r="J601" s="1"/>
      <c r="K601" s="1"/>
      <c r="L601" s="1"/>
      <c r="M601" s="1"/>
      <c r="N601" s="1"/>
      <c r="O601" s="1"/>
      <c r="P601" s="1"/>
      <c r="Q601" s="1"/>
      <c r="R601" s="1"/>
      <c r="S601" s="1"/>
      <c r="T601" s="1"/>
    </row>
    <row r="602" spans="1:20" ht="15.75" customHeight="1" x14ac:dyDescent="0.2">
      <c r="A602" s="1"/>
      <c r="B602" s="1"/>
      <c r="C602" s="1"/>
      <c r="D602" s="1"/>
      <c r="E602" s="1"/>
      <c r="F602" s="1"/>
      <c r="G602" s="1"/>
      <c r="H602" s="1"/>
      <c r="I602" s="1"/>
      <c r="J602" s="1"/>
      <c r="K602" s="1"/>
      <c r="L602" s="1"/>
      <c r="M602" s="1"/>
      <c r="N602" s="1"/>
      <c r="O602" s="1"/>
      <c r="P602" s="1"/>
      <c r="Q602" s="1"/>
      <c r="R602" s="1"/>
      <c r="S602" s="1"/>
      <c r="T602" s="1"/>
    </row>
    <row r="603" spans="1:20" ht="15.75" customHeight="1" x14ac:dyDescent="0.2">
      <c r="A603" s="1"/>
      <c r="B603" s="1"/>
      <c r="C603" s="1"/>
      <c r="D603" s="1"/>
      <c r="E603" s="1"/>
      <c r="F603" s="1"/>
      <c r="G603" s="1"/>
      <c r="H603" s="1"/>
      <c r="I603" s="1"/>
      <c r="J603" s="1"/>
      <c r="K603" s="1"/>
      <c r="L603" s="1"/>
      <c r="M603" s="1"/>
      <c r="N603" s="1"/>
      <c r="O603" s="1"/>
      <c r="P603" s="1"/>
      <c r="Q603" s="1"/>
      <c r="R603" s="1"/>
      <c r="S603" s="1"/>
      <c r="T603" s="1"/>
    </row>
    <row r="604" spans="1:20" ht="15.75" customHeight="1" x14ac:dyDescent="0.2">
      <c r="A604" s="1"/>
      <c r="B604" s="1"/>
      <c r="C604" s="1"/>
      <c r="D604" s="1"/>
      <c r="E604" s="1"/>
      <c r="F604" s="1"/>
      <c r="G604" s="1"/>
      <c r="H604" s="1"/>
      <c r="I604" s="1"/>
      <c r="J604" s="1"/>
      <c r="K604" s="1"/>
      <c r="L604" s="1"/>
      <c r="M604" s="1"/>
      <c r="N604" s="1"/>
      <c r="O604" s="1"/>
      <c r="P604" s="1"/>
      <c r="Q604" s="1"/>
      <c r="R604" s="1"/>
      <c r="S604" s="1"/>
      <c r="T604" s="1"/>
    </row>
    <row r="605" spans="1:20" ht="15.75" customHeight="1" x14ac:dyDescent="0.2">
      <c r="A605" s="1"/>
      <c r="B605" s="1"/>
      <c r="C605" s="1"/>
      <c r="D605" s="1"/>
      <c r="E605" s="1"/>
      <c r="F605" s="1"/>
      <c r="G605" s="1"/>
      <c r="H605" s="1"/>
      <c r="I605" s="1"/>
      <c r="J605" s="1"/>
      <c r="K605" s="1"/>
      <c r="L605" s="1"/>
      <c r="M605" s="1"/>
      <c r="N605" s="1"/>
      <c r="O605" s="1"/>
      <c r="P605" s="1"/>
      <c r="Q605" s="1"/>
      <c r="R605" s="1"/>
      <c r="S605" s="1"/>
      <c r="T605" s="1"/>
    </row>
    <row r="606" spans="1:20" ht="15.75" customHeight="1" x14ac:dyDescent="0.2">
      <c r="A606" s="1"/>
      <c r="B606" s="1"/>
      <c r="C606" s="1"/>
      <c r="D606" s="1"/>
      <c r="E606" s="1"/>
      <c r="F606" s="1"/>
      <c r="G606" s="1"/>
      <c r="H606" s="1"/>
      <c r="I606" s="1"/>
      <c r="J606" s="1"/>
      <c r="K606" s="1"/>
      <c r="L606" s="1"/>
      <c r="M606" s="1"/>
      <c r="N606" s="1"/>
      <c r="O606" s="1"/>
      <c r="P606" s="1"/>
      <c r="Q606" s="1"/>
      <c r="R606" s="1"/>
      <c r="S606" s="1"/>
      <c r="T606" s="1"/>
    </row>
    <row r="607" spans="1:20" ht="15.75" customHeight="1" x14ac:dyDescent="0.2">
      <c r="A607" s="1"/>
      <c r="B607" s="1"/>
      <c r="C607" s="1"/>
      <c r="D607" s="1"/>
      <c r="E607" s="1"/>
      <c r="F607" s="1"/>
      <c r="G607" s="1"/>
      <c r="H607" s="1"/>
      <c r="I607" s="1"/>
      <c r="J607" s="1"/>
      <c r="K607" s="1"/>
      <c r="L607" s="1"/>
      <c r="M607" s="1"/>
      <c r="N607" s="1"/>
      <c r="O607" s="1"/>
      <c r="P607" s="1"/>
      <c r="Q607" s="1"/>
      <c r="R607" s="1"/>
      <c r="S607" s="1"/>
      <c r="T607" s="1"/>
    </row>
    <row r="608" spans="1:20" ht="15.75" customHeight="1" x14ac:dyDescent="0.2">
      <c r="A608" s="1"/>
      <c r="B608" s="1"/>
      <c r="C608" s="1"/>
      <c r="D608" s="1"/>
      <c r="E608" s="1"/>
      <c r="F608" s="1"/>
      <c r="G608" s="1"/>
      <c r="H608" s="1"/>
      <c r="I608" s="1"/>
      <c r="J608" s="1"/>
      <c r="K608" s="1"/>
      <c r="L608" s="1"/>
      <c r="M608" s="1"/>
      <c r="N608" s="1"/>
      <c r="O608" s="1"/>
      <c r="P608" s="1"/>
      <c r="Q608" s="1"/>
      <c r="R608" s="1"/>
      <c r="S608" s="1"/>
      <c r="T608" s="1"/>
    </row>
    <row r="609" spans="1:20" ht="15.75" customHeight="1" x14ac:dyDescent="0.2">
      <c r="A609" s="1"/>
      <c r="B609" s="1"/>
      <c r="C609" s="1"/>
      <c r="D609" s="1"/>
      <c r="E609" s="1"/>
      <c r="F609" s="1"/>
      <c r="G609" s="1"/>
      <c r="H609" s="1"/>
      <c r="I609" s="1"/>
      <c r="J609" s="1"/>
      <c r="K609" s="1"/>
      <c r="L609" s="1"/>
      <c r="M609" s="1"/>
      <c r="N609" s="1"/>
      <c r="O609" s="1"/>
      <c r="P609" s="1"/>
      <c r="Q609" s="1"/>
      <c r="R609" s="1"/>
      <c r="S609" s="1"/>
      <c r="T609" s="1"/>
    </row>
    <row r="610" spans="1:20" ht="15.75" customHeight="1" x14ac:dyDescent="0.2">
      <c r="A610" s="1"/>
      <c r="B610" s="1"/>
      <c r="C610" s="1"/>
      <c r="D610" s="1"/>
      <c r="E610" s="1"/>
      <c r="F610" s="1"/>
      <c r="G610" s="1"/>
      <c r="H610" s="1"/>
      <c r="I610" s="1"/>
      <c r="J610" s="1"/>
      <c r="K610" s="1"/>
      <c r="L610" s="1"/>
      <c r="M610" s="1"/>
      <c r="N610" s="1"/>
      <c r="O610" s="1"/>
      <c r="P610" s="1"/>
      <c r="Q610" s="1"/>
      <c r="R610" s="1"/>
      <c r="S610" s="1"/>
      <c r="T610" s="1"/>
    </row>
    <row r="611" spans="1:20" ht="15.75" customHeight="1" x14ac:dyDescent="0.2">
      <c r="A611" s="1"/>
      <c r="B611" s="1"/>
      <c r="C611" s="1"/>
      <c r="D611" s="1"/>
      <c r="E611" s="1"/>
      <c r="F611" s="1"/>
      <c r="G611" s="1"/>
      <c r="H611" s="1"/>
      <c r="I611" s="1"/>
      <c r="J611" s="1"/>
      <c r="K611" s="1"/>
      <c r="L611" s="1"/>
      <c r="M611" s="1"/>
      <c r="N611" s="1"/>
      <c r="O611" s="1"/>
      <c r="P611" s="1"/>
      <c r="Q611" s="1"/>
      <c r="R611" s="1"/>
      <c r="S611" s="1"/>
      <c r="T611" s="1"/>
    </row>
    <row r="612" spans="1:20" ht="15.75" customHeight="1" x14ac:dyDescent="0.2">
      <c r="A612" s="1"/>
      <c r="B612" s="1"/>
      <c r="C612" s="1"/>
      <c r="D612" s="1"/>
      <c r="E612" s="1"/>
      <c r="F612" s="1"/>
      <c r="G612" s="1"/>
      <c r="H612" s="1"/>
      <c r="I612" s="1"/>
      <c r="J612" s="1"/>
      <c r="K612" s="1"/>
      <c r="L612" s="1"/>
      <c r="M612" s="1"/>
      <c r="N612" s="1"/>
      <c r="O612" s="1"/>
      <c r="P612" s="1"/>
      <c r="Q612" s="1"/>
      <c r="R612" s="1"/>
      <c r="S612" s="1"/>
      <c r="T612" s="1"/>
    </row>
    <row r="613" spans="1:20" ht="15.75" customHeight="1" x14ac:dyDescent="0.2">
      <c r="A613" s="1"/>
      <c r="B613" s="1"/>
      <c r="C613" s="1"/>
      <c r="D613" s="1"/>
      <c r="E613" s="1"/>
      <c r="F613" s="1"/>
      <c r="G613" s="1"/>
      <c r="H613" s="1"/>
      <c r="I613" s="1"/>
      <c r="J613" s="1"/>
      <c r="K613" s="1"/>
      <c r="L613" s="1"/>
      <c r="M613" s="1"/>
      <c r="N613" s="1"/>
      <c r="O613" s="1"/>
      <c r="P613" s="1"/>
      <c r="Q613" s="1"/>
      <c r="R613" s="1"/>
      <c r="S613" s="1"/>
      <c r="T613" s="1"/>
    </row>
    <row r="614" spans="1:20" ht="15.75" customHeight="1" x14ac:dyDescent="0.2">
      <c r="A614" s="1"/>
      <c r="B614" s="1"/>
      <c r="C614" s="1"/>
      <c r="D614" s="1"/>
      <c r="E614" s="1"/>
      <c r="F614" s="1"/>
      <c r="G614" s="1"/>
      <c r="H614" s="1"/>
      <c r="I614" s="1"/>
      <c r="J614" s="1"/>
      <c r="K614" s="1"/>
      <c r="L614" s="1"/>
      <c r="M614" s="1"/>
      <c r="N614" s="1"/>
      <c r="O614" s="1"/>
      <c r="P614" s="1"/>
      <c r="Q614" s="1"/>
      <c r="R614" s="1"/>
      <c r="S614" s="1"/>
      <c r="T614" s="1"/>
    </row>
    <row r="615" spans="1:20" ht="15.75" customHeight="1" x14ac:dyDescent="0.2">
      <c r="A615" s="1"/>
      <c r="B615" s="1"/>
      <c r="C615" s="1"/>
      <c r="D615" s="1"/>
      <c r="E615" s="1"/>
      <c r="F615" s="1"/>
      <c r="G615" s="1"/>
      <c r="H615" s="1"/>
      <c r="I615" s="1"/>
      <c r="J615" s="1"/>
      <c r="K615" s="1"/>
      <c r="L615" s="1"/>
      <c r="M615" s="1"/>
      <c r="N615" s="1"/>
      <c r="O615" s="1"/>
      <c r="P615" s="1"/>
      <c r="Q615" s="1"/>
      <c r="R615" s="1"/>
      <c r="S615" s="1"/>
      <c r="T615" s="1"/>
    </row>
    <row r="616" spans="1:20" ht="15.75" customHeight="1" x14ac:dyDescent="0.2">
      <c r="A616" s="1"/>
      <c r="B616" s="1"/>
      <c r="C616" s="1"/>
      <c r="D616" s="1"/>
      <c r="E616" s="1"/>
      <c r="F616" s="1"/>
      <c r="G616" s="1"/>
      <c r="H616" s="1"/>
      <c r="I616" s="1"/>
      <c r="J616" s="1"/>
      <c r="K616" s="1"/>
      <c r="L616" s="1"/>
      <c r="M616" s="1"/>
      <c r="N616" s="1"/>
      <c r="O616" s="1"/>
      <c r="P616" s="1"/>
      <c r="Q616" s="1"/>
      <c r="R616" s="1"/>
      <c r="S616" s="1"/>
      <c r="T616" s="1"/>
    </row>
    <row r="617" spans="1:20" ht="15.75" customHeight="1" x14ac:dyDescent="0.2">
      <c r="A617" s="1"/>
      <c r="B617" s="1"/>
      <c r="C617" s="1"/>
      <c r="D617" s="1"/>
      <c r="E617" s="1"/>
      <c r="F617" s="1"/>
      <c r="G617" s="1"/>
      <c r="H617" s="1"/>
      <c r="I617" s="1"/>
      <c r="J617" s="1"/>
      <c r="K617" s="1"/>
      <c r="L617" s="1"/>
      <c r="M617" s="1"/>
      <c r="N617" s="1"/>
      <c r="O617" s="1"/>
      <c r="P617" s="1"/>
      <c r="Q617" s="1"/>
      <c r="R617" s="1"/>
      <c r="S617" s="1"/>
      <c r="T617" s="1"/>
    </row>
    <row r="618" spans="1:20" ht="15.75" customHeight="1" x14ac:dyDescent="0.2">
      <c r="A618" s="1"/>
      <c r="B618" s="1"/>
      <c r="C618" s="1"/>
      <c r="D618" s="1"/>
      <c r="E618" s="1"/>
      <c r="F618" s="1"/>
      <c r="G618" s="1"/>
      <c r="H618" s="1"/>
      <c r="I618" s="1"/>
      <c r="J618" s="1"/>
      <c r="K618" s="1"/>
      <c r="L618" s="1"/>
      <c r="M618" s="1"/>
      <c r="N618" s="1"/>
      <c r="O618" s="1"/>
      <c r="P618" s="1"/>
      <c r="Q618" s="1"/>
      <c r="R618" s="1"/>
      <c r="S618" s="1"/>
      <c r="T618" s="1"/>
    </row>
    <row r="619" spans="1:20" ht="15.75" customHeight="1" x14ac:dyDescent="0.2">
      <c r="A619" s="1"/>
      <c r="B619" s="1"/>
      <c r="C619" s="1"/>
      <c r="D619" s="1"/>
      <c r="E619" s="1"/>
      <c r="F619" s="1"/>
      <c r="G619" s="1"/>
      <c r="H619" s="1"/>
      <c r="I619" s="1"/>
      <c r="J619" s="1"/>
      <c r="K619" s="1"/>
      <c r="L619" s="1"/>
      <c r="M619" s="1"/>
      <c r="N619" s="1"/>
      <c r="O619" s="1"/>
      <c r="P619" s="1"/>
      <c r="Q619" s="1"/>
      <c r="R619" s="1"/>
      <c r="S619" s="1"/>
      <c r="T619" s="1"/>
    </row>
    <row r="620" spans="1:20" ht="15.75" customHeight="1" x14ac:dyDescent="0.2">
      <c r="A620" s="1"/>
      <c r="B620" s="1"/>
      <c r="C620" s="1"/>
      <c r="D620" s="1"/>
      <c r="E620" s="1"/>
      <c r="F620" s="1"/>
      <c r="G620" s="1"/>
      <c r="H620" s="1"/>
      <c r="I620" s="1"/>
      <c r="J620" s="1"/>
      <c r="K620" s="1"/>
      <c r="L620" s="1"/>
      <c r="M620" s="1"/>
      <c r="N620" s="1"/>
      <c r="O620" s="1"/>
      <c r="P620" s="1"/>
      <c r="Q620" s="1"/>
      <c r="R620" s="1"/>
      <c r="S620" s="1"/>
      <c r="T620" s="1"/>
    </row>
    <row r="621" spans="1:20" ht="15.75" customHeight="1" x14ac:dyDescent="0.2">
      <c r="A621" s="1"/>
      <c r="B621" s="1"/>
      <c r="C621" s="1"/>
      <c r="D621" s="1"/>
      <c r="E621" s="1"/>
      <c r="F621" s="1"/>
      <c r="G621" s="1"/>
      <c r="H621" s="1"/>
      <c r="I621" s="1"/>
      <c r="J621" s="1"/>
      <c r="K621" s="1"/>
      <c r="L621" s="1"/>
      <c r="M621" s="1"/>
      <c r="N621" s="1"/>
      <c r="O621" s="1"/>
      <c r="P621" s="1"/>
      <c r="Q621" s="1"/>
      <c r="R621" s="1"/>
      <c r="S621" s="1"/>
      <c r="T621" s="1"/>
    </row>
    <row r="622" spans="1:20" ht="15.75" customHeight="1" x14ac:dyDescent="0.2">
      <c r="A622" s="1"/>
      <c r="B622" s="1"/>
      <c r="C622" s="1"/>
      <c r="D622" s="1"/>
      <c r="E622" s="1"/>
      <c r="F622" s="1"/>
      <c r="G622" s="1"/>
      <c r="H622" s="1"/>
      <c r="I622" s="1"/>
      <c r="J622" s="1"/>
      <c r="K622" s="1"/>
      <c r="L622" s="1"/>
      <c r="M622" s="1"/>
      <c r="N622" s="1"/>
      <c r="O622" s="1"/>
      <c r="P622" s="1"/>
      <c r="Q622" s="1"/>
      <c r="R622" s="1"/>
      <c r="S622" s="1"/>
      <c r="T622" s="1"/>
    </row>
    <row r="623" spans="1:20" ht="15.75" customHeight="1" x14ac:dyDescent="0.2">
      <c r="A623" s="1"/>
      <c r="B623" s="1"/>
      <c r="C623" s="1"/>
      <c r="D623" s="1"/>
      <c r="E623" s="1"/>
      <c r="F623" s="1"/>
      <c r="G623" s="1"/>
      <c r="H623" s="1"/>
      <c r="I623" s="1"/>
      <c r="J623" s="1"/>
      <c r="K623" s="1"/>
      <c r="L623" s="1"/>
      <c r="M623" s="1"/>
      <c r="N623" s="1"/>
      <c r="O623" s="1"/>
      <c r="P623" s="1"/>
      <c r="Q623" s="1"/>
      <c r="R623" s="1"/>
      <c r="S623" s="1"/>
      <c r="T623" s="1"/>
    </row>
    <row r="624" spans="1:20" ht="15.75" customHeight="1" x14ac:dyDescent="0.2">
      <c r="A624" s="1"/>
      <c r="B624" s="1"/>
      <c r="C624" s="1"/>
      <c r="D624" s="1"/>
      <c r="E624" s="1"/>
      <c r="F624" s="1"/>
      <c r="G624" s="1"/>
      <c r="H624" s="1"/>
      <c r="I624" s="1"/>
      <c r="J624" s="1"/>
      <c r="K624" s="1"/>
      <c r="L624" s="1"/>
      <c r="M624" s="1"/>
      <c r="N624" s="1"/>
      <c r="O624" s="1"/>
      <c r="P624" s="1"/>
      <c r="Q624" s="1"/>
      <c r="R624" s="1"/>
      <c r="S624" s="1"/>
      <c r="T624" s="1"/>
    </row>
    <row r="625" spans="1:20" ht="15.75" customHeight="1" x14ac:dyDescent="0.2">
      <c r="A625" s="1"/>
      <c r="B625" s="1"/>
      <c r="C625" s="1"/>
      <c r="D625" s="1"/>
      <c r="E625" s="1"/>
      <c r="F625" s="1"/>
      <c r="G625" s="1"/>
      <c r="H625" s="1"/>
      <c r="I625" s="1"/>
      <c r="J625" s="1"/>
      <c r="K625" s="1"/>
      <c r="L625" s="1"/>
      <c r="M625" s="1"/>
      <c r="N625" s="1"/>
      <c r="O625" s="1"/>
      <c r="P625" s="1"/>
      <c r="Q625" s="1"/>
      <c r="R625" s="1"/>
      <c r="S625" s="1"/>
      <c r="T625" s="1"/>
    </row>
    <row r="626" spans="1:20" ht="15.75" customHeight="1" x14ac:dyDescent="0.2">
      <c r="A626" s="1"/>
      <c r="B626" s="1"/>
      <c r="C626" s="1"/>
      <c r="D626" s="1"/>
      <c r="E626" s="1"/>
      <c r="F626" s="1"/>
      <c r="G626" s="1"/>
      <c r="H626" s="1"/>
      <c r="I626" s="1"/>
      <c r="J626" s="1"/>
      <c r="K626" s="1"/>
      <c r="L626" s="1"/>
      <c r="M626" s="1"/>
      <c r="N626" s="1"/>
      <c r="O626" s="1"/>
      <c r="P626" s="1"/>
      <c r="Q626" s="1"/>
      <c r="R626" s="1"/>
      <c r="S626" s="1"/>
      <c r="T626" s="1"/>
    </row>
    <row r="627" spans="1:20" ht="15.75" customHeight="1" x14ac:dyDescent="0.2">
      <c r="A627" s="1"/>
      <c r="B627" s="1"/>
      <c r="C627" s="1"/>
      <c r="D627" s="1"/>
      <c r="E627" s="1"/>
      <c r="F627" s="1"/>
      <c r="G627" s="1"/>
      <c r="H627" s="1"/>
      <c r="I627" s="1"/>
      <c r="J627" s="1"/>
      <c r="K627" s="1"/>
      <c r="L627" s="1"/>
      <c r="M627" s="1"/>
      <c r="N627" s="1"/>
      <c r="O627" s="1"/>
      <c r="P627" s="1"/>
      <c r="Q627" s="1"/>
      <c r="R627" s="1"/>
      <c r="S627" s="1"/>
      <c r="T627" s="1"/>
    </row>
    <row r="628" spans="1:20" ht="15.75" customHeight="1" x14ac:dyDescent="0.2">
      <c r="A628" s="1"/>
      <c r="B628" s="1"/>
      <c r="C628" s="1"/>
      <c r="D628" s="1"/>
      <c r="E628" s="1"/>
      <c r="F628" s="1"/>
      <c r="G628" s="1"/>
      <c r="H628" s="1"/>
      <c r="I628" s="1"/>
      <c r="J628" s="1"/>
      <c r="K628" s="1"/>
      <c r="L628" s="1"/>
      <c r="M628" s="1"/>
      <c r="N628" s="1"/>
      <c r="O628" s="1"/>
      <c r="P628" s="1"/>
      <c r="Q628" s="1"/>
      <c r="R628" s="1"/>
      <c r="S628" s="1"/>
      <c r="T628" s="1"/>
    </row>
    <row r="629" spans="1:20" ht="15.75" customHeight="1" x14ac:dyDescent="0.2">
      <c r="A629" s="1"/>
      <c r="B629" s="1"/>
      <c r="C629" s="1"/>
      <c r="D629" s="1"/>
      <c r="E629" s="1"/>
      <c r="F629" s="1"/>
      <c r="G629" s="1"/>
      <c r="H629" s="1"/>
      <c r="I629" s="1"/>
      <c r="J629" s="1"/>
      <c r="K629" s="1"/>
      <c r="L629" s="1"/>
      <c r="M629" s="1"/>
      <c r="N629" s="1"/>
      <c r="O629" s="1"/>
      <c r="P629" s="1"/>
      <c r="Q629" s="1"/>
      <c r="R629" s="1"/>
      <c r="S629" s="1"/>
      <c r="T629" s="1"/>
    </row>
    <row r="630" spans="1:20" ht="15.75" customHeight="1" x14ac:dyDescent="0.2">
      <c r="A630" s="1"/>
      <c r="B630" s="1"/>
      <c r="C630" s="1"/>
      <c r="D630" s="1"/>
      <c r="E630" s="1"/>
      <c r="F630" s="1"/>
      <c r="G630" s="1"/>
      <c r="H630" s="1"/>
      <c r="I630" s="1"/>
      <c r="J630" s="1"/>
      <c r="K630" s="1"/>
      <c r="L630" s="1"/>
      <c r="M630" s="1"/>
      <c r="N630" s="1"/>
      <c r="O630" s="1"/>
      <c r="P630" s="1"/>
      <c r="Q630" s="1"/>
      <c r="R630" s="1"/>
      <c r="S630" s="1"/>
      <c r="T630" s="1"/>
    </row>
    <row r="631" spans="1:20" ht="15.75" customHeight="1" x14ac:dyDescent="0.2">
      <c r="A631" s="1"/>
      <c r="B631" s="1"/>
      <c r="C631" s="1"/>
      <c r="D631" s="1"/>
      <c r="E631" s="1"/>
      <c r="F631" s="1"/>
      <c r="G631" s="1"/>
      <c r="H631" s="1"/>
      <c r="I631" s="1"/>
      <c r="J631" s="1"/>
      <c r="K631" s="1"/>
      <c r="L631" s="1"/>
      <c r="M631" s="1"/>
      <c r="N631" s="1"/>
      <c r="O631" s="1"/>
      <c r="P631" s="1"/>
      <c r="Q631" s="1"/>
      <c r="R631" s="1"/>
      <c r="S631" s="1"/>
      <c r="T631" s="1"/>
    </row>
    <row r="632" spans="1:20" ht="15.75" customHeight="1" x14ac:dyDescent="0.2">
      <c r="A632" s="1"/>
      <c r="B632" s="1"/>
      <c r="C632" s="1"/>
      <c r="D632" s="1"/>
      <c r="E632" s="1"/>
      <c r="F632" s="1"/>
      <c r="G632" s="1"/>
      <c r="H632" s="1"/>
      <c r="I632" s="1"/>
      <c r="J632" s="1"/>
      <c r="K632" s="1"/>
      <c r="L632" s="1"/>
      <c r="M632" s="1"/>
      <c r="N632" s="1"/>
      <c r="O632" s="1"/>
      <c r="P632" s="1"/>
      <c r="Q632" s="1"/>
      <c r="R632" s="1"/>
      <c r="S632" s="1"/>
      <c r="T632" s="1"/>
    </row>
    <row r="633" spans="1:20" ht="15.75" customHeight="1" x14ac:dyDescent="0.2">
      <c r="A633" s="1"/>
      <c r="B633" s="1"/>
      <c r="C633" s="1"/>
      <c r="D633" s="1"/>
      <c r="E633" s="1"/>
      <c r="F633" s="1"/>
      <c r="G633" s="1"/>
      <c r="H633" s="1"/>
      <c r="I633" s="1"/>
      <c r="J633" s="1"/>
      <c r="K633" s="1"/>
      <c r="L633" s="1"/>
      <c r="M633" s="1"/>
      <c r="N633" s="1"/>
      <c r="O633" s="1"/>
      <c r="P633" s="1"/>
      <c r="Q633" s="1"/>
      <c r="R633" s="1"/>
      <c r="S633" s="1"/>
      <c r="T633" s="1"/>
    </row>
    <row r="634" spans="1:20" ht="15.75" customHeight="1" x14ac:dyDescent="0.2">
      <c r="A634" s="1"/>
      <c r="B634" s="1"/>
      <c r="C634" s="1"/>
      <c r="D634" s="1"/>
      <c r="E634" s="1"/>
      <c r="F634" s="1"/>
      <c r="G634" s="1"/>
      <c r="H634" s="1"/>
      <c r="I634" s="1"/>
      <c r="J634" s="1"/>
      <c r="K634" s="1"/>
      <c r="L634" s="1"/>
      <c r="M634" s="1"/>
      <c r="N634" s="1"/>
      <c r="O634" s="1"/>
      <c r="P634" s="1"/>
      <c r="Q634" s="1"/>
      <c r="R634" s="1"/>
      <c r="S634" s="1"/>
      <c r="T634" s="1"/>
    </row>
    <row r="635" spans="1:20" ht="15.75" customHeight="1" x14ac:dyDescent="0.2">
      <c r="A635" s="1"/>
      <c r="B635" s="1"/>
      <c r="C635" s="1"/>
      <c r="D635" s="1"/>
      <c r="E635" s="1"/>
      <c r="F635" s="1"/>
      <c r="G635" s="1"/>
      <c r="H635" s="1"/>
      <c r="I635" s="1"/>
      <c r="J635" s="1"/>
      <c r="K635" s="1"/>
      <c r="L635" s="1"/>
      <c r="M635" s="1"/>
      <c r="N635" s="1"/>
      <c r="O635" s="1"/>
      <c r="P635" s="1"/>
      <c r="Q635" s="1"/>
      <c r="R635" s="1"/>
      <c r="S635" s="1"/>
      <c r="T635" s="1"/>
    </row>
    <row r="636" spans="1:20" ht="15.75" customHeight="1" x14ac:dyDescent="0.2">
      <c r="A636" s="1"/>
      <c r="B636" s="1"/>
      <c r="C636" s="1"/>
      <c r="D636" s="1"/>
      <c r="E636" s="1"/>
      <c r="F636" s="1"/>
      <c r="G636" s="1"/>
      <c r="H636" s="1"/>
      <c r="I636" s="1"/>
      <c r="J636" s="1"/>
      <c r="K636" s="1"/>
      <c r="L636" s="1"/>
      <c r="M636" s="1"/>
      <c r="N636" s="1"/>
      <c r="O636" s="1"/>
      <c r="P636" s="1"/>
      <c r="Q636" s="1"/>
      <c r="R636" s="1"/>
      <c r="S636" s="1"/>
      <c r="T636" s="1"/>
    </row>
    <row r="637" spans="1:20" ht="15.75" customHeight="1" x14ac:dyDescent="0.2">
      <c r="A637" s="1"/>
      <c r="B637" s="1"/>
      <c r="C637" s="1"/>
      <c r="D637" s="1"/>
      <c r="E637" s="1"/>
      <c r="F637" s="1"/>
      <c r="G637" s="1"/>
      <c r="H637" s="1"/>
      <c r="I637" s="1"/>
      <c r="J637" s="1"/>
      <c r="K637" s="1"/>
      <c r="L637" s="1"/>
      <c r="M637" s="1"/>
      <c r="N637" s="1"/>
      <c r="O637" s="1"/>
      <c r="P637" s="1"/>
      <c r="Q637" s="1"/>
      <c r="R637" s="1"/>
      <c r="S637" s="1"/>
      <c r="T637" s="1"/>
    </row>
    <row r="638" spans="1:20" ht="15.75" customHeight="1" x14ac:dyDescent="0.2">
      <c r="A638" s="1"/>
      <c r="B638" s="1"/>
      <c r="C638" s="1"/>
      <c r="D638" s="1"/>
      <c r="E638" s="1"/>
      <c r="F638" s="1"/>
      <c r="G638" s="1"/>
      <c r="H638" s="1"/>
      <c r="I638" s="1"/>
      <c r="J638" s="1"/>
      <c r="K638" s="1"/>
      <c r="L638" s="1"/>
      <c r="M638" s="1"/>
      <c r="N638" s="1"/>
      <c r="O638" s="1"/>
      <c r="P638" s="1"/>
      <c r="Q638" s="1"/>
      <c r="R638" s="1"/>
      <c r="S638" s="1"/>
      <c r="T638" s="1"/>
    </row>
    <row r="639" spans="1:20" ht="15.75" customHeight="1" x14ac:dyDescent="0.2">
      <c r="A639" s="1"/>
      <c r="B639" s="1"/>
      <c r="C639" s="1"/>
      <c r="D639" s="1"/>
      <c r="E639" s="1"/>
      <c r="F639" s="1"/>
      <c r="G639" s="1"/>
      <c r="H639" s="1"/>
      <c r="I639" s="1"/>
      <c r="J639" s="1"/>
      <c r="K639" s="1"/>
      <c r="L639" s="1"/>
      <c r="M639" s="1"/>
      <c r="N639" s="1"/>
      <c r="O639" s="1"/>
      <c r="P639" s="1"/>
      <c r="Q639" s="1"/>
      <c r="R639" s="1"/>
      <c r="S639" s="1"/>
      <c r="T639" s="1"/>
    </row>
    <row r="640" spans="1:20" ht="15.75" customHeight="1" x14ac:dyDescent="0.2">
      <c r="A640" s="1"/>
      <c r="B640" s="1"/>
      <c r="C640" s="1"/>
      <c r="D640" s="1"/>
      <c r="E640" s="1"/>
      <c r="F640" s="1"/>
      <c r="G640" s="1"/>
      <c r="H640" s="1"/>
      <c r="I640" s="1"/>
      <c r="J640" s="1"/>
      <c r="K640" s="1"/>
      <c r="L640" s="1"/>
      <c r="M640" s="1"/>
      <c r="N640" s="1"/>
      <c r="O640" s="1"/>
      <c r="P640" s="1"/>
      <c r="Q640" s="1"/>
      <c r="R640" s="1"/>
      <c r="S640" s="1"/>
      <c r="T640" s="1"/>
    </row>
    <row r="641" spans="1:20" ht="15.75" customHeight="1" x14ac:dyDescent="0.2">
      <c r="A641" s="1"/>
      <c r="B641" s="1"/>
      <c r="C641" s="1"/>
      <c r="D641" s="1"/>
      <c r="E641" s="1"/>
      <c r="F641" s="1"/>
      <c r="G641" s="1"/>
      <c r="H641" s="1"/>
      <c r="I641" s="1"/>
      <c r="J641" s="1"/>
      <c r="K641" s="1"/>
      <c r="L641" s="1"/>
      <c r="M641" s="1"/>
      <c r="N641" s="1"/>
      <c r="O641" s="1"/>
      <c r="P641" s="1"/>
      <c r="Q641" s="1"/>
      <c r="R641" s="1"/>
      <c r="S641" s="1"/>
      <c r="T641" s="1"/>
    </row>
    <row r="642" spans="1:20" ht="15.75" customHeight="1" x14ac:dyDescent="0.2">
      <c r="A642" s="1"/>
      <c r="B642" s="1"/>
      <c r="C642" s="1"/>
      <c r="D642" s="1"/>
      <c r="E642" s="1"/>
      <c r="F642" s="1"/>
      <c r="G642" s="1"/>
      <c r="H642" s="1"/>
      <c r="I642" s="1"/>
      <c r="J642" s="1"/>
      <c r="K642" s="1"/>
      <c r="L642" s="1"/>
      <c r="M642" s="1"/>
      <c r="N642" s="1"/>
      <c r="O642" s="1"/>
      <c r="P642" s="1"/>
      <c r="Q642" s="1"/>
      <c r="R642" s="1"/>
      <c r="S642" s="1"/>
      <c r="T642" s="1"/>
    </row>
    <row r="643" spans="1:20" ht="15.75" customHeight="1" x14ac:dyDescent="0.2">
      <c r="A643" s="1"/>
      <c r="B643" s="1"/>
      <c r="C643" s="1"/>
      <c r="D643" s="1"/>
      <c r="E643" s="1"/>
      <c r="F643" s="1"/>
      <c r="G643" s="1"/>
      <c r="H643" s="1"/>
      <c r="I643" s="1"/>
      <c r="J643" s="1"/>
      <c r="K643" s="1"/>
      <c r="L643" s="1"/>
      <c r="M643" s="1"/>
      <c r="N643" s="1"/>
      <c r="O643" s="1"/>
      <c r="P643" s="1"/>
      <c r="Q643" s="1"/>
      <c r="R643" s="1"/>
      <c r="S643" s="1"/>
      <c r="T643" s="1"/>
    </row>
    <row r="644" spans="1:20" ht="15.75" customHeight="1" x14ac:dyDescent="0.2">
      <c r="A644" s="1"/>
      <c r="B644" s="1"/>
      <c r="C644" s="1"/>
      <c r="D644" s="1"/>
      <c r="E644" s="1"/>
      <c r="F644" s="1"/>
      <c r="G644" s="1"/>
      <c r="H644" s="1"/>
      <c r="I644" s="1"/>
      <c r="J644" s="1"/>
      <c r="K644" s="1"/>
      <c r="L644" s="1"/>
      <c r="M644" s="1"/>
      <c r="N644" s="1"/>
      <c r="O644" s="1"/>
      <c r="P644" s="1"/>
      <c r="Q644" s="1"/>
      <c r="R644" s="1"/>
      <c r="S644" s="1"/>
      <c r="T644" s="1"/>
    </row>
    <row r="645" spans="1:20" ht="15.75" customHeight="1" x14ac:dyDescent="0.2">
      <c r="A645" s="1"/>
      <c r="B645" s="1"/>
      <c r="C645" s="1"/>
      <c r="D645" s="1"/>
      <c r="E645" s="1"/>
      <c r="F645" s="1"/>
      <c r="G645" s="1"/>
      <c r="H645" s="1"/>
      <c r="I645" s="1"/>
      <c r="J645" s="1"/>
      <c r="K645" s="1"/>
      <c r="L645" s="1"/>
      <c r="M645" s="1"/>
      <c r="N645" s="1"/>
      <c r="O645" s="1"/>
      <c r="P645" s="1"/>
      <c r="Q645" s="1"/>
      <c r="R645" s="1"/>
      <c r="S645" s="1"/>
      <c r="T645" s="1"/>
    </row>
    <row r="646" spans="1:20" ht="15.75" customHeight="1" x14ac:dyDescent="0.2">
      <c r="A646" s="1"/>
      <c r="B646" s="1"/>
      <c r="C646" s="1"/>
      <c r="D646" s="1"/>
      <c r="E646" s="1"/>
      <c r="F646" s="1"/>
      <c r="G646" s="1"/>
      <c r="H646" s="1"/>
      <c r="I646" s="1"/>
      <c r="J646" s="1"/>
      <c r="K646" s="1"/>
      <c r="L646" s="1"/>
      <c r="M646" s="1"/>
      <c r="N646" s="1"/>
      <c r="O646" s="1"/>
      <c r="P646" s="1"/>
      <c r="Q646" s="1"/>
      <c r="R646" s="1"/>
      <c r="S646" s="1"/>
      <c r="T646" s="1"/>
    </row>
    <row r="647" spans="1:20" ht="15.75" customHeight="1" x14ac:dyDescent="0.2">
      <c r="A647" s="1"/>
      <c r="B647" s="1"/>
      <c r="C647" s="1"/>
      <c r="D647" s="1"/>
      <c r="E647" s="1"/>
      <c r="F647" s="1"/>
      <c r="G647" s="1"/>
      <c r="H647" s="1"/>
      <c r="I647" s="1"/>
      <c r="J647" s="1"/>
      <c r="K647" s="1"/>
      <c r="L647" s="1"/>
      <c r="M647" s="1"/>
      <c r="N647" s="1"/>
      <c r="O647" s="1"/>
      <c r="P647" s="1"/>
      <c r="Q647" s="1"/>
      <c r="R647" s="1"/>
      <c r="S647" s="1"/>
      <c r="T647" s="1"/>
    </row>
    <row r="648" spans="1:20" ht="15.75" customHeight="1" x14ac:dyDescent="0.2">
      <c r="A648" s="1"/>
      <c r="B648" s="1"/>
      <c r="C648" s="1"/>
      <c r="D648" s="1"/>
      <c r="E648" s="1"/>
      <c r="F648" s="1"/>
      <c r="G648" s="1"/>
      <c r="H648" s="1"/>
      <c r="I648" s="1"/>
      <c r="J648" s="1"/>
      <c r="K648" s="1"/>
      <c r="L648" s="1"/>
      <c r="M648" s="1"/>
      <c r="N648" s="1"/>
      <c r="O648" s="1"/>
      <c r="P648" s="1"/>
      <c r="Q648" s="1"/>
      <c r="R648" s="1"/>
      <c r="S648" s="1"/>
      <c r="T648" s="1"/>
    </row>
    <row r="649" spans="1:20" ht="15.75" customHeight="1" x14ac:dyDescent="0.2">
      <c r="A649" s="1"/>
      <c r="B649" s="1"/>
      <c r="C649" s="1"/>
      <c r="D649" s="1"/>
      <c r="E649" s="1"/>
      <c r="F649" s="1"/>
      <c r="G649" s="1"/>
      <c r="H649" s="1"/>
      <c r="I649" s="1"/>
      <c r="J649" s="1"/>
      <c r="K649" s="1"/>
      <c r="L649" s="1"/>
      <c r="M649" s="1"/>
      <c r="N649" s="1"/>
      <c r="O649" s="1"/>
      <c r="P649" s="1"/>
      <c r="Q649" s="1"/>
      <c r="R649" s="1"/>
      <c r="S649" s="1"/>
      <c r="T649" s="1"/>
    </row>
    <row r="650" spans="1:20" ht="15.75" customHeight="1" x14ac:dyDescent="0.2">
      <c r="A650" s="1"/>
      <c r="B650" s="1"/>
      <c r="C650" s="1"/>
      <c r="D650" s="1"/>
      <c r="E650" s="1"/>
      <c r="F650" s="1"/>
      <c r="G650" s="1"/>
      <c r="H650" s="1"/>
      <c r="I650" s="1"/>
      <c r="J650" s="1"/>
      <c r="K650" s="1"/>
      <c r="L650" s="1"/>
      <c r="M650" s="1"/>
      <c r="N650" s="1"/>
      <c r="O650" s="1"/>
      <c r="P650" s="1"/>
      <c r="Q650" s="1"/>
      <c r="R650" s="1"/>
      <c r="S650" s="1"/>
      <c r="T650" s="1"/>
    </row>
    <row r="651" spans="1:20" ht="15.75" customHeight="1" x14ac:dyDescent="0.2">
      <c r="A651" s="1"/>
      <c r="B651" s="1"/>
      <c r="C651" s="1"/>
      <c r="D651" s="1"/>
      <c r="E651" s="1"/>
      <c r="F651" s="1"/>
      <c r="G651" s="1"/>
      <c r="H651" s="1"/>
      <c r="I651" s="1"/>
      <c r="J651" s="1"/>
      <c r="K651" s="1"/>
      <c r="L651" s="1"/>
      <c r="M651" s="1"/>
      <c r="N651" s="1"/>
      <c r="O651" s="1"/>
      <c r="P651" s="1"/>
      <c r="Q651" s="1"/>
      <c r="R651" s="1"/>
      <c r="S651" s="1"/>
      <c r="T651" s="1"/>
    </row>
    <row r="652" spans="1:20" ht="15.75" customHeight="1" x14ac:dyDescent="0.2">
      <c r="A652" s="1"/>
      <c r="B652" s="1"/>
      <c r="C652" s="1"/>
      <c r="D652" s="1"/>
      <c r="E652" s="1"/>
      <c r="F652" s="1"/>
      <c r="G652" s="1"/>
      <c r="H652" s="1"/>
      <c r="I652" s="1"/>
      <c r="J652" s="1"/>
      <c r="K652" s="1"/>
      <c r="L652" s="1"/>
      <c r="M652" s="1"/>
      <c r="N652" s="1"/>
      <c r="O652" s="1"/>
      <c r="P652" s="1"/>
      <c r="Q652" s="1"/>
      <c r="R652" s="1"/>
      <c r="S652" s="1"/>
      <c r="T652" s="1"/>
    </row>
    <row r="653" spans="1:20" ht="15.75" customHeight="1" x14ac:dyDescent="0.2">
      <c r="A653" s="1"/>
      <c r="B653" s="1"/>
      <c r="C653" s="1"/>
      <c r="D653" s="1"/>
      <c r="E653" s="1"/>
      <c r="F653" s="1"/>
      <c r="G653" s="1"/>
      <c r="H653" s="1"/>
      <c r="I653" s="1"/>
      <c r="J653" s="1"/>
      <c r="K653" s="1"/>
      <c r="L653" s="1"/>
      <c r="M653" s="1"/>
      <c r="N653" s="1"/>
      <c r="O653" s="1"/>
      <c r="P653" s="1"/>
      <c r="Q653" s="1"/>
      <c r="R653" s="1"/>
      <c r="S653" s="1"/>
      <c r="T653" s="1"/>
    </row>
    <row r="654" spans="1:20" ht="15.75" customHeight="1" x14ac:dyDescent="0.2">
      <c r="A654" s="1"/>
      <c r="B654" s="1"/>
      <c r="C654" s="1"/>
      <c r="D654" s="1"/>
      <c r="E654" s="1"/>
      <c r="F654" s="1"/>
      <c r="G654" s="1"/>
      <c r="H654" s="1"/>
      <c r="I654" s="1"/>
      <c r="J654" s="1"/>
      <c r="K654" s="1"/>
      <c r="L654" s="1"/>
      <c r="M654" s="1"/>
      <c r="N654" s="1"/>
      <c r="O654" s="1"/>
      <c r="P654" s="1"/>
      <c r="Q654" s="1"/>
      <c r="R654" s="1"/>
      <c r="S654" s="1"/>
      <c r="T654" s="1"/>
    </row>
    <row r="655" spans="1:20" ht="15.75" customHeight="1" x14ac:dyDescent="0.2">
      <c r="A655" s="1"/>
      <c r="B655" s="1"/>
      <c r="C655" s="1"/>
      <c r="D655" s="1"/>
      <c r="E655" s="1"/>
      <c r="F655" s="1"/>
      <c r="G655" s="1"/>
      <c r="H655" s="1"/>
      <c r="I655" s="1"/>
      <c r="J655" s="1"/>
      <c r="K655" s="1"/>
      <c r="L655" s="1"/>
      <c r="M655" s="1"/>
      <c r="N655" s="1"/>
      <c r="O655" s="1"/>
      <c r="P655" s="1"/>
      <c r="Q655" s="1"/>
      <c r="R655" s="1"/>
      <c r="S655" s="1"/>
      <c r="T655" s="1"/>
    </row>
    <row r="656" spans="1:20" ht="15.75" customHeight="1" x14ac:dyDescent="0.2">
      <c r="A656" s="1"/>
      <c r="B656" s="1"/>
      <c r="C656" s="1"/>
      <c r="D656" s="1"/>
      <c r="E656" s="1"/>
      <c r="F656" s="1"/>
      <c r="G656" s="1"/>
      <c r="H656" s="1"/>
      <c r="I656" s="1"/>
      <c r="J656" s="1"/>
      <c r="K656" s="1"/>
      <c r="L656" s="1"/>
      <c r="M656" s="1"/>
      <c r="N656" s="1"/>
      <c r="O656" s="1"/>
      <c r="P656" s="1"/>
      <c r="Q656" s="1"/>
      <c r="R656" s="1"/>
      <c r="S656" s="1"/>
      <c r="T656" s="1"/>
    </row>
    <row r="657" spans="1:20" ht="15.75" customHeight="1" x14ac:dyDescent="0.2">
      <c r="A657" s="1"/>
      <c r="B657" s="1"/>
      <c r="C657" s="1"/>
      <c r="D657" s="1"/>
      <c r="E657" s="1"/>
      <c r="F657" s="1"/>
      <c r="G657" s="1"/>
      <c r="H657" s="1"/>
      <c r="I657" s="1"/>
      <c r="J657" s="1"/>
      <c r="K657" s="1"/>
      <c r="L657" s="1"/>
      <c r="M657" s="1"/>
      <c r="N657" s="1"/>
      <c r="O657" s="1"/>
      <c r="P657" s="1"/>
      <c r="Q657" s="1"/>
      <c r="R657" s="1"/>
      <c r="S657" s="1"/>
      <c r="T657" s="1"/>
    </row>
    <row r="658" spans="1:20" ht="15.75" customHeight="1" x14ac:dyDescent="0.2">
      <c r="A658" s="1"/>
      <c r="B658" s="1"/>
      <c r="C658" s="1"/>
      <c r="D658" s="1"/>
      <c r="E658" s="1"/>
      <c r="F658" s="1"/>
      <c r="G658" s="1"/>
      <c r="H658" s="1"/>
      <c r="I658" s="1"/>
      <c r="J658" s="1"/>
      <c r="K658" s="1"/>
      <c r="L658" s="1"/>
      <c r="M658" s="1"/>
      <c r="N658" s="1"/>
      <c r="O658" s="1"/>
      <c r="P658" s="1"/>
      <c r="Q658" s="1"/>
      <c r="R658" s="1"/>
      <c r="S658" s="1"/>
      <c r="T658" s="1"/>
    </row>
    <row r="659" spans="1:20" ht="15.75" customHeight="1" x14ac:dyDescent="0.2">
      <c r="A659" s="1"/>
      <c r="B659" s="1"/>
      <c r="C659" s="1"/>
      <c r="D659" s="1"/>
      <c r="E659" s="1"/>
      <c r="F659" s="1"/>
      <c r="G659" s="1"/>
      <c r="H659" s="1"/>
      <c r="I659" s="1"/>
      <c r="J659" s="1"/>
      <c r="K659" s="1"/>
      <c r="L659" s="1"/>
      <c r="M659" s="1"/>
      <c r="N659" s="1"/>
      <c r="O659" s="1"/>
      <c r="P659" s="1"/>
      <c r="Q659" s="1"/>
      <c r="R659" s="1"/>
      <c r="S659" s="1"/>
      <c r="T659" s="1"/>
    </row>
    <row r="660" spans="1:20" ht="15.75" customHeight="1" x14ac:dyDescent="0.2">
      <c r="A660" s="1"/>
      <c r="B660" s="1"/>
      <c r="C660" s="1"/>
      <c r="D660" s="1"/>
      <c r="E660" s="1"/>
      <c r="F660" s="1"/>
      <c r="G660" s="1"/>
      <c r="H660" s="1"/>
      <c r="I660" s="1"/>
      <c r="J660" s="1"/>
      <c r="K660" s="1"/>
      <c r="L660" s="1"/>
      <c r="M660" s="1"/>
      <c r="N660" s="1"/>
      <c r="O660" s="1"/>
      <c r="P660" s="1"/>
      <c r="Q660" s="1"/>
      <c r="R660" s="1"/>
      <c r="S660" s="1"/>
      <c r="T660" s="1"/>
    </row>
    <row r="661" spans="1:20" ht="15.75" customHeight="1" x14ac:dyDescent="0.2">
      <c r="A661" s="1"/>
      <c r="B661" s="1"/>
      <c r="C661" s="1"/>
      <c r="D661" s="1"/>
      <c r="E661" s="1"/>
      <c r="F661" s="1"/>
      <c r="G661" s="1"/>
      <c r="H661" s="1"/>
      <c r="I661" s="1"/>
      <c r="J661" s="1"/>
      <c r="K661" s="1"/>
      <c r="L661" s="1"/>
      <c r="M661" s="1"/>
      <c r="N661" s="1"/>
      <c r="O661" s="1"/>
      <c r="P661" s="1"/>
      <c r="Q661" s="1"/>
      <c r="R661" s="1"/>
      <c r="S661" s="1"/>
      <c r="T661" s="1"/>
    </row>
    <row r="662" spans="1:20" ht="15.75" customHeight="1" x14ac:dyDescent="0.2">
      <c r="A662" s="1"/>
      <c r="B662" s="1"/>
      <c r="C662" s="1"/>
      <c r="D662" s="1"/>
      <c r="E662" s="1"/>
      <c r="F662" s="1"/>
      <c r="G662" s="1"/>
      <c r="H662" s="1"/>
      <c r="I662" s="1"/>
      <c r="J662" s="1"/>
      <c r="K662" s="1"/>
      <c r="L662" s="1"/>
      <c r="M662" s="1"/>
      <c r="N662" s="1"/>
      <c r="O662" s="1"/>
      <c r="P662" s="1"/>
      <c r="Q662" s="1"/>
      <c r="R662" s="1"/>
      <c r="S662" s="1"/>
      <c r="T662" s="1"/>
    </row>
    <row r="663" spans="1:20" ht="15.75" customHeight="1" x14ac:dyDescent="0.2">
      <c r="A663" s="1"/>
      <c r="B663" s="1"/>
      <c r="C663" s="1"/>
      <c r="D663" s="1"/>
      <c r="E663" s="1"/>
      <c r="F663" s="1"/>
      <c r="G663" s="1"/>
      <c r="H663" s="1"/>
      <c r="I663" s="1"/>
      <c r="J663" s="1"/>
      <c r="K663" s="1"/>
      <c r="L663" s="1"/>
      <c r="M663" s="1"/>
      <c r="N663" s="1"/>
      <c r="O663" s="1"/>
      <c r="P663" s="1"/>
      <c r="Q663" s="1"/>
      <c r="R663" s="1"/>
      <c r="S663" s="1"/>
      <c r="T663" s="1"/>
    </row>
    <row r="664" spans="1:20" ht="15.75" customHeight="1" x14ac:dyDescent="0.2">
      <c r="A664" s="1"/>
      <c r="B664" s="1"/>
      <c r="C664" s="1"/>
      <c r="D664" s="1"/>
      <c r="E664" s="1"/>
      <c r="F664" s="1"/>
      <c r="G664" s="1"/>
      <c r="H664" s="1"/>
      <c r="I664" s="1"/>
      <c r="J664" s="1"/>
      <c r="K664" s="1"/>
      <c r="L664" s="1"/>
      <c r="M664" s="1"/>
      <c r="N664" s="1"/>
      <c r="O664" s="1"/>
      <c r="P664" s="1"/>
      <c r="Q664" s="1"/>
      <c r="R664" s="1"/>
      <c r="S664" s="1"/>
      <c r="T664" s="1"/>
    </row>
    <row r="665" spans="1:20" ht="15.75" customHeight="1" x14ac:dyDescent="0.2">
      <c r="A665" s="1"/>
      <c r="B665" s="1"/>
      <c r="C665" s="1"/>
      <c r="D665" s="1"/>
      <c r="E665" s="1"/>
      <c r="F665" s="1"/>
      <c r="G665" s="1"/>
      <c r="H665" s="1"/>
      <c r="I665" s="1"/>
      <c r="J665" s="1"/>
      <c r="K665" s="1"/>
      <c r="L665" s="1"/>
      <c r="M665" s="1"/>
      <c r="N665" s="1"/>
      <c r="O665" s="1"/>
      <c r="P665" s="1"/>
      <c r="Q665" s="1"/>
      <c r="R665" s="1"/>
      <c r="S665" s="1"/>
      <c r="T665" s="1"/>
    </row>
    <row r="666" spans="1:20" ht="15.75" customHeight="1" x14ac:dyDescent="0.2">
      <c r="A666" s="1"/>
      <c r="B666" s="1"/>
      <c r="C666" s="1"/>
      <c r="D666" s="1"/>
      <c r="E666" s="1"/>
      <c r="F666" s="1"/>
      <c r="G666" s="1"/>
      <c r="H666" s="1"/>
      <c r="I666" s="1"/>
      <c r="J666" s="1"/>
      <c r="K666" s="1"/>
      <c r="L666" s="1"/>
      <c r="M666" s="1"/>
      <c r="N666" s="1"/>
      <c r="O666" s="1"/>
      <c r="P666" s="1"/>
      <c r="Q666" s="1"/>
      <c r="R666" s="1"/>
      <c r="S666" s="1"/>
      <c r="T666" s="1"/>
    </row>
    <row r="667" spans="1:20" ht="15.75" customHeight="1" x14ac:dyDescent="0.2">
      <c r="A667" s="1"/>
      <c r="B667" s="1"/>
      <c r="C667" s="1"/>
      <c r="D667" s="1"/>
      <c r="E667" s="1"/>
      <c r="F667" s="1"/>
      <c r="G667" s="1"/>
      <c r="H667" s="1"/>
      <c r="I667" s="1"/>
      <c r="J667" s="1"/>
      <c r="K667" s="1"/>
      <c r="L667" s="1"/>
      <c r="M667" s="1"/>
      <c r="N667" s="1"/>
      <c r="O667" s="1"/>
      <c r="P667" s="1"/>
      <c r="Q667" s="1"/>
      <c r="R667" s="1"/>
      <c r="S667" s="1"/>
      <c r="T667" s="1"/>
    </row>
    <row r="668" spans="1:20" ht="15.75" customHeight="1" x14ac:dyDescent="0.2">
      <c r="A668" s="1"/>
      <c r="B668" s="1"/>
      <c r="C668" s="1"/>
      <c r="D668" s="1"/>
      <c r="E668" s="1"/>
      <c r="F668" s="1"/>
      <c r="G668" s="1"/>
      <c r="H668" s="1"/>
      <c r="I668" s="1"/>
      <c r="J668" s="1"/>
      <c r="K668" s="1"/>
      <c r="L668" s="1"/>
      <c r="M668" s="1"/>
      <c r="N668" s="1"/>
      <c r="O668" s="1"/>
      <c r="P668" s="1"/>
      <c r="Q668" s="1"/>
      <c r="R668" s="1"/>
      <c r="S668" s="1"/>
      <c r="T668" s="1"/>
    </row>
    <row r="669" spans="1:20" ht="15.75" customHeight="1" x14ac:dyDescent="0.2">
      <c r="A669" s="1"/>
      <c r="B669" s="1"/>
      <c r="C669" s="1"/>
      <c r="D669" s="1"/>
      <c r="E669" s="1"/>
      <c r="F669" s="1"/>
      <c r="G669" s="1"/>
      <c r="H669" s="1"/>
      <c r="I669" s="1"/>
      <c r="J669" s="1"/>
      <c r="K669" s="1"/>
      <c r="L669" s="1"/>
      <c r="M669" s="1"/>
      <c r="N669" s="1"/>
      <c r="O669" s="1"/>
      <c r="P669" s="1"/>
      <c r="Q669" s="1"/>
      <c r="R669" s="1"/>
      <c r="S669" s="1"/>
      <c r="T669" s="1"/>
    </row>
    <row r="670" spans="1:20" ht="15.75" customHeight="1" x14ac:dyDescent="0.2">
      <c r="A670" s="1"/>
      <c r="B670" s="1"/>
      <c r="C670" s="1"/>
      <c r="D670" s="1"/>
      <c r="E670" s="1"/>
      <c r="F670" s="1"/>
      <c r="G670" s="1"/>
      <c r="H670" s="1"/>
      <c r="I670" s="1"/>
      <c r="J670" s="1"/>
      <c r="K670" s="1"/>
      <c r="L670" s="1"/>
      <c r="M670" s="1"/>
      <c r="N670" s="1"/>
      <c r="O670" s="1"/>
      <c r="P670" s="1"/>
      <c r="Q670" s="1"/>
      <c r="R670" s="1"/>
      <c r="S670" s="1"/>
      <c r="T670" s="1"/>
    </row>
    <row r="671" spans="1:20" ht="15.75" customHeight="1" x14ac:dyDescent="0.2">
      <c r="A671" s="1"/>
      <c r="B671" s="1"/>
      <c r="C671" s="1"/>
      <c r="D671" s="1"/>
      <c r="E671" s="1"/>
      <c r="F671" s="1"/>
      <c r="G671" s="1"/>
      <c r="H671" s="1"/>
      <c r="I671" s="1"/>
      <c r="J671" s="1"/>
      <c r="K671" s="1"/>
      <c r="L671" s="1"/>
      <c r="M671" s="1"/>
      <c r="N671" s="1"/>
      <c r="O671" s="1"/>
      <c r="P671" s="1"/>
      <c r="Q671" s="1"/>
      <c r="R671" s="1"/>
      <c r="S671" s="1"/>
      <c r="T671" s="1"/>
    </row>
    <row r="672" spans="1:20" ht="15.75" customHeight="1" x14ac:dyDescent="0.2">
      <c r="A672" s="1"/>
      <c r="B672" s="1"/>
      <c r="C672" s="1"/>
      <c r="D672" s="1"/>
      <c r="E672" s="1"/>
      <c r="F672" s="1"/>
      <c r="G672" s="1"/>
      <c r="H672" s="1"/>
      <c r="I672" s="1"/>
      <c r="J672" s="1"/>
      <c r="K672" s="1"/>
      <c r="L672" s="1"/>
      <c r="M672" s="1"/>
      <c r="N672" s="1"/>
      <c r="O672" s="1"/>
      <c r="P672" s="1"/>
      <c r="Q672" s="1"/>
      <c r="R672" s="1"/>
      <c r="S672" s="1"/>
      <c r="T672" s="1"/>
    </row>
    <row r="673" spans="1:20" ht="15.75" customHeight="1" x14ac:dyDescent="0.2">
      <c r="A673" s="1"/>
      <c r="B673" s="1"/>
      <c r="C673" s="1"/>
      <c r="D673" s="1"/>
      <c r="E673" s="1"/>
      <c r="F673" s="1"/>
      <c r="G673" s="1"/>
      <c r="H673" s="1"/>
      <c r="I673" s="1"/>
      <c r="J673" s="1"/>
      <c r="K673" s="1"/>
      <c r="L673" s="1"/>
      <c r="M673" s="1"/>
      <c r="N673" s="1"/>
      <c r="O673" s="1"/>
      <c r="P673" s="1"/>
      <c r="Q673" s="1"/>
      <c r="R673" s="1"/>
      <c r="S673" s="1"/>
      <c r="T673" s="1"/>
    </row>
    <row r="674" spans="1:20" ht="15.75" customHeight="1" x14ac:dyDescent="0.2">
      <c r="A674" s="1"/>
      <c r="B674" s="1"/>
      <c r="C674" s="1"/>
      <c r="D674" s="1"/>
      <c r="E674" s="1"/>
      <c r="F674" s="1"/>
      <c r="G674" s="1"/>
      <c r="H674" s="1"/>
      <c r="I674" s="1"/>
      <c r="J674" s="1"/>
      <c r="K674" s="1"/>
      <c r="L674" s="1"/>
      <c r="M674" s="1"/>
      <c r="N674" s="1"/>
      <c r="O674" s="1"/>
      <c r="P674" s="1"/>
      <c r="Q674" s="1"/>
      <c r="R674" s="1"/>
      <c r="S674" s="1"/>
      <c r="T674" s="1"/>
    </row>
    <row r="675" spans="1:20" ht="15.75" customHeight="1" x14ac:dyDescent="0.2">
      <c r="A675" s="1"/>
      <c r="B675" s="1"/>
      <c r="C675" s="1"/>
      <c r="D675" s="1"/>
      <c r="E675" s="1"/>
      <c r="F675" s="1"/>
      <c r="G675" s="1"/>
      <c r="H675" s="1"/>
      <c r="I675" s="1"/>
      <c r="J675" s="1"/>
      <c r="K675" s="1"/>
      <c r="L675" s="1"/>
      <c r="M675" s="1"/>
      <c r="N675" s="1"/>
      <c r="O675" s="1"/>
      <c r="P675" s="1"/>
      <c r="Q675" s="1"/>
      <c r="R675" s="1"/>
      <c r="S675" s="1"/>
      <c r="T675" s="1"/>
    </row>
    <row r="676" spans="1:20" ht="15.75" customHeight="1" x14ac:dyDescent="0.2">
      <c r="A676" s="1"/>
      <c r="B676" s="1"/>
      <c r="C676" s="1"/>
      <c r="D676" s="1"/>
      <c r="E676" s="1"/>
      <c r="F676" s="1"/>
      <c r="G676" s="1"/>
      <c r="H676" s="1"/>
      <c r="I676" s="1"/>
      <c r="J676" s="1"/>
      <c r="K676" s="1"/>
      <c r="L676" s="1"/>
      <c r="M676" s="1"/>
      <c r="N676" s="1"/>
      <c r="O676" s="1"/>
      <c r="P676" s="1"/>
      <c r="Q676" s="1"/>
      <c r="R676" s="1"/>
      <c r="S676" s="1"/>
      <c r="T676" s="1"/>
    </row>
    <row r="677" spans="1:20" ht="15.75" customHeight="1" x14ac:dyDescent="0.2">
      <c r="A677" s="1"/>
      <c r="B677" s="1"/>
      <c r="C677" s="1"/>
      <c r="D677" s="1"/>
      <c r="E677" s="1"/>
      <c r="F677" s="1"/>
      <c r="G677" s="1"/>
      <c r="H677" s="1"/>
      <c r="I677" s="1"/>
      <c r="J677" s="1"/>
      <c r="K677" s="1"/>
      <c r="L677" s="1"/>
      <c r="M677" s="1"/>
      <c r="N677" s="1"/>
      <c r="O677" s="1"/>
      <c r="P677" s="1"/>
      <c r="Q677" s="1"/>
      <c r="R677" s="1"/>
      <c r="S677" s="1"/>
      <c r="T677" s="1"/>
    </row>
    <row r="678" spans="1:20" ht="15.75" customHeight="1" x14ac:dyDescent="0.2">
      <c r="A678" s="1"/>
      <c r="B678" s="1"/>
      <c r="C678" s="1"/>
      <c r="D678" s="1"/>
      <c r="E678" s="1"/>
      <c r="F678" s="1"/>
      <c r="G678" s="1"/>
      <c r="H678" s="1"/>
      <c r="I678" s="1"/>
      <c r="J678" s="1"/>
      <c r="K678" s="1"/>
      <c r="L678" s="1"/>
      <c r="M678" s="1"/>
      <c r="N678" s="1"/>
      <c r="O678" s="1"/>
      <c r="P678" s="1"/>
      <c r="Q678" s="1"/>
      <c r="R678" s="1"/>
      <c r="S678" s="1"/>
      <c r="T678" s="1"/>
    </row>
    <row r="679" spans="1:20" ht="15.75" customHeight="1" x14ac:dyDescent="0.2">
      <c r="A679" s="1"/>
      <c r="B679" s="1"/>
      <c r="C679" s="1"/>
      <c r="D679" s="1"/>
      <c r="E679" s="1"/>
      <c r="F679" s="1"/>
      <c r="G679" s="1"/>
      <c r="H679" s="1"/>
      <c r="I679" s="1"/>
      <c r="J679" s="1"/>
      <c r="K679" s="1"/>
      <c r="L679" s="1"/>
      <c r="M679" s="1"/>
      <c r="N679" s="1"/>
      <c r="O679" s="1"/>
      <c r="P679" s="1"/>
      <c r="Q679" s="1"/>
      <c r="R679" s="1"/>
      <c r="S679" s="1"/>
      <c r="T679" s="1"/>
    </row>
    <row r="680" spans="1:20" ht="15.75" customHeight="1" x14ac:dyDescent="0.2">
      <c r="A680" s="1"/>
      <c r="B680" s="1"/>
      <c r="C680" s="1"/>
      <c r="D680" s="1"/>
      <c r="E680" s="1"/>
      <c r="F680" s="1"/>
      <c r="G680" s="1"/>
      <c r="H680" s="1"/>
      <c r="I680" s="1"/>
      <c r="J680" s="1"/>
      <c r="K680" s="1"/>
      <c r="L680" s="1"/>
      <c r="M680" s="1"/>
      <c r="N680" s="1"/>
      <c r="O680" s="1"/>
      <c r="P680" s="1"/>
      <c r="Q680" s="1"/>
      <c r="R680" s="1"/>
      <c r="S680" s="1"/>
      <c r="T680" s="1"/>
    </row>
    <row r="681" spans="1:20" ht="15.75" customHeight="1" x14ac:dyDescent="0.2">
      <c r="A681" s="1"/>
      <c r="B681" s="1"/>
      <c r="C681" s="1"/>
      <c r="D681" s="1"/>
      <c r="E681" s="1"/>
      <c r="F681" s="1"/>
      <c r="G681" s="1"/>
      <c r="H681" s="1"/>
      <c r="I681" s="1"/>
      <c r="J681" s="1"/>
      <c r="K681" s="1"/>
      <c r="L681" s="1"/>
      <c r="M681" s="1"/>
      <c r="N681" s="1"/>
      <c r="O681" s="1"/>
      <c r="P681" s="1"/>
      <c r="Q681" s="1"/>
      <c r="R681" s="1"/>
      <c r="S681" s="1"/>
      <c r="T681" s="1"/>
    </row>
    <row r="682" spans="1:20" ht="15.75" customHeight="1" x14ac:dyDescent="0.2">
      <c r="A682" s="1"/>
      <c r="B682" s="1"/>
      <c r="C682" s="1"/>
      <c r="D682" s="1"/>
      <c r="E682" s="1"/>
      <c r="F682" s="1"/>
      <c r="G682" s="1"/>
      <c r="H682" s="1"/>
      <c r="I682" s="1"/>
      <c r="J682" s="1"/>
      <c r="K682" s="1"/>
      <c r="L682" s="1"/>
      <c r="M682" s="1"/>
      <c r="N682" s="1"/>
      <c r="O682" s="1"/>
      <c r="P682" s="1"/>
      <c r="Q682" s="1"/>
      <c r="R682" s="1"/>
      <c r="S682" s="1"/>
      <c r="T682" s="1"/>
    </row>
    <row r="683" spans="1:20" ht="15.75" customHeight="1" x14ac:dyDescent="0.2">
      <c r="A683" s="1"/>
      <c r="B683" s="1"/>
      <c r="C683" s="1"/>
      <c r="D683" s="1"/>
      <c r="E683" s="1"/>
      <c r="F683" s="1"/>
      <c r="G683" s="1"/>
      <c r="H683" s="1"/>
      <c r="I683" s="1"/>
      <c r="J683" s="1"/>
      <c r="K683" s="1"/>
      <c r="L683" s="1"/>
      <c r="M683" s="1"/>
      <c r="N683" s="1"/>
      <c r="O683" s="1"/>
      <c r="P683" s="1"/>
      <c r="Q683" s="1"/>
      <c r="R683" s="1"/>
      <c r="S683" s="1"/>
      <c r="T683" s="1"/>
    </row>
    <row r="684" spans="1:20" ht="15.75" customHeight="1" x14ac:dyDescent="0.2">
      <c r="A684" s="1"/>
      <c r="B684" s="1"/>
      <c r="C684" s="1"/>
      <c r="D684" s="1"/>
      <c r="E684" s="1"/>
      <c r="F684" s="1"/>
      <c r="G684" s="1"/>
      <c r="H684" s="1"/>
      <c r="I684" s="1"/>
      <c r="J684" s="1"/>
      <c r="K684" s="1"/>
      <c r="L684" s="1"/>
      <c r="M684" s="1"/>
      <c r="N684" s="1"/>
      <c r="O684" s="1"/>
      <c r="P684" s="1"/>
      <c r="Q684" s="1"/>
      <c r="R684" s="1"/>
      <c r="S684" s="1"/>
      <c r="T684" s="1"/>
    </row>
    <row r="685" spans="1:20" ht="15.75" customHeight="1" x14ac:dyDescent="0.2">
      <c r="A685" s="1"/>
      <c r="B685" s="1"/>
      <c r="C685" s="1"/>
      <c r="D685" s="1"/>
      <c r="E685" s="1"/>
      <c r="F685" s="1"/>
      <c r="G685" s="1"/>
      <c r="H685" s="1"/>
      <c r="I685" s="1"/>
      <c r="J685" s="1"/>
      <c r="K685" s="1"/>
      <c r="L685" s="1"/>
      <c r="M685" s="1"/>
      <c r="N685" s="1"/>
      <c r="O685" s="1"/>
      <c r="P685" s="1"/>
      <c r="Q685" s="1"/>
      <c r="R685" s="1"/>
      <c r="S685" s="1"/>
      <c r="T685" s="1"/>
    </row>
    <row r="686" spans="1:20" ht="15.75" customHeight="1" x14ac:dyDescent="0.2">
      <c r="A686" s="1"/>
      <c r="B686" s="1"/>
      <c r="C686" s="1"/>
      <c r="D686" s="1"/>
      <c r="E686" s="1"/>
      <c r="F686" s="1"/>
      <c r="G686" s="1"/>
      <c r="H686" s="1"/>
      <c r="I686" s="1"/>
      <c r="J686" s="1"/>
      <c r="K686" s="1"/>
      <c r="L686" s="1"/>
      <c r="M686" s="1"/>
      <c r="N686" s="1"/>
      <c r="O686" s="1"/>
      <c r="P686" s="1"/>
      <c r="Q686" s="1"/>
      <c r="R686" s="1"/>
      <c r="S686" s="1"/>
      <c r="T686" s="1"/>
    </row>
    <row r="687" spans="1:20" ht="15.75" customHeight="1" x14ac:dyDescent="0.2">
      <c r="A687" s="1"/>
      <c r="B687" s="1"/>
      <c r="C687" s="1"/>
      <c r="D687" s="1"/>
      <c r="E687" s="1"/>
      <c r="F687" s="1"/>
      <c r="G687" s="1"/>
      <c r="H687" s="1"/>
      <c r="I687" s="1"/>
      <c r="J687" s="1"/>
      <c r="K687" s="1"/>
      <c r="L687" s="1"/>
      <c r="M687" s="1"/>
      <c r="N687" s="1"/>
      <c r="O687" s="1"/>
      <c r="P687" s="1"/>
      <c r="Q687" s="1"/>
      <c r="R687" s="1"/>
      <c r="S687" s="1"/>
      <c r="T687" s="1"/>
    </row>
    <row r="688" spans="1:20" ht="15.75" customHeight="1" x14ac:dyDescent="0.2">
      <c r="A688" s="1"/>
      <c r="B688" s="1"/>
      <c r="C688" s="1"/>
      <c r="D688" s="1"/>
      <c r="E688" s="1"/>
      <c r="F688" s="1"/>
      <c r="G688" s="1"/>
      <c r="H688" s="1"/>
      <c r="I688" s="1"/>
      <c r="J688" s="1"/>
      <c r="K688" s="1"/>
      <c r="L688" s="1"/>
      <c r="M688" s="1"/>
      <c r="N688" s="1"/>
      <c r="O688" s="1"/>
      <c r="P688" s="1"/>
      <c r="Q688" s="1"/>
      <c r="R688" s="1"/>
      <c r="S688" s="1"/>
      <c r="T688" s="1"/>
    </row>
    <row r="689" spans="1:20" ht="15.75" customHeight="1" x14ac:dyDescent="0.2">
      <c r="A689" s="1"/>
      <c r="B689" s="1"/>
      <c r="C689" s="1"/>
      <c r="D689" s="1"/>
      <c r="E689" s="1"/>
      <c r="F689" s="1"/>
      <c r="G689" s="1"/>
      <c r="H689" s="1"/>
      <c r="I689" s="1"/>
      <c r="J689" s="1"/>
      <c r="K689" s="1"/>
      <c r="L689" s="1"/>
      <c r="M689" s="1"/>
      <c r="N689" s="1"/>
      <c r="O689" s="1"/>
      <c r="P689" s="1"/>
      <c r="Q689" s="1"/>
      <c r="R689" s="1"/>
      <c r="S689" s="1"/>
      <c r="T689" s="1"/>
    </row>
    <row r="690" spans="1:20" ht="15.75" customHeight="1" x14ac:dyDescent="0.2">
      <c r="A690" s="1"/>
      <c r="B690" s="1"/>
      <c r="C690" s="1"/>
      <c r="D690" s="1"/>
      <c r="E690" s="1"/>
      <c r="F690" s="1"/>
      <c r="G690" s="1"/>
      <c r="H690" s="1"/>
      <c r="I690" s="1"/>
      <c r="J690" s="1"/>
      <c r="K690" s="1"/>
      <c r="L690" s="1"/>
      <c r="M690" s="1"/>
      <c r="N690" s="1"/>
      <c r="O690" s="1"/>
      <c r="P690" s="1"/>
      <c r="Q690" s="1"/>
      <c r="R690" s="1"/>
      <c r="S690" s="1"/>
      <c r="T690" s="1"/>
    </row>
    <row r="691" spans="1:20" ht="15.75" customHeight="1" x14ac:dyDescent="0.2">
      <c r="A691" s="1"/>
      <c r="B691" s="1"/>
      <c r="C691" s="1"/>
      <c r="D691" s="1"/>
      <c r="E691" s="1"/>
      <c r="F691" s="1"/>
      <c r="G691" s="1"/>
      <c r="H691" s="1"/>
      <c r="I691" s="1"/>
      <c r="J691" s="1"/>
      <c r="K691" s="1"/>
      <c r="L691" s="1"/>
      <c r="M691" s="1"/>
      <c r="N691" s="1"/>
      <c r="O691" s="1"/>
      <c r="P691" s="1"/>
      <c r="Q691" s="1"/>
      <c r="R691" s="1"/>
      <c r="S691" s="1"/>
      <c r="T691" s="1"/>
    </row>
    <row r="692" spans="1:20" ht="15.75" customHeight="1" x14ac:dyDescent="0.2">
      <c r="A692" s="1"/>
      <c r="B692" s="1"/>
      <c r="C692" s="1"/>
      <c r="D692" s="1"/>
      <c r="E692" s="1"/>
      <c r="F692" s="1"/>
      <c r="G692" s="1"/>
      <c r="H692" s="1"/>
      <c r="I692" s="1"/>
      <c r="J692" s="1"/>
      <c r="K692" s="1"/>
      <c r="L692" s="1"/>
      <c r="M692" s="1"/>
      <c r="N692" s="1"/>
      <c r="O692" s="1"/>
      <c r="P692" s="1"/>
      <c r="Q692" s="1"/>
      <c r="R692" s="1"/>
      <c r="S692" s="1"/>
      <c r="T692" s="1"/>
    </row>
    <row r="693" spans="1:20" ht="15.75" customHeight="1" x14ac:dyDescent="0.2">
      <c r="A693" s="1"/>
      <c r="B693" s="1"/>
      <c r="C693" s="1"/>
      <c r="D693" s="1"/>
      <c r="E693" s="1"/>
      <c r="F693" s="1"/>
      <c r="G693" s="1"/>
      <c r="H693" s="1"/>
      <c r="I693" s="1"/>
      <c r="J693" s="1"/>
      <c r="K693" s="1"/>
      <c r="L693" s="1"/>
      <c r="M693" s="1"/>
      <c r="N693" s="1"/>
      <c r="O693" s="1"/>
      <c r="P693" s="1"/>
      <c r="Q693" s="1"/>
      <c r="R693" s="1"/>
      <c r="S693" s="1"/>
      <c r="T693" s="1"/>
    </row>
    <row r="694" spans="1:20" ht="15.75" customHeight="1" x14ac:dyDescent="0.2">
      <c r="A694" s="1"/>
      <c r="B694" s="1"/>
      <c r="C694" s="1"/>
      <c r="D694" s="1"/>
      <c r="E694" s="1"/>
      <c r="F694" s="1"/>
      <c r="G694" s="1"/>
      <c r="H694" s="1"/>
      <c r="I694" s="1"/>
      <c r="J694" s="1"/>
      <c r="K694" s="1"/>
      <c r="L694" s="1"/>
      <c r="M694" s="1"/>
      <c r="N694" s="1"/>
      <c r="O694" s="1"/>
      <c r="P694" s="1"/>
      <c r="Q694" s="1"/>
      <c r="R694" s="1"/>
      <c r="S694" s="1"/>
      <c r="T694" s="1"/>
    </row>
    <row r="695" spans="1:20" ht="15.75" customHeight="1" x14ac:dyDescent="0.2">
      <c r="A695" s="1"/>
      <c r="B695" s="1"/>
      <c r="C695" s="1"/>
      <c r="D695" s="1"/>
      <c r="E695" s="1"/>
      <c r="F695" s="1"/>
      <c r="G695" s="1"/>
      <c r="H695" s="1"/>
      <c r="I695" s="1"/>
      <c r="J695" s="1"/>
      <c r="K695" s="1"/>
      <c r="L695" s="1"/>
      <c r="M695" s="1"/>
      <c r="N695" s="1"/>
      <c r="O695" s="1"/>
      <c r="P695" s="1"/>
      <c r="Q695" s="1"/>
      <c r="R695" s="1"/>
      <c r="S695" s="1"/>
      <c r="T695" s="1"/>
    </row>
    <row r="696" spans="1:20" ht="15.75" customHeight="1" x14ac:dyDescent="0.2">
      <c r="A696" s="1"/>
      <c r="B696" s="1"/>
      <c r="C696" s="1"/>
      <c r="D696" s="1"/>
      <c r="E696" s="1"/>
      <c r="F696" s="1"/>
      <c r="G696" s="1"/>
      <c r="H696" s="1"/>
      <c r="I696" s="1"/>
      <c r="J696" s="1"/>
      <c r="K696" s="1"/>
      <c r="L696" s="1"/>
      <c r="M696" s="1"/>
      <c r="N696" s="1"/>
      <c r="O696" s="1"/>
      <c r="P696" s="1"/>
      <c r="Q696" s="1"/>
      <c r="R696" s="1"/>
      <c r="S696" s="1"/>
      <c r="T696" s="1"/>
    </row>
    <row r="697" spans="1:20" ht="15.75" customHeight="1" x14ac:dyDescent="0.2">
      <c r="A697" s="1"/>
      <c r="B697" s="1"/>
      <c r="C697" s="1"/>
      <c r="D697" s="1"/>
      <c r="E697" s="1"/>
      <c r="F697" s="1"/>
      <c r="G697" s="1"/>
      <c r="H697" s="1"/>
      <c r="I697" s="1"/>
      <c r="J697" s="1"/>
      <c r="K697" s="1"/>
      <c r="L697" s="1"/>
      <c r="M697" s="1"/>
      <c r="N697" s="1"/>
      <c r="O697" s="1"/>
      <c r="P697" s="1"/>
      <c r="Q697" s="1"/>
      <c r="R697" s="1"/>
      <c r="S697" s="1"/>
      <c r="T697" s="1"/>
    </row>
    <row r="698" spans="1:20" ht="15.75" customHeight="1" x14ac:dyDescent="0.2">
      <c r="A698" s="1"/>
      <c r="B698" s="1"/>
      <c r="C698" s="1"/>
      <c r="D698" s="1"/>
      <c r="E698" s="1"/>
      <c r="F698" s="1"/>
      <c r="G698" s="1"/>
      <c r="H698" s="1"/>
      <c r="I698" s="1"/>
      <c r="J698" s="1"/>
      <c r="K698" s="1"/>
      <c r="L698" s="1"/>
      <c r="M698" s="1"/>
      <c r="N698" s="1"/>
      <c r="O698" s="1"/>
      <c r="P698" s="1"/>
      <c r="Q698" s="1"/>
      <c r="R698" s="1"/>
      <c r="S698" s="1"/>
      <c r="T698" s="1"/>
    </row>
    <row r="699" spans="1:20" ht="15.75" customHeight="1" x14ac:dyDescent="0.2">
      <c r="A699" s="1"/>
      <c r="B699" s="1"/>
      <c r="C699" s="1"/>
      <c r="D699" s="1"/>
      <c r="E699" s="1"/>
      <c r="F699" s="1"/>
      <c r="G699" s="1"/>
      <c r="H699" s="1"/>
      <c r="I699" s="1"/>
      <c r="J699" s="1"/>
      <c r="K699" s="1"/>
      <c r="L699" s="1"/>
      <c r="M699" s="1"/>
      <c r="N699" s="1"/>
      <c r="O699" s="1"/>
      <c r="P699" s="1"/>
      <c r="Q699" s="1"/>
      <c r="R699" s="1"/>
      <c r="S699" s="1"/>
      <c r="T699" s="1"/>
    </row>
    <row r="700" spans="1:20" ht="15.75" customHeight="1" x14ac:dyDescent="0.2">
      <c r="A700" s="1"/>
      <c r="B700" s="1"/>
      <c r="C700" s="1"/>
      <c r="D700" s="1"/>
      <c r="E700" s="1"/>
      <c r="F700" s="1"/>
      <c r="G700" s="1"/>
      <c r="H700" s="1"/>
      <c r="I700" s="1"/>
      <c r="J700" s="1"/>
      <c r="K700" s="1"/>
      <c r="L700" s="1"/>
      <c r="M700" s="1"/>
      <c r="N700" s="1"/>
      <c r="O700" s="1"/>
      <c r="P700" s="1"/>
      <c r="Q700" s="1"/>
      <c r="R700" s="1"/>
      <c r="S700" s="1"/>
      <c r="T700" s="1"/>
    </row>
    <row r="701" spans="1:20" ht="15.75" customHeight="1" x14ac:dyDescent="0.2">
      <c r="A701" s="1"/>
      <c r="B701" s="1"/>
      <c r="C701" s="1"/>
      <c r="D701" s="1"/>
      <c r="E701" s="1"/>
      <c r="F701" s="1"/>
      <c r="G701" s="1"/>
      <c r="H701" s="1"/>
      <c r="I701" s="1"/>
      <c r="J701" s="1"/>
      <c r="K701" s="1"/>
      <c r="L701" s="1"/>
      <c r="M701" s="1"/>
      <c r="N701" s="1"/>
      <c r="O701" s="1"/>
      <c r="P701" s="1"/>
      <c r="Q701" s="1"/>
      <c r="R701" s="1"/>
      <c r="S701" s="1"/>
      <c r="T701" s="1"/>
    </row>
    <row r="702" spans="1:20" ht="15.75" customHeight="1" x14ac:dyDescent="0.2">
      <c r="A702" s="1"/>
      <c r="B702" s="1"/>
      <c r="C702" s="1"/>
      <c r="D702" s="1"/>
      <c r="E702" s="1"/>
      <c r="F702" s="1"/>
      <c r="G702" s="1"/>
      <c r="H702" s="1"/>
      <c r="I702" s="1"/>
      <c r="J702" s="1"/>
      <c r="K702" s="1"/>
      <c r="L702" s="1"/>
      <c r="M702" s="1"/>
      <c r="N702" s="1"/>
      <c r="O702" s="1"/>
      <c r="P702" s="1"/>
      <c r="Q702" s="1"/>
      <c r="R702" s="1"/>
      <c r="S702" s="1"/>
      <c r="T702" s="1"/>
    </row>
    <row r="703" spans="1:20" ht="15.75" customHeight="1" x14ac:dyDescent="0.2">
      <c r="A703" s="1"/>
      <c r="B703" s="1"/>
      <c r="C703" s="1"/>
      <c r="D703" s="1"/>
      <c r="E703" s="1"/>
      <c r="F703" s="1"/>
      <c r="G703" s="1"/>
      <c r="H703" s="1"/>
      <c r="I703" s="1"/>
      <c r="J703" s="1"/>
      <c r="K703" s="1"/>
      <c r="L703" s="1"/>
      <c r="M703" s="1"/>
      <c r="N703" s="1"/>
      <c r="O703" s="1"/>
      <c r="P703" s="1"/>
      <c r="Q703" s="1"/>
      <c r="R703" s="1"/>
      <c r="S703" s="1"/>
      <c r="T703" s="1"/>
    </row>
    <row r="704" spans="1:20" ht="15.75" customHeight="1" x14ac:dyDescent="0.2">
      <c r="A704" s="1"/>
      <c r="B704" s="1"/>
      <c r="C704" s="1"/>
      <c r="D704" s="1"/>
      <c r="E704" s="1"/>
      <c r="F704" s="1"/>
      <c r="G704" s="1"/>
      <c r="H704" s="1"/>
      <c r="I704" s="1"/>
      <c r="J704" s="1"/>
      <c r="K704" s="1"/>
      <c r="L704" s="1"/>
      <c r="M704" s="1"/>
      <c r="N704" s="1"/>
      <c r="O704" s="1"/>
      <c r="P704" s="1"/>
      <c r="Q704" s="1"/>
      <c r="R704" s="1"/>
      <c r="S704" s="1"/>
      <c r="T704" s="1"/>
    </row>
    <row r="705" spans="1:20" ht="15.75" customHeight="1" x14ac:dyDescent="0.2">
      <c r="A705" s="1"/>
      <c r="B705" s="1"/>
      <c r="C705" s="1"/>
      <c r="D705" s="1"/>
      <c r="E705" s="1"/>
      <c r="F705" s="1"/>
      <c r="G705" s="1"/>
      <c r="H705" s="1"/>
      <c r="I705" s="1"/>
      <c r="J705" s="1"/>
      <c r="K705" s="1"/>
      <c r="L705" s="1"/>
      <c r="M705" s="1"/>
      <c r="N705" s="1"/>
      <c r="O705" s="1"/>
      <c r="P705" s="1"/>
      <c r="Q705" s="1"/>
      <c r="R705" s="1"/>
      <c r="S705" s="1"/>
      <c r="T705" s="1"/>
    </row>
    <row r="706" spans="1:20" ht="15.75" customHeight="1" x14ac:dyDescent="0.2">
      <c r="A706" s="1"/>
      <c r="B706" s="1"/>
      <c r="C706" s="1"/>
      <c r="D706" s="1"/>
      <c r="E706" s="1"/>
      <c r="F706" s="1"/>
      <c r="G706" s="1"/>
      <c r="H706" s="1"/>
      <c r="I706" s="1"/>
      <c r="J706" s="1"/>
      <c r="K706" s="1"/>
      <c r="L706" s="1"/>
      <c r="M706" s="1"/>
      <c r="N706" s="1"/>
      <c r="O706" s="1"/>
      <c r="P706" s="1"/>
      <c r="Q706" s="1"/>
      <c r="R706" s="1"/>
      <c r="S706" s="1"/>
      <c r="T706" s="1"/>
    </row>
    <row r="707" spans="1:20" ht="15.75" customHeight="1" x14ac:dyDescent="0.2">
      <c r="A707" s="1"/>
      <c r="B707" s="1"/>
      <c r="C707" s="1"/>
      <c r="D707" s="1"/>
      <c r="E707" s="1"/>
      <c r="F707" s="1"/>
      <c r="G707" s="1"/>
      <c r="H707" s="1"/>
      <c r="I707" s="1"/>
      <c r="J707" s="1"/>
      <c r="K707" s="1"/>
      <c r="L707" s="1"/>
      <c r="M707" s="1"/>
      <c r="N707" s="1"/>
      <c r="O707" s="1"/>
      <c r="P707" s="1"/>
      <c r="Q707" s="1"/>
      <c r="R707" s="1"/>
      <c r="S707" s="1"/>
      <c r="T707" s="1"/>
    </row>
    <row r="708" spans="1:20" ht="15.75" customHeight="1" x14ac:dyDescent="0.2">
      <c r="A708" s="1"/>
      <c r="B708" s="1"/>
      <c r="C708" s="1"/>
      <c r="D708" s="1"/>
      <c r="E708" s="1"/>
      <c r="F708" s="1"/>
      <c r="G708" s="1"/>
      <c r="H708" s="1"/>
      <c r="I708" s="1"/>
      <c r="J708" s="1"/>
      <c r="K708" s="1"/>
      <c r="L708" s="1"/>
      <c r="M708" s="1"/>
      <c r="N708" s="1"/>
      <c r="O708" s="1"/>
      <c r="P708" s="1"/>
      <c r="Q708" s="1"/>
      <c r="R708" s="1"/>
      <c r="S708" s="1"/>
      <c r="T708" s="1"/>
    </row>
    <row r="709" spans="1:20" ht="15.75" customHeight="1" x14ac:dyDescent="0.2">
      <c r="A709" s="1"/>
      <c r="B709" s="1"/>
      <c r="C709" s="1"/>
      <c r="D709" s="1"/>
      <c r="E709" s="1"/>
      <c r="F709" s="1"/>
      <c r="G709" s="1"/>
      <c r="H709" s="1"/>
      <c r="I709" s="1"/>
      <c r="J709" s="1"/>
      <c r="K709" s="1"/>
      <c r="L709" s="1"/>
      <c r="M709" s="1"/>
      <c r="N709" s="1"/>
      <c r="O709" s="1"/>
      <c r="P709" s="1"/>
      <c r="Q709" s="1"/>
      <c r="R709" s="1"/>
      <c r="S709" s="1"/>
      <c r="T709" s="1"/>
    </row>
    <row r="710" spans="1:20" ht="15.75" customHeight="1" x14ac:dyDescent="0.2">
      <c r="A710" s="1"/>
      <c r="B710" s="1"/>
      <c r="C710" s="1"/>
      <c r="D710" s="1"/>
      <c r="E710" s="1"/>
      <c r="F710" s="1"/>
      <c r="G710" s="1"/>
      <c r="H710" s="1"/>
      <c r="I710" s="1"/>
      <c r="J710" s="1"/>
      <c r="K710" s="1"/>
      <c r="L710" s="1"/>
      <c r="M710" s="1"/>
      <c r="N710" s="1"/>
      <c r="O710" s="1"/>
      <c r="P710" s="1"/>
      <c r="Q710" s="1"/>
      <c r="R710" s="1"/>
      <c r="S710" s="1"/>
      <c r="T710" s="1"/>
    </row>
    <row r="711" spans="1:20" ht="15.75" customHeight="1" x14ac:dyDescent="0.2">
      <c r="A711" s="1"/>
      <c r="B711" s="1"/>
      <c r="C711" s="1"/>
      <c r="D711" s="1"/>
      <c r="E711" s="1"/>
      <c r="F711" s="1"/>
      <c r="G711" s="1"/>
      <c r="H711" s="1"/>
      <c r="I711" s="1"/>
      <c r="J711" s="1"/>
      <c r="K711" s="1"/>
      <c r="L711" s="1"/>
      <c r="M711" s="1"/>
      <c r="N711" s="1"/>
      <c r="O711" s="1"/>
      <c r="P711" s="1"/>
      <c r="Q711" s="1"/>
      <c r="R711" s="1"/>
      <c r="S711" s="1"/>
      <c r="T711" s="1"/>
    </row>
    <row r="712" spans="1:20" ht="15.75" customHeight="1" x14ac:dyDescent="0.2">
      <c r="A712" s="1"/>
      <c r="B712" s="1"/>
      <c r="C712" s="1"/>
      <c r="D712" s="1"/>
      <c r="E712" s="1"/>
      <c r="F712" s="1"/>
      <c r="G712" s="1"/>
      <c r="H712" s="1"/>
      <c r="I712" s="1"/>
      <c r="J712" s="1"/>
      <c r="K712" s="1"/>
      <c r="L712" s="1"/>
      <c r="M712" s="1"/>
      <c r="N712" s="1"/>
      <c r="O712" s="1"/>
      <c r="P712" s="1"/>
      <c r="Q712" s="1"/>
      <c r="R712" s="1"/>
      <c r="S712" s="1"/>
      <c r="T712" s="1"/>
    </row>
    <row r="713" spans="1:20" ht="15.75" customHeight="1" x14ac:dyDescent="0.2">
      <c r="A713" s="1"/>
      <c r="B713" s="1"/>
      <c r="C713" s="1"/>
      <c r="D713" s="1"/>
      <c r="E713" s="1"/>
      <c r="F713" s="1"/>
      <c r="G713" s="1"/>
      <c r="H713" s="1"/>
      <c r="I713" s="1"/>
      <c r="J713" s="1"/>
      <c r="K713" s="1"/>
      <c r="L713" s="1"/>
      <c r="M713" s="1"/>
      <c r="N713" s="1"/>
      <c r="O713" s="1"/>
      <c r="P713" s="1"/>
      <c r="Q713" s="1"/>
      <c r="R713" s="1"/>
      <c r="S713" s="1"/>
      <c r="T713" s="1"/>
    </row>
    <row r="714" spans="1:20" ht="15.75" customHeight="1" x14ac:dyDescent="0.2">
      <c r="A714" s="1"/>
      <c r="B714" s="1"/>
      <c r="C714" s="1"/>
      <c r="D714" s="1"/>
      <c r="E714" s="1"/>
      <c r="F714" s="1"/>
      <c r="G714" s="1"/>
      <c r="H714" s="1"/>
      <c r="I714" s="1"/>
      <c r="J714" s="1"/>
      <c r="K714" s="1"/>
      <c r="L714" s="1"/>
      <c r="M714" s="1"/>
      <c r="N714" s="1"/>
      <c r="O714" s="1"/>
      <c r="P714" s="1"/>
      <c r="Q714" s="1"/>
      <c r="R714" s="1"/>
      <c r="S714" s="1"/>
      <c r="T714" s="1"/>
    </row>
    <row r="715" spans="1:20" ht="15.75" customHeight="1" x14ac:dyDescent="0.2">
      <c r="A715" s="1"/>
      <c r="B715" s="1"/>
      <c r="C715" s="1"/>
      <c r="D715" s="1"/>
      <c r="E715" s="1"/>
      <c r="F715" s="1"/>
      <c r="G715" s="1"/>
      <c r="H715" s="1"/>
      <c r="I715" s="1"/>
      <c r="J715" s="1"/>
      <c r="K715" s="1"/>
      <c r="L715" s="1"/>
      <c r="M715" s="1"/>
      <c r="N715" s="1"/>
      <c r="O715" s="1"/>
      <c r="P715" s="1"/>
      <c r="Q715" s="1"/>
      <c r="R715" s="1"/>
      <c r="S715" s="1"/>
      <c r="T715" s="1"/>
    </row>
    <row r="716" spans="1:20" ht="15.75" customHeight="1" x14ac:dyDescent="0.2">
      <c r="A716" s="1"/>
      <c r="B716" s="1"/>
      <c r="C716" s="1"/>
      <c r="D716" s="1"/>
      <c r="E716" s="1"/>
      <c r="F716" s="1"/>
      <c r="G716" s="1"/>
      <c r="H716" s="1"/>
      <c r="I716" s="1"/>
      <c r="J716" s="1"/>
      <c r="K716" s="1"/>
      <c r="L716" s="1"/>
      <c r="M716" s="1"/>
      <c r="N716" s="1"/>
      <c r="O716" s="1"/>
      <c r="P716" s="1"/>
      <c r="Q716" s="1"/>
      <c r="R716" s="1"/>
      <c r="S716" s="1"/>
      <c r="T716" s="1"/>
    </row>
    <row r="717" spans="1:20" ht="15.75" customHeight="1" x14ac:dyDescent="0.2">
      <c r="A717" s="1"/>
      <c r="B717" s="1"/>
      <c r="C717" s="1"/>
      <c r="D717" s="1"/>
      <c r="E717" s="1"/>
      <c r="F717" s="1"/>
      <c r="G717" s="1"/>
      <c r="H717" s="1"/>
      <c r="I717" s="1"/>
      <c r="J717" s="1"/>
      <c r="K717" s="1"/>
      <c r="L717" s="1"/>
      <c r="M717" s="1"/>
      <c r="N717" s="1"/>
      <c r="O717" s="1"/>
      <c r="P717" s="1"/>
      <c r="Q717" s="1"/>
      <c r="R717" s="1"/>
      <c r="S717" s="1"/>
      <c r="T717" s="1"/>
    </row>
    <row r="718" spans="1:20" ht="15.75" customHeight="1" x14ac:dyDescent="0.2">
      <c r="A718" s="1"/>
      <c r="B718" s="1"/>
      <c r="C718" s="1"/>
      <c r="D718" s="1"/>
      <c r="E718" s="1"/>
      <c r="F718" s="1"/>
      <c r="G718" s="1"/>
      <c r="H718" s="1"/>
      <c r="I718" s="1"/>
      <c r="J718" s="1"/>
      <c r="K718" s="1"/>
      <c r="L718" s="1"/>
      <c r="M718" s="1"/>
      <c r="N718" s="1"/>
      <c r="O718" s="1"/>
      <c r="P718" s="1"/>
      <c r="Q718" s="1"/>
      <c r="R718" s="1"/>
      <c r="S718" s="1"/>
      <c r="T718" s="1"/>
    </row>
    <row r="719" spans="1:20" ht="15.75" customHeight="1" x14ac:dyDescent="0.2">
      <c r="A719" s="1"/>
      <c r="B719" s="1"/>
      <c r="C719" s="1"/>
      <c r="D719" s="1"/>
      <c r="E719" s="1"/>
      <c r="F719" s="1"/>
      <c r="G719" s="1"/>
      <c r="H719" s="1"/>
      <c r="I719" s="1"/>
      <c r="J719" s="1"/>
      <c r="K719" s="1"/>
      <c r="L719" s="1"/>
      <c r="M719" s="1"/>
      <c r="N719" s="1"/>
      <c r="O719" s="1"/>
      <c r="P719" s="1"/>
      <c r="Q719" s="1"/>
      <c r="R719" s="1"/>
      <c r="S719" s="1"/>
      <c r="T719" s="1"/>
    </row>
    <row r="720" spans="1:20" ht="15.75" customHeight="1" x14ac:dyDescent="0.2">
      <c r="A720" s="1"/>
      <c r="B720" s="1"/>
      <c r="C720" s="1"/>
      <c r="D720" s="1"/>
      <c r="E720" s="1"/>
      <c r="F720" s="1"/>
      <c r="G720" s="1"/>
      <c r="H720" s="1"/>
      <c r="I720" s="1"/>
      <c r="J720" s="1"/>
      <c r="K720" s="1"/>
      <c r="L720" s="1"/>
      <c r="M720" s="1"/>
      <c r="N720" s="1"/>
      <c r="O720" s="1"/>
      <c r="P720" s="1"/>
      <c r="Q720" s="1"/>
      <c r="R720" s="1"/>
      <c r="S720" s="1"/>
      <c r="T720" s="1"/>
    </row>
    <row r="721" spans="1:20" ht="15.75" customHeight="1" x14ac:dyDescent="0.2">
      <c r="A721" s="1"/>
      <c r="B721" s="1"/>
      <c r="C721" s="1"/>
      <c r="D721" s="1"/>
      <c r="E721" s="1"/>
      <c r="F721" s="1"/>
      <c r="G721" s="1"/>
      <c r="H721" s="1"/>
      <c r="I721" s="1"/>
      <c r="J721" s="1"/>
      <c r="K721" s="1"/>
      <c r="L721" s="1"/>
      <c r="M721" s="1"/>
      <c r="N721" s="1"/>
      <c r="O721" s="1"/>
      <c r="P721" s="1"/>
      <c r="Q721" s="1"/>
      <c r="R721" s="1"/>
      <c r="S721" s="1"/>
      <c r="T721" s="1"/>
    </row>
    <row r="722" spans="1:20" ht="15.75" customHeight="1" x14ac:dyDescent="0.2">
      <c r="A722" s="1"/>
      <c r="B722" s="1"/>
      <c r="C722" s="1"/>
      <c r="D722" s="1"/>
      <c r="E722" s="1"/>
      <c r="F722" s="1"/>
      <c r="G722" s="1"/>
      <c r="H722" s="1"/>
      <c r="I722" s="1"/>
      <c r="J722" s="1"/>
      <c r="K722" s="1"/>
      <c r="L722" s="1"/>
      <c r="M722" s="1"/>
      <c r="N722" s="1"/>
      <c r="O722" s="1"/>
      <c r="P722" s="1"/>
      <c r="Q722" s="1"/>
      <c r="R722" s="1"/>
      <c r="S722" s="1"/>
      <c r="T722" s="1"/>
    </row>
    <row r="723" spans="1:20" ht="15.75" customHeight="1" x14ac:dyDescent="0.2">
      <c r="A723" s="1"/>
      <c r="B723" s="1"/>
      <c r="C723" s="1"/>
      <c r="D723" s="1"/>
      <c r="E723" s="1"/>
      <c r="F723" s="1"/>
      <c r="G723" s="1"/>
      <c r="H723" s="1"/>
      <c r="I723" s="1"/>
      <c r="J723" s="1"/>
      <c r="K723" s="1"/>
      <c r="L723" s="1"/>
      <c r="M723" s="1"/>
      <c r="N723" s="1"/>
      <c r="O723" s="1"/>
      <c r="P723" s="1"/>
      <c r="Q723" s="1"/>
      <c r="R723" s="1"/>
      <c r="S723" s="1"/>
      <c r="T723" s="1"/>
    </row>
    <row r="724" spans="1:20" ht="15.75" customHeight="1" x14ac:dyDescent="0.2">
      <c r="A724" s="1"/>
      <c r="B724" s="1"/>
      <c r="C724" s="1"/>
      <c r="D724" s="1"/>
      <c r="E724" s="1"/>
      <c r="F724" s="1"/>
      <c r="G724" s="1"/>
      <c r="H724" s="1"/>
      <c r="I724" s="1"/>
      <c r="J724" s="1"/>
      <c r="K724" s="1"/>
      <c r="L724" s="1"/>
      <c r="M724" s="1"/>
      <c r="N724" s="1"/>
      <c r="O724" s="1"/>
      <c r="P724" s="1"/>
      <c r="Q724" s="1"/>
      <c r="R724" s="1"/>
      <c r="S724" s="1"/>
      <c r="T724" s="1"/>
    </row>
    <row r="725" spans="1:20" ht="15.75" customHeight="1" x14ac:dyDescent="0.2">
      <c r="A725" s="1"/>
      <c r="B725" s="1"/>
      <c r="C725" s="1"/>
      <c r="D725" s="1"/>
      <c r="E725" s="1"/>
      <c r="F725" s="1"/>
      <c r="G725" s="1"/>
      <c r="H725" s="1"/>
      <c r="I725" s="1"/>
      <c r="J725" s="1"/>
      <c r="K725" s="1"/>
      <c r="L725" s="1"/>
      <c r="M725" s="1"/>
      <c r="N725" s="1"/>
      <c r="O725" s="1"/>
      <c r="P725" s="1"/>
      <c r="Q725" s="1"/>
      <c r="R725" s="1"/>
      <c r="S725" s="1"/>
      <c r="T725" s="1"/>
    </row>
    <row r="726" spans="1:20" ht="15.75" customHeight="1" x14ac:dyDescent="0.2">
      <c r="A726" s="1"/>
      <c r="B726" s="1"/>
      <c r="C726" s="1"/>
      <c r="D726" s="1"/>
      <c r="E726" s="1"/>
      <c r="F726" s="1"/>
      <c r="G726" s="1"/>
      <c r="H726" s="1"/>
      <c r="I726" s="1"/>
      <c r="J726" s="1"/>
      <c r="K726" s="1"/>
      <c r="L726" s="1"/>
      <c r="M726" s="1"/>
      <c r="N726" s="1"/>
      <c r="O726" s="1"/>
      <c r="P726" s="1"/>
      <c r="Q726" s="1"/>
      <c r="R726" s="1"/>
      <c r="S726" s="1"/>
      <c r="T726" s="1"/>
    </row>
    <row r="727" spans="1:20" ht="15.75" customHeight="1" x14ac:dyDescent="0.2">
      <c r="A727" s="1"/>
      <c r="B727" s="1"/>
      <c r="C727" s="1"/>
      <c r="D727" s="1"/>
      <c r="E727" s="1"/>
      <c r="F727" s="1"/>
      <c r="G727" s="1"/>
      <c r="H727" s="1"/>
      <c r="I727" s="1"/>
      <c r="J727" s="1"/>
      <c r="K727" s="1"/>
      <c r="L727" s="1"/>
      <c r="M727" s="1"/>
      <c r="N727" s="1"/>
      <c r="O727" s="1"/>
      <c r="P727" s="1"/>
      <c r="Q727" s="1"/>
      <c r="R727" s="1"/>
      <c r="S727" s="1"/>
      <c r="T727" s="1"/>
    </row>
    <row r="728" spans="1:20" ht="15.75" customHeight="1" x14ac:dyDescent="0.2">
      <c r="A728" s="1"/>
      <c r="B728" s="1"/>
      <c r="C728" s="1"/>
      <c r="D728" s="1"/>
      <c r="E728" s="1"/>
      <c r="F728" s="1"/>
      <c r="G728" s="1"/>
      <c r="H728" s="1"/>
      <c r="I728" s="1"/>
      <c r="J728" s="1"/>
      <c r="K728" s="1"/>
      <c r="L728" s="1"/>
      <c r="M728" s="1"/>
      <c r="N728" s="1"/>
      <c r="O728" s="1"/>
      <c r="P728" s="1"/>
      <c r="Q728" s="1"/>
      <c r="R728" s="1"/>
      <c r="S728" s="1"/>
      <c r="T728" s="1"/>
    </row>
    <row r="729" spans="1:20" ht="15.75" customHeight="1" x14ac:dyDescent="0.2">
      <c r="A729" s="1"/>
      <c r="B729" s="1"/>
      <c r="C729" s="1"/>
      <c r="D729" s="1"/>
      <c r="E729" s="1"/>
      <c r="F729" s="1"/>
      <c r="G729" s="1"/>
      <c r="H729" s="1"/>
      <c r="I729" s="1"/>
      <c r="J729" s="1"/>
      <c r="K729" s="1"/>
      <c r="L729" s="1"/>
      <c r="M729" s="1"/>
      <c r="N729" s="1"/>
      <c r="O729" s="1"/>
      <c r="P729" s="1"/>
      <c r="Q729" s="1"/>
      <c r="R729" s="1"/>
      <c r="S729" s="1"/>
      <c r="T729" s="1"/>
    </row>
    <row r="730" spans="1:20" ht="15.75" customHeight="1" x14ac:dyDescent="0.2">
      <c r="A730" s="1"/>
      <c r="B730" s="1"/>
      <c r="C730" s="1"/>
      <c r="D730" s="1"/>
      <c r="E730" s="1"/>
      <c r="F730" s="1"/>
      <c r="G730" s="1"/>
      <c r="H730" s="1"/>
      <c r="I730" s="1"/>
      <c r="J730" s="1"/>
      <c r="K730" s="1"/>
      <c r="L730" s="1"/>
      <c r="M730" s="1"/>
      <c r="N730" s="1"/>
      <c r="O730" s="1"/>
      <c r="P730" s="1"/>
      <c r="Q730" s="1"/>
      <c r="R730" s="1"/>
      <c r="S730" s="1"/>
      <c r="T730" s="1"/>
    </row>
    <row r="731" spans="1:20" ht="15.75" customHeight="1" x14ac:dyDescent="0.2">
      <c r="A731" s="1"/>
      <c r="B731" s="1"/>
      <c r="C731" s="1"/>
      <c r="D731" s="1"/>
      <c r="E731" s="1"/>
      <c r="F731" s="1"/>
      <c r="G731" s="1"/>
      <c r="H731" s="1"/>
      <c r="I731" s="1"/>
      <c r="J731" s="1"/>
      <c r="K731" s="1"/>
      <c r="L731" s="1"/>
      <c r="M731" s="1"/>
      <c r="N731" s="1"/>
      <c r="O731" s="1"/>
      <c r="P731" s="1"/>
      <c r="Q731" s="1"/>
      <c r="R731" s="1"/>
      <c r="S731" s="1"/>
      <c r="T731" s="1"/>
    </row>
    <row r="732" spans="1:20" ht="15.75" customHeight="1" x14ac:dyDescent="0.2">
      <c r="A732" s="1"/>
      <c r="B732" s="1"/>
      <c r="C732" s="1"/>
      <c r="D732" s="1"/>
      <c r="E732" s="1"/>
      <c r="F732" s="1"/>
      <c r="G732" s="1"/>
      <c r="H732" s="1"/>
      <c r="I732" s="1"/>
      <c r="J732" s="1"/>
      <c r="K732" s="1"/>
      <c r="L732" s="1"/>
      <c r="M732" s="1"/>
      <c r="N732" s="1"/>
      <c r="O732" s="1"/>
      <c r="P732" s="1"/>
      <c r="Q732" s="1"/>
      <c r="R732" s="1"/>
      <c r="S732" s="1"/>
      <c r="T732" s="1"/>
    </row>
    <row r="733" spans="1:20" ht="15.75" customHeight="1" x14ac:dyDescent="0.2">
      <c r="A733" s="1"/>
      <c r="B733" s="1"/>
      <c r="C733" s="1"/>
      <c r="D733" s="1"/>
      <c r="E733" s="1"/>
      <c r="F733" s="1"/>
      <c r="G733" s="1"/>
      <c r="H733" s="1"/>
      <c r="I733" s="1"/>
      <c r="J733" s="1"/>
      <c r="K733" s="1"/>
      <c r="L733" s="1"/>
      <c r="M733" s="1"/>
      <c r="N733" s="1"/>
      <c r="O733" s="1"/>
      <c r="P733" s="1"/>
      <c r="Q733" s="1"/>
      <c r="R733" s="1"/>
      <c r="S733" s="1"/>
      <c r="T733" s="1"/>
    </row>
    <row r="734" spans="1:20" ht="15.75" customHeight="1" x14ac:dyDescent="0.2">
      <c r="A734" s="1"/>
      <c r="B734" s="1"/>
      <c r="C734" s="1"/>
      <c r="D734" s="1"/>
      <c r="E734" s="1"/>
      <c r="F734" s="1"/>
      <c r="G734" s="1"/>
      <c r="H734" s="1"/>
      <c r="I734" s="1"/>
      <c r="J734" s="1"/>
      <c r="K734" s="1"/>
      <c r="L734" s="1"/>
      <c r="M734" s="1"/>
      <c r="N734" s="1"/>
      <c r="O734" s="1"/>
      <c r="P734" s="1"/>
      <c r="Q734" s="1"/>
      <c r="R734" s="1"/>
      <c r="S734" s="1"/>
      <c r="T734" s="1"/>
    </row>
    <row r="735" spans="1:20" ht="15.75" customHeight="1" x14ac:dyDescent="0.2">
      <c r="A735" s="1"/>
      <c r="B735" s="1"/>
      <c r="C735" s="1"/>
      <c r="D735" s="1"/>
      <c r="E735" s="1"/>
      <c r="F735" s="1"/>
      <c r="G735" s="1"/>
      <c r="H735" s="1"/>
      <c r="I735" s="1"/>
      <c r="J735" s="1"/>
      <c r="K735" s="1"/>
      <c r="L735" s="1"/>
      <c r="M735" s="1"/>
      <c r="N735" s="1"/>
      <c r="O735" s="1"/>
      <c r="P735" s="1"/>
      <c r="Q735" s="1"/>
      <c r="R735" s="1"/>
      <c r="S735" s="1"/>
      <c r="T735" s="1"/>
    </row>
    <row r="736" spans="1:20" ht="15.75" customHeight="1" x14ac:dyDescent="0.2">
      <c r="A736" s="1"/>
      <c r="B736" s="1"/>
      <c r="C736" s="1"/>
      <c r="D736" s="1"/>
      <c r="E736" s="1"/>
      <c r="F736" s="1"/>
      <c r="G736" s="1"/>
      <c r="H736" s="1"/>
      <c r="I736" s="1"/>
      <c r="J736" s="1"/>
      <c r="K736" s="1"/>
      <c r="L736" s="1"/>
      <c r="M736" s="1"/>
      <c r="N736" s="1"/>
      <c r="O736" s="1"/>
      <c r="P736" s="1"/>
      <c r="Q736" s="1"/>
      <c r="R736" s="1"/>
      <c r="S736" s="1"/>
      <c r="T736" s="1"/>
    </row>
    <row r="737" spans="1:20" ht="15.75" customHeight="1" x14ac:dyDescent="0.2">
      <c r="A737" s="1"/>
      <c r="B737" s="1"/>
      <c r="C737" s="1"/>
      <c r="D737" s="1"/>
      <c r="E737" s="1"/>
      <c r="F737" s="1"/>
      <c r="G737" s="1"/>
      <c r="H737" s="1"/>
      <c r="I737" s="1"/>
      <c r="J737" s="1"/>
      <c r="K737" s="1"/>
      <c r="L737" s="1"/>
      <c r="M737" s="1"/>
      <c r="N737" s="1"/>
      <c r="O737" s="1"/>
      <c r="P737" s="1"/>
      <c r="Q737" s="1"/>
      <c r="R737" s="1"/>
      <c r="S737" s="1"/>
      <c r="T737" s="1"/>
    </row>
    <row r="738" spans="1:20" ht="15.75" customHeight="1" x14ac:dyDescent="0.2">
      <c r="A738" s="1"/>
      <c r="B738" s="1"/>
      <c r="C738" s="1"/>
      <c r="D738" s="1"/>
      <c r="E738" s="1"/>
      <c r="F738" s="1"/>
      <c r="G738" s="1"/>
      <c r="H738" s="1"/>
      <c r="I738" s="1"/>
      <c r="J738" s="1"/>
      <c r="K738" s="1"/>
      <c r="L738" s="1"/>
      <c r="M738" s="1"/>
      <c r="N738" s="1"/>
      <c r="O738" s="1"/>
      <c r="P738" s="1"/>
      <c r="Q738" s="1"/>
      <c r="R738" s="1"/>
      <c r="S738" s="1"/>
      <c r="T738" s="1"/>
    </row>
    <row r="739" spans="1:20" ht="15.75" customHeight="1" x14ac:dyDescent="0.2">
      <c r="A739" s="1"/>
      <c r="B739" s="1"/>
      <c r="C739" s="1"/>
      <c r="D739" s="1"/>
      <c r="E739" s="1"/>
      <c r="F739" s="1"/>
      <c r="G739" s="1"/>
      <c r="H739" s="1"/>
      <c r="I739" s="1"/>
      <c r="J739" s="1"/>
      <c r="K739" s="1"/>
      <c r="L739" s="1"/>
      <c r="M739" s="1"/>
      <c r="N739" s="1"/>
      <c r="O739" s="1"/>
      <c r="P739" s="1"/>
      <c r="Q739" s="1"/>
      <c r="R739" s="1"/>
      <c r="S739" s="1"/>
      <c r="T739" s="1"/>
    </row>
    <row r="740" spans="1:20" ht="15.75" customHeight="1" x14ac:dyDescent="0.2">
      <c r="A740" s="1"/>
      <c r="B740" s="1"/>
      <c r="C740" s="1"/>
      <c r="D740" s="1"/>
      <c r="E740" s="1"/>
      <c r="F740" s="1"/>
      <c r="G740" s="1"/>
      <c r="H740" s="1"/>
      <c r="I740" s="1"/>
      <c r="J740" s="1"/>
      <c r="K740" s="1"/>
      <c r="L740" s="1"/>
      <c r="M740" s="1"/>
      <c r="N740" s="1"/>
      <c r="O740" s="1"/>
      <c r="P740" s="1"/>
      <c r="Q740" s="1"/>
      <c r="R740" s="1"/>
      <c r="S740" s="1"/>
      <c r="T740" s="1"/>
    </row>
    <row r="741" spans="1:20" ht="15.75" customHeight="1" x14ac:dyDescent="0.2">
      <c r="A741" s="1"/>
      <c r="B741" s="1"/>
      <c r="C741" s="1"/>
      <c r="D741" s="1"/>
      <c r="E741" s="1"/>
      <c r="F741" s="1"/>
      <c r="G741" s="1"/>
      <c r="H741" s="1"/>
      <c r="I741" s="1"/>
      <c r="J741" s="1"/>
      <c r="K741" s="1"/>
      <c r="L741" s="1"/>
      <c r="M741" s="1"/>
      <c r="N741" s="1"/>
      <c r="O741" s="1"/>
      <c r="P741" s="1"/>
      <c r="Q741" s="1"/>
      <c r="R741" s="1"/>
      <c r="S741" s="1"/>
      <c r="T741" s="1"/>
    </row>
    <row r="742" spans="1:20" ht="15.75" customHeight="1" x14ac:dyDescent="0.2">
      <c r="A742" s="1"/>
      <c r="B742" s="1"/>
      <c r="C742" s="1"/>
      <c r="D742" s="1"/>
      <c r="E742" s="1"/>
      <c r="F742" s="1"/>
      <c r="G742" s="1"/>
      <c r="H742" s="1"/>
      <c r="I742" s="1"/>
      <c r="J742" s="1"/>
      <c r="K742" s="1"/>
      <c r="L742" s="1"/>
      <c r="M742" s="1"/>
      <c r="N742" s="1"/>
      <c r="O742" s="1"/>
      <c r="P742" s="1"/>
      <c r="Q742" s="1"/>
      <c r="R742" s="1"/>
      <c r="S742" s="1"/>
      <c r="T742" s="1"/>
    </row>
    <row r="743" spans="1:20" ht="15.75" customHeight="1" x14ac:dyDescent="0.2">
      <c r="A743" s="1"/>
      <c r="B743" s="1"/>
      <c r="C743" s="1"/>
      <c r="D743" s="1"/>
      <c r="E743" s="1"/>
      <c r="F743" s="1"/>
      <c r="G743" s="1"/>
      <c r="H743" s="1"/>
      <c r="I743" s="1"/>
      <c r="J743" s="1"/>
      <c r="K743" s="1"/>
      <c r="L743" s="1"/>
      <c r="M743" s="1"/>
      <c r="N743" s="1"/>
      <c r="O743" s="1"/>
      <c r="P743" s="1"/>
      <c r="Q743" s="1"/>
      <c r="R743" s="1"/>
      <c r="S743" s="1"/>
      <c r="T743" s="1"/>
    </row>
    <row r="744" spans="1:20" ht="15.75" customHeight="1" x14ac:dyDescent="0.2">
      <c r="A744" s="1"/>
      <c r="B744" s="1"/>
      <c r="C744" s="1"/>
      <c r="D744" s="1"/>
      <c r="E744" s="1"/>
      <c r="F744" s="1"/>
      <c r="G744" s="1"/>
      <c r="H744" s="1"/>
      <c r="I744" s="1"/>
      <c r="J744" s="1"/>
      <c r="K744" s="1"/>
      <c r="L744" s="1"/>
      <c r="M744" s="1"/>
      <c r="N744" s="1"/>
      <c r="O744" s="1"/>
      <c r="P744" s="1"/>
      <c r="Q744" s="1"/>
      <c r="R744" s="1"/>
      <c r="S744" s="1"/>
      <c r="T744" s="1"/>
    </row>
    <row r="745" spans="1:20" ht="15.75" customHeight="1" x14ac:dyDescent="0.2">
      <c r="A745" s="1"/>
      <c r="B745" s="1"/>
      <c r="C745" s="1"/>
      <c r="D745" s="1"/>
      <c r="E745" s="1"/>
      <c r="F745" s="1"/>
      <c r="G745" s="1"/>
      <c r="H745" s="1"/>
      <c r="I745" s="1"/>
      <c r="J745" s="1"/>
      <c r="K745" s="1"/>
      <c r="L745" s="1"/>
      <c r="M745" s="1"/>
      <c r="N745" s="1"/>
      <c r="O745" s="1"/>
      <c r="P745" s="1"/>
      <c r="Q745" s="1"/>
      <c r="R745" s="1"/>
      <c r="S745" s="1"/>
      <c r="T745" s="1"/>
    </row>
    <row r="746" spans="1:20" ht="15.75" customHeight="1" x14ac:dyDescent="0.2">
      <c r="A746" s="1"/>
      <c r="B746" s="1"/>
      <c r="C746" s="1"/>
      <c r="D746" s="1"/>
      <c r="E746" s="1"/>
      <c r="F746" s="1"/>
      <c r="G746" s="1"/>
      <c r="H746" s="1"/>
      <c r="I746" s="1"/>
      <c r="J746" s="1"/>
      <c r="K746" s="1"/>
      <c r="L746" s="1"/>
      <c r="M746" s="1"/>
      <c r="N746" s="1"/>
      <c r="O746" s="1"/>
      <c r="P746" s="1"/>
      <c r="Q746" s="1"/>
      <c r="R746" s="1"/>
      <c r="S746" s="1"/>
      <c r="T746" s="1"/>
    </row>
    <row r="747" spans="1:20" ht="15.75" customHeight="1" x14ac:dyDescent="0.2">
      <c r="A747" s="1"/>
      <c r="B747" s="1"/>
      <c r="C747" s="1"/>
      <c r="D747" s="1"/>
      <c r="E747" s="1"/>
      <c r="F747" s="1"/>
      <c r="G747" s="1"/>
      <c r="H747" s="1"/>
      <c r="I747" s="1"/>
      <c r="J747" s="1"/>
      <c r="K747" s="1"/>
      <c r="L747" s="1"/>
      <c r="M747" s="1"/>
      <c r="N747" s="1"/>
      <c r="O747" s="1"/>
      <c r="P747" s="1"/>
      <c r="Q747" s="1"/>
      <c r="R747" s="1"/>
      <c r="S747" s="1"/>
      <c r="T747" s="1"/>
    </row>
    <row r="748" spans="1:20" ht="15.75" customHeight="1" x14ac:dyDescent="0.2">
      <c r="A748" s="1"/>
      <c r="B748" s="1"/>
      <c r="C748" s="1"/>
      <c r="D748" s="1"/>
      <c r="E748" s="1"/>
      <c r="F748" s="1"/>
      <c r="G748" s="1"/>
      <c r="H748" s="1"/>
      <c r="I748" s="1"/>
      <c r="J748" s="1"/>
      <c r="K748" s="1"/>
      <c r="L748" s="1"/>
      <c r="M748" s="1"/>
      <c r="N748" s="1"/>
      <c r="O748" s="1"/>
      <c r="P748" s="1"/>
      <c r="Q748" s="1"/>
      <c r="R748" s="1"/>
      <c r="S748" s="1"/>
      <c r="T748" s="1"/>
    </row>
    <row r="749" spans="1:20" ht="15.75" customHeight="1" x14ac:dyDescent="0.2">
      <c r="A749" s="1"/>
      <c r="B749" s="1"/>
      <c r="C749" s="1"/>
      <c r="D749" s="1"/>
      <c r="E749" s="1"/>
      <c r="F749" s="1"/>
      <c r="G749" s="1"/>
      <c r="H749" s="1"/>
      <c r="I749" s="1"/>
      <c r="J749" s="1"/>
      <c r="K749" s="1"/>
      <c r="L749" s="1"/>
      <c r="M749" s="1"/>
      <c r="N749" s="1"/>
      <c r="O749" s="1"/>
      <c r="P749" s="1"/>
      <c r="Q749" s="1"/>
      <c r="R749" s="1"/>
      <c r="S749" s="1"/>
      <c r="T749" s="1"/>
    </row>
    <row r="750" spans="1:20" ht="15.75" customHeight="1" x14ac:dyDescent="0.2">
      <c r="A750" s="1"/>
      <c r="B750" s="1"/>
      <c r="C750" s="1"/>
      <c r="D750" s="1"/>
      <c r="E750" s="1"/>
      <c r="F750" s="1"/>
      <c r="G750" s="1"/>
      <c r="H750" s="1"/>
      <c r="I750" s="1"/>
      <c r="J750" s="1"/>
      <c r="K750" s="1"/>
      <c r="L750" s="1"/>
      <c r="M750" s="1"/>
      <c r="N750" s="1"/>
      <c r="O750" s="1"/>
      <c r="P750" s="1"/>
      <c r="Q750" s="1"/>
      <c r="R750" s="1"/>
      <c r="S750" s="1"/>
      <c r="T750" s="1"/>
    </row>
    <row r="751" spans="1:20" ht="15.75" customHeight="1" x14ac:dyDescent="0.2">
      <c r="A751" s="1"/>
      <c r="B751" s="1"/>
      <c r="C751" s="1"/>
      <c r="D751" s="1"/>
      <c r="E751" s="1"/>
      <c r="F751" s="1"/>
      <c r="G751" s="1"/>
      <c r="H751" s="1"/>
      <c r="I751" s="1"/>
      <c r="J751" s="1"/>
      <c r="K751" s="1"/>
      <c r="L751" s="1"/>
      <c r="M751" s="1"/>
      <c r="N751" s="1"/>
      <c r="O751" s="1"/>
      <c r="P751" s="1"/>
      <c r="Q751" s="1"/>
      <c r="R751" s="1"/>
      <c r="S751" s="1"/>
      <c r="T751" s="1"/>
    </row>
    <row r="752" spans="1:20" ht="15.75" customHeight="1" x14ac:dyDescent="0.2">
      <c r="A752" s="1"/>
      <c r="B752" s="1"/>
      <c r="C752" s="1"/>
      <c r="D752" s="1"/>
      <c r="E752" s="1"/>
      <c r="F752" s="1"/>
      <c r="G752" s="1"/>
      <c r="H752" s="1"/>
      <c r="I752" s="1"/>
      <c r="J752" s="1"/>
      <c r="K752" s="1"/>
      <c r="L752" s="1"/>
      <c r="M752" s="1"/>
      <c r="N752" s="1"/>
      <c r="O752" s="1"/>
      <c r="P752" s="1"/>
      <c r="Q752" s="1"/>
      <c r="R752" s="1"/>
      <c r="S752" s="1"/>
      <c r="T752" s="1"/>
    </row>
    <row r="753" spans="1:20" ht="15.75" customHeight="1" x14ac:dyDescent="0.2">
      <c r="A753" s="1"/>
      <c r="B753" s="1"/>
      <c r="C753" s="1"/>
      <c r="D753" s="1"/>
      <c r="E753" s="1"/>
      <c r="F753" s="1"/>
      <c r="G753" s="1"/>
      <c r="H753" s="1"/>
      <c r="I753" s="1"/>
      <c r="J753" s="1"/>
      <c r="K753" s="1"/>
      <c r="L753" s="1"/>
      <c r="M753" s="1"/>
      <c r="N753" s="1"/>
      <c r="O753" s="1"/>
      <c r="P753" s="1"/>
      <c r="Q753" s="1"/>
      <c r="R753" s="1"/>
      <c r="S753" s="1"/>
      <c r="T753" s="1"/>
    </row>
    <row r="754" spans="1:20" ht="15.75" customHeight="1" x14ac:dyDescent="0.2">
      <c r="A754" s="1"/>
      <c r="B754" s="1"/>
      <c r="C754" s="1"/>
      <c r="D754" s="1"/>
      <c r="E754" s="1"/>
      <c r="F754" s="1"/>
      <c r="G754" s="1"/>
      <c r="H754" s="1"/>
      <c r="I754" s="1"/>
      <c r="J754" s="1"/>
      <c r="K754" s="1"/>
      <c r="L754" s="1"/>
      <c r="M754" s="1"/>
      <c r="N754" s="1"/>
      <c r="O754" s="1"/>
      <c r="P754" s="1"/>
      <c r="Q754" s="1"/>
      <c r="R754" s="1"/>
      <c r="S754" s="1"/>
      <c r="T754" s="1"/>
    </row>
    <row r="755" spans="1:20" ht="15.75" customHeight="1" x14ac:dyDescent="0.2">
      <c r="A755" s="1"/>
      <c r="B755" s="1"/>
      <c r="C755" s="1"/>
      <c r="D755" s="1"/>
      <c r="E755" s="1"/>
      <c r="F755" s="1"/>
      <c r="G755" s="1"/>
      <c r="H755" s="1"/>
      <c r="I755" s="1"/>
      <c r="J755" s="1"/>
      <c r="K755" s="1"/>
      <c r="L755" s="1"/>
      <c r="M755" s="1"/>
      <c r="N755" s="1"/>
      <c r="O755" s="1"/>
      <c r="P755" s="1"/>
      <c r="Q755" s="1"/>
      <c r="R755" s="1"/>
      <c r="S755" s="1"/>
      <c r="T755" s="1"/>
    </row>
    <row r="756" spans="1:20" ht="15.75" customHeight="1" x14ac:dyDescent="0.2">
      <c r="A756" s="1"/>
      <c r="B756" s="1"/>
      <c r="C756" s="1"/>
      <c r="D756" s="1"/>
      <c r="E756" s="1"/>
      <c r="F756" s="1"/>
      <c r="G756" s="1"/>
      <c r="H756" s="1"/>
      <c r="I756" s="1"/>
      <c r="J756" s="1"/>
      <c r="K756" s="1"/>
      <c r="L756" s="1"/>
      <c r="M756" s="1"/>
      <c r="N756" s="1"/>
      <c r="O756" s="1"/>
      <c r="P756" s="1"/>
      <c r="Q756" s="1"/>
      <c r="R756" s="1"/>
      <c r="S756" s="1"/>
      <c r="T756" s="1"/>
    </row>
    <row r="757" spans="1:20" ht="15.75" customHeight="1" x14ac:dyDescent="0.2">
      <c r="A757" s="1"/>
      <c r="B757" s="1"/>
      <c r="C757" s="1"/>
      <c r="D757" s="1"/>
      <c r="E757" s="1"/>
      <c r="F757" s="1"/>
      <c r="G757" s="1"/>
      <c r="H757" s="1"/>
      <c r="I757" s="1"/>
      <c r="J757" s="1"/>
      <c r="K757" s="1"/>
      <c r="L757" s="1"/>
      <c r="M757" s="1"/>
      <c r="N757" s="1"/>
      <c r="O757" s="1"/>
      <c r="P757" s="1"/>
      <c r="Q757" s="1"/>
      <c r="R757" s="1"/>
      <c r="S757" s="1"/>
      <c r="T757" s="1"/>
    </row>
    <row r="758" spans="1:20" ht="15.75" customHeight="1" x14ac:dyDescent="0.2">
      <c r="A758" s="1"/>
      <c r="B758" s="1"/>
      <c r="C758" s="1"/>
      <c r="D758" s="1"/>
      <c r="E758" s="1"/>
      <c r="F758" s="1"/>
      <c r="G758" s="1"/>
      <c r="H758" s="1"/>
      <c r="I758" s="1"/>
      <c r="J758" s="1"/>
      <c r="K758" s="1"/>
      <c r="L758" s="1"/>
      <c r="M758" s="1"/>
      <c r="N758" s="1"/>
      <c r="O758" s="1"/>
      <c r="P758" s="1"/>
      <c r="Q758" s="1"/>
      <c r="R758" s="1"/>
      <c r="S758" s="1"/>
      <c r="T758" s="1"/>
    </row>
    <row r="759" spans="1:20" ht="15.75" customHeight="1" x14ac:dyDescent="0.2">
      <c r="A759" s="1"/>
      <c r="B759" s="1"/>
      <c r="C759" s="1"/>
      <c r="D759" s="1"/>
      <c r="E759" s="1"/>
      <c r="F759" s="1"/>
      <c r="G759" s="1"/>
      <c r="H759" s="1"/>
      <c r="I759" s="1"/>
      <c r="J759" s="1"/>
      <c r="K759" s="1"/>
      <c r="L759" s="1"/>
      <c r="M759" s="1"/>
      <c r="N759" s="1"/>
      <c r="O759" s="1"/>
      <c r="P759" s="1"/>
      <c r="Q759" s="1"/>
      <c r="R759" s="1"/>
      <c r="S759" s="1"/>
      <c r="T759" s="1"/>
    </row>
    <row r="760" spans="1:20" ht="15.75" customHeight="1" x14ac:dyDescent="0.2">
      <c r="A760" s="1"/>
      <c r="B760" s="1"/>
      <c r="C760" s="1"/>
      <c r="D760" s="1"/>
      <c r="E760" s="1"/>
      <c r="F760" s="1"/>
      <c r="G760" s="1"/>
      <c r="H760" s="1"/>
      <c r="I760" s="1"/>
      <c r="J760" s="1"/>
      <c r="K760" s="1"/>
      <c r="L760" s="1"/>
      <c r="M760" s="1"/>
      <c r="N760" s="1"/>
      <c r="O760" s="1"/>
      <c r="P760" s="1"/>
      <c r="Q760" s="1"/>
      <c r="R760" s="1"/>
      <c r="S760" s="1"/>
      <c r="T760" s="1"/>
    </row>
    <row r="761" spans="1:20" ht="15.75" customHeight="1" x14ac:dyDescent="0.2">
      <c r="A761" s="1"/>
      <c r="B761" s="1"/>
      <c r="C761" s="1"/>
      <c r="D761" s="1"/>
      <c r="E761" s="1"/>
      <c r="F761" s="1"/>
      <c r="G761" s="1"/>
      <c r="H761" s="1"/>
      <c r="I761" s="1"/>
      <c r="J761" s="1"/>
      <c r="K761" s="1"/>
      <c r="L761" s="1"/>
      <c r="M761" s="1"/>
      <c r="N761" s="1"/>
      <c r="O761" s="1"/>
      <c r="P761" s="1"/>
      <c r="Q761" s="1"/>
      <c r="R761" s="1"/>
      <c r="S761" s="1"/>
      <c r="T761" s="1"/>
    </row>
    <row r="762" spans="1:20" ht="15.75" customHeight="1" x14ac:dyDescent="0.2">
      <c r="A762" s="1"/>
      <c r="B762" s="1"/>
      <c r="C762" s="1"/>
      <c r="D762" s="1"/>
      <c r="E762" s="1"/>
      <c r="F762" s="1"/>
      <c r="G762" s="1"/>
      <c r="H762" s="1"/>
      <c r="I762" s="1"/>
      <c r="J762" s="1"/>
      <c r="K762" s="1"/>
      <c r="L762" s="1"/>
      <c r="M762" s="1"/>
      <c r="N762" s="1"/>
      <c r="O762" s="1"/>
      <c r="P762" s="1"/>
      <c r="Q762" s="1"/>
      <c r="R762" s="1"/>
      <c r="S762" s="1"/>
      <c r="T762" s="1"/>
    </row>
    <row r="763" spans="1:20" ht="15.75" customHeight="1" x14ac:dyDescent="0.2">
      <c r="A763" s="1"/>
      <c r="B763" s="1"/>
      <c r="C763" s="1"/>
      <c r="D763" s="1"/>
      <c r="E763" s="1"/>
      <c r="F763" s="1"/>
      <c r="G763" s="1"/>
      <c r="H763" s="1"/>
      <c r="I763" s="1"/>
      <c r="J763" s="1"/>
      <c r="K763" s="1"/>
      <c r="L763" s="1"/>
      <c r="M763" s="1"/>
      <c r="N763" s="1"/>
      <c r="O763" s="1"/>
      <c r="P763" s="1"/>
      <c r="Q763" s="1"/>
      <c r="R763" s="1"/>
      <c r="S763" s="1"/>
      <c r="T763" s="1"/>
    </row>
    <row r="764" spans="1:20" ht="15.75" customHeight="1" x14ac:dyDescent="0.2">
      <c r="A764" s="1"/>
      <c r="B764" s="1"/>
      <c r="C764" s="1"/>
      <c r="D764" s="1"/>
      <c r="E764" s="1"/>
      <c r="F764" s="1"/>
      <c r="G764" s="1"/>
      <c r="H764" s="1"/>
      <c r="I764" s="1"/>
      <c r="J764" s="1"/>
      <c r="K764" s="1"/>
      <c r="L764" s="1"/>
      <c r="M764" s="1"/>
      <c r="N764" s="1"/>
      <c r="O764" s="1"/>
      <c r="P764" s="1"/>
      <c r="Q764" s="1"/>
      <c r="R764" s="1"/>
      <c r="S764" s="1"/>
      <c r="T764" s="1"/>
    </row>
    <row r="765" spans="1:20" ht="15.75" customHeight="1" x14ac:dyDescent="0.2">
      <c r="A765" s="1"/>
      <c r="B765" s="1"/>
      <c r="C765" s="1"/>
      <c r="D765" s="1"/>
      <c r="E765" s="1"/>
      <c r="F765" s="1"/>
      <c r="G765" s="1"/>
      <c r="H765" s="1"/>
      <c r="I765" s="1"/>
      <c r="J765" s="1"/>
      <c r="K765" s="1"/>
      <c r="L765" s="1"/>
      <c r="M765" s="1"/>
      <c r="N765" s="1"/>
      <c r="O765" s="1"/>
      <c r="P765" s="1"/>
      <c r="Q765" s="1"/>
      <c r="R765" s="1"/>
      <c r="S765" s="1"/>
      <c r="T765" s="1"/>
    </row>
    <row r="766" spans="1:20" ht="15.75" customHeight="1" x14ac:dyDescent="0.2">
      <c r="A766" s="1"/>
      <c r="B766" s="1"/>
      <c r="C766" s="1"/>
      <c r="D766" s="1"/>
      <c r="E766" s="1"/>
      <c r="F766" s="1"/>
      <c r="G766" s="1"/>
      <c r="H766" s="1"/>
      <c r="I766" s="1"/>
      <c r="J766" s="1"/>
      <c r="K766" s="1"/>
      <c r="L766" s="1"/>
      <c r="M766" s="1"/>
      <c r="N766" s="1"/>
      <c r="O766" s="1"/>
      <c r="P766" s="1"/>
      <c r="Q766" s="1"/>
      <c r="R766" s="1"/>
      <c r="S766" s="1"/>
      <c r="T766" s="1"/>
    </row>
    <row r="767" spans="1:20" ht="15.75" customHeight="1" x14ac:dyDescent="0.2">
      <c r="A767" s="1"/>
      <c r="B767" s="1"/>
      <c r="C767" s="1"/>
      <c r="D767" s="1"/>
      <c r="E767" s="1"/>
      <c r="F767" s="1"/>
      <c r="G767" s="1"/>
      <c r="H767" s="1"/>
      <c r="I767" s="1"/>
      <c r="J767" s="1"/>
      <c r="K767" s="1"/>
      <c r="L767" s="1"/>
      <c r="M767" s="1"/>
      <c r="N767" s="1"/>
      <c r="O767" s="1"/>
      <c r="P767" s="1"/>
      <c r="Q767" s="1"/>
      <c r="R767" s="1"/>
      <c r="S767" s="1"/>
      <c r="T767" s="1"/>
    </row>
    <row r="768" spans="1:20" ht="15.75" customHeight="1" x14ac:dyDescent="0.2">
      <c r="A768" s="1"/>
      <c r="B768" s="1"/>
      <c r="C768" s="1"/>
      <c r="D768" s="1"/>
      <c r="E768" s="1"/>
      <c r="F768" s="1"/>
      <c r="G768" s="1"/>
      <c r="H768" s="1"/>
      <c r="I768" s="1"/>
      <c r="J768" s="1"/>
      <c r="K768" s="1"/>
      <c r="L768" s="1"/>
      <c r="M768" s="1"/>
      <c r="N768" s="1"/>
      <c r="O768" s="1"/>
      <c r="P768" s="1"/>
      <c r="Q768" s="1"/>
      <c r="R768" s="1"/>
      <c r="S768" s="1"/>
      <c r="T768" s="1"/>
    </row>
    <row r="769" spans="1:20" ht="15.75" customHeight="1" x14ac:dyDescent="0.2">
      <c r="A769" s="1"/>
      <c r="B769" s="1"/>
      <c r="C769" s="1"/>
      <c r="D769" s="1"/>
      <c r="E769" s="1"/>
      <c r="F769" s="1"/>
      <c r="G769" s="1"/>
      <c r="H769" s="1"/>
      <c r="I769" s="1"/>
      <c r="J769" s="1"/>
      <c r="K769" s="1"/>
      <c r="L769" s="1"/>
      <c r="M769" s="1"/>
      <c r="N769" s="1"/>
      <c r="O769" s="1"/>
      <c r="P769" s="1"/>
      <c r="Q769" s="1"/>
      <c r="R769" s="1"/>
      <c r="S769" s="1"/>
      <c r="T769" s="1"/>
    </row>
    <row r="770" spans="1:20" ht="15.75" customHeight="1" x14ac:dyDescent="0.2">
      <c r="A770" s="1"/>
      <c r="B770" s="1"/>
      <c r="C770" s="1"/>
      <c r="D770" s="1"/>
      <c r="E770" s="1"/>
      <c r="F770" s="1"/>
      <c r="G770" s="1"/>
      <c r="H770" s="1"/>
      <c r="I770" s="1"/>
      <c r="J770" s="1"/>
      <c r="K770" s="1"/>
      <c r="L770" s="1"/>
      <c r="M770" s="1"/>
      <c r="N770" s="1"/>
      <c r="O770" s="1"/>
      <c r="P770" s="1"/>
      <c r="Q770" s="1"/>
      <c r="R770" s="1"/>
      <c r="S770" s="1"/>
      <c r="T770" s="1"/>
    </row>
    <row r="771" spans="1:20" ht="15.75" customHeight="1" x14ac:dyDescent="0.2">
      <c r="A771" s="1"/>
      <c r="B771" s="1"/>
      <c r="C771" s="1"/>
      <c r="D771" s="1"/>
      <c r="E771" s="1"/>
      <c r="F771" s="1"/>
      <c r="G771" s="1"/>
      <c r="H771" s="1"/>
      <c r="I771" s="1"/>
      <c r="J771" s="1"/>
      <c r="K771" s="1"/>
      <c r="L771" s="1"/>
      <c r="M771" s="1"/>
      <c r="N771" s="1"/>
      <c r="O771" s="1"/>
      <c r="P771" s="1"/>
      <c r="Q771" s="1"/>
      <c r="R771" s="1"/>
      <c r="S771" s="1"/>
      <c r="T771" s="1"/>
    </row>
    <row r="772" spans="1:20" ht="15.75" customHeight="1" x14ac:dyDescent="0.2">
      <c r="A772" s="1"/>
      <c r="B772" s="1"/>
      <c r="C772" s="1"/>
      <c r="D772" s="1"/>
      <c r="E772" s="1"/>
      <c r="F772" s="1"/>
      <c r="G772" s="1"/>
      <c r="H772" s="1"/>
      <c r="I772" s="1"/>
      <c r="J772" s="1"/>
      <c r="K772" s="1"/>
      <c r="L772" s="1"/>
      <c r="M772" s="1"/>
      <c r="N772" s="1"/>
      <c r="O772" s="1"/>
      <c r="P772" s="1"/>
      <c r="Q772" s="1"/>
      <c r="R772" s="1"/>
      <c r="S772" s="1"/>
      <c r="T772" s="1"/>
    </row>
    <row r="773" spans="1:20" ht="15.75" customHeight="1" x14ac:dyDescent="0.2">
      <c r="A773" s="1"/>
      <c r="B773" s="1"/>
      <c r="C773" s="1"/>
      <c r="D773" s="1"/>
      <c r="E773" s="1"/>
      <c r="F773" s="1"/>
      <c r="G773" s="1"/>
      <c r="H773" s="1"/>
      <c r="I773" s="1"/>
      <c r="J773" s="1"/>
      <c r="K773" s="1"/>
      <c r="L773" s="1"/>
      <c r="M773" s="1"/>
      <c r="N773" s="1"/>
      <c r="O773" s="1"/>
      <c r="P773" s="1"/>
      <c r="Q773" s="1"/>
      <c r="R773" s="1"/>
      <c r="S773" s="1"/>
      <c r="T773" s="1"/>
    </row>
    <row r="774" spans="1:20" ht="15.75" customHeight="1" x14ac:dyDescent="0.2">
      <c r="A774" s="1"/>
      <c r="B774" s="1"/>
      <c r="C774" s="1"/>
      <c r="D774" s="1"/>
      <c r="E774" s="1"/>
      <c r="F774" s="1"/>
      <c r="G774" s="1"/>
      <c r="H774" s="1"/>
      <c r="I774" s="1"/>
      <c r="J774" s="1"/>
      <c r="K774" s="1"/>
      <c r="L774" s="1"/>
      <c r="M774" s="1"/>
      <c r="N774" s="1"/>
      <c r="O774" s="1"/>
      <c r="P774" s="1"/>
      <c r="Q774" s="1"/>
      <c r="R774" s="1"/>
      <c r="S774" s="1"/>
      <c r="T774" s="1"/>
    </row>
    <row r="775" spans="1:20" ht="15.75" customHeight="1" x14ac:dyDescent="0.2">
      <c r="A775" s="1"/>
      <c r="B775" s="1"/>
      <c r="C775" s="1"/>
      <c r="D775" s="1"/>
      <c r="E775" s="1"/>
      <c r="F775" s="1"/>
      <c r="G775" s="1"/>
      <c r="H775" s="1"/>
      <c r="I775" s="1"/>
      <c r="J775" s="1"/>
      <c r="K775" s="1"/>
      <c r="L775" s="1"/>
      <c r="M775" s="1"/>
      <c r="N775" s="1"/>
      <c r="O775" s="1"/>
      <c r="P775" s="1"/>
      <c r="Q775" s="1"/>
      <c r="R775" s="1"/>
      <c r="S775" s="1"/>
      <c r="T775" s="1"/>
    </row>
    <row r="776" spans="1:20" ht="15.75" customHeight="1" x14ac:dyDescent="0.2">
      <c r="A776" s="1"/>
      <c r="B776" s="1"/>
      <c r="C776" s="1"/>
      <c r="D776" s="1"/>
      <c r="E776" s="1"/>
      <c r="F776" s="1"/>
      <c r="G776" s="1"/>
      <c r="H776" s="1"/>
      <c r="I776" s="1"/>
      <c r="J776" s="1"/>
      <c r="K776" s="1"/>
      <c r="L776" s="1"/>
      <c r="M776" s="1"/>
      <c r="N776" s="1"/>
      <c r="O776" s="1"/>
      <c r="P776" s="1"/>
      <c r="Q776" s="1"/>
      <c r="R776" s="1"/>
      <c r="S776" s="1"/>
      <c r="T776" s="1"/>
    </row>
    <row r="777" spans="1:20" ht="15.75" customHeight="1" x14ac:dyDescent="0.2">
      <c r="A777" s="1"/>
      <c r="B777" s="1"/>
      <c r="C777" s="1"/>
      <c r="D777" s="1"/>
      <c r="E777" s="1"/>
      <c r="F777" s="1"/>
      <c r="G777" s="1"/>
      <c r="H777" s="1"/>
      <c r="I777" s="1"/>
      <c r="J777" s="1"/>
      <c r="K777" s="1"/>
      <c r="L777" s="1"/>
      <c r="M777" s="1"/>
      <c r="N777" s="1"/>
      <c r="O777" s="1"/>
      <c r="P777" s="1"/>
      <c r="Q777" s="1"/>
      <c r="R777" s="1"/>
      <c r="S777" s="1"/>
      <c r="T777" s="1"/>
    </row>
    <row r="778" spans="1:20" ht="15.75" customHeight="1" x14ac:dyDescent="0.2">
      <c r="A778" s="1"/>
      <c r="B778" s="1"/>
      <c r="C778" s="1"/>
      <c r="D778" s="1"/>
      <c r="E778" s="1"/>
      <c r="F778" s="1"/>
      <c r="G778" s="1"/>
      <c r="H778" s="1"/>
      <c r="I778" s="1"/>
      <c r="J778" s="1"/>
      <c r="K778" s="1"/>
      <c r="L778" s="1"/>
      <c r="M778" s="1"/>
      <c r="N778" s="1"/>
      <c r="O778" s="1"/>
      <c r="P778" s="1"/>
      <c r="Q778" s="1"/>
      <c r="R778" s="1"/>
      <c r="S778" s="1"/>
      <c r="T778" s="1"/>
    </row>
    <row r="779" spans="1:20" ht="15.75" customHeight="1" x14ac:dyDescent="0.2">
      <c r="A779" s="1"/>
      <c r="B779" s="1"/>
      <c r="C779" s="1"/>
      <c r="D779" s="1"/>
      <c r="E779" s="1"/>
      <c r="F779" s="1"/>
      <c r="G779" s="1"/>
      <c r="H779" s="1"/>
      <c r="I779" s="1"/>
      <c r="J779" s="1"/>
      <c r="K779" s="1"/>
      <c r="L779" s="1"/>
      <c r="M779" s="1"/>
      <c r="N779" s="1"/>
      <c r="O779" s="1"/>
      <c r="P779" s="1"/>
      <c r="Q779" s="1"/>
      <c r="R779" s="1"/>
      <c r="S779" s="1"/>
      <c r="T779" s="1"/>
    </row>
    <row r="780" spans="1:20" ht="15.75" customHeight="1" x14ac:dyDescent="0.2">
      <c r="A780" s="1"/>
      <c r="B780" s="1"/>
      <c r="C780" s="1"/>
      <c r="D780" s="1"/>
      <c r="E780" s="1"/>
      <c r="F780" s="1"/>
      <c r="G780" s="1"/>
      <c r="H780" s="1"/>
      <c r="I780" s="1"/>
      <c r="J780" s="1"/>
      <c r="K780" s="1"/>
      <c r="L780" s="1"/>
      <c r="M780" s="1"/>
      <c r="N780" s="1"/>
      <c r="O780" s="1"/>
      <c r="P780" s="1"/>
      <c r="Q780" s="1"/>
      <c r="R780" s="1"/>
      <c r="S780" s="1"/>
      <c r="T780" s="1"/>
    </row>
    <row r="781" spans="1:20" ht="15.75" customHeight="1" x14ac:dyDescent="0.2">
      <c r="A781" s="1"/>
      <c r="B781" s="1"/>
      <c r="C781" s="1"/>
      <c r="D781" s="1"/>
      <c r="E781" s="1"/>
      <c r="F781" s="1"/>
      <c r="G781" s="1"/>
      <c r="H781" s="1"/>
      <c r="I781" s="1"/>
      <c r="J781" s="1"/>
      <c r="K781" s="1"/>
      <c r="L781" s="1"/>
      <c r="M781" s="1"/>
      <c r="N781" s="1"/>
      <c r="O781" s="1"/>
      <c r="P781" s="1"/>
      <c r="Q781" s="1"/>
      <c r="R781" s="1"/>
      <c r="S781" s="1"/>
      <c r="T781" s="1"/>
    </row>
    <row r="782" spans="1:20" ht="15.75" customHeight="1" x14ac:dyDescent="0.2">
      <c r="A782" s="1"/>
      <c r="B782" s="1"/>
      <c r="C782" s="1"/>
      <c r="D782" s="1"/>
      <c r="E782" s="1"/>
      <c r="F782" s="1"/>
      <c r="G782" s="1"/>
      <c r="H782" s="1"/>
      <c r="I782" s="1"/>
      <c r="J782" s="1"/>
      <c r="K782" s="1"/>
      <c r="L782" s="1"/>
      <c r="M782" s="1"/>
      <c r="N782" s="1"/>
      <c r="O782" s="1"/>
      <c r="P782" s="1"/>
      <c r="Q782" s="1"/>
      <c r="R782" s="1"/>
      <c r="S782" s="1"/>
      <c r="T782" s="1"/>
    </row>
    <row r="783" spans="1:20" ht="15.75" customHeight="1" x14ac:dyDescent="0.2">
      <c r="A783" s="1"/>
      <c r="B783" s="1"/>
      <c r="C783" s="1"/>
      <c r="D783" s="1"/>
      <c r="E783" s="1"/>
      <c r="F783" s="1"/>
      <c r="G783" s="1"/>
      <c r="H783" s="1"/>
      <c r="I783" s="1"/>
      <c r="J783" s="1"/>
      <c r="K783" s="1"/>
      <c r="L783" s="1"/>
      <c r="M783" s="1"/>
      <c r="N783" s="1"/>
      <c r="O783" s="1"/>
      <c r="P783" s="1"/>
      <c r="Q783" s="1"/>
      <c r="R783" s="1"/>
      <c r="S783" s="1"/>
      <c r="T783" s="1"/>
    </row>
    <row r="784" spans="1:20" ht="15.75" customHeight="1" x14ac:dyDescent="0.2">
      <c r="A784" s="1"/>
      <c r="B784" s="1"/>
      <c r="C784" s="1"/>
      <c r="D784" s="1"/>
      <c r="E784" s="1"/>
      <c r="F784" s="1"/>
      <c r="G784" s="1"/>
      <c r="H784" s="1"/>
      <c r="I784" s="1"/>
      <c r="J784" s="1"/>
      <c r="K784" s="1"/>
      <c r="L784" s="1"/>
      <c r="M784" s="1"/>
      <c r="N784" s="1"/>
      <c r="O784" s="1"/>
      <c r="P784" s="1"/>
      <c r="Q784" s="1"/>
      <c r="R784" s="1"/>
      <c r="S784" s="1"/>
      <c r="T784" s="1"/>
    </row>
    <row r="785" spans="1:20" ht="15.75" customHeight="1" x14ac:dyDescent="0.2">
      <c r="A785" s="1"/>
      <c r="B785" s="1"/>
      <c r="C785" s="1"/>
      <c r="D785" s="1"/>
      <c r="E785" s="1"/>
      <c r="F785" s="1"/>
      <c r="G785" s="1"/>
      <c r="H785" s="1"/>
      <c r="I785" s="1"/>
      <c r="J785" s="1"/>
      <c r="K785" s="1"/>
      <c r="L785" s="1"/>
      <c r="M785" s="1"/>
      <c r="N785" s="1"/>
      <c r="O785" s="1"/>
      <c r="P785" s="1"/>
      <c r="Q785" s="1"/>
      <c r="R785" s="1"/>
      <c r="S785" s="1"/>
      <c r="T785" s="1"/>
    </row>
    <row r="786" spans="1:20" ht="15.75" customHeight="1" x14ac:dyDescent="0.2">
      <c r="A786" s="1"/>
      <c r="B786" s="1"/>
      <c r="C786" s="1"/>
      <c r="D786" s="1"/>
      <c r="E786" s="1"/>
      <c r="F786" s="1"/>
      <c r="G786" s="1"/>
      <c r="H786" s="1"/>
      <c r="I786" s="1"/>
      <c r="J786" s="1"/>
      <c r="K786" s="1"/>
      <c r="L786" s="1"/>
      <c r="M786" s="1"/>
      <c r="N786" s="1"/>
      <c r="O786" s="1"/>
      <c r="P786" s="1"/>
      <c r="Q786" s="1"/>
      <c r="R786" s="1"/>
      <c r="S786" s="1"/>
      <c r="T786" s="1"/>
    </row>
    <row r="787" spans="1:20" ht="15.75" customHeight="1" x14ac:dyDescent="0.2">
      <c r="A787" s="1"/>
      <c r="B787" s="1"/>
      <c r="C787" s="1"/>
      <c r="D787" s="1"/>
      <c r="E787" s="1"/>
      <c r="F787" s="1"/>
      <c r="G787" s="1"/>
      <c r="H787" s="1"/>
      <c r="I787" s="1"/>
      <c r="J787" s="1"/>
      <c r="K787" s="1"/>
      <c r="L787" s="1"/>
      <c r="M787" s="1"/>
      <c r="N787" s="1"/>
      <c r="O787" s="1"/>
      <c r="P787" s="1"/>
      <c r="Q787" s="1"/>
      <c r="R787" s="1"/>
      <c r="S787" s="1"/>
      <c r="T787" s="1"/>
    </row>
    <row r="788" spans="1:20" ht="15.75" customHeight="1" x14ac:dyDescent="0.2">
      <c r="A788" s="1"/>
      <c r="B788" s="1"/>
      <c r="C788" s="1"/>
      <c r="D788" s="1"/>
      <c r="E788" s="1"/>
      <c r="F788" s="1"/>
      <c r="G788" s="1"/>
      <c r="H788" s="1"/>
      <c r="I788" s="1"/>
      <c r="J788" s="1"/>
      <c r="K788" s="1"/>
      <c r="L788" s="1"/>
      <c r="M788" s="1"/>
      <c r="N788" s="1"/>
      <c r="O788" s="1"/>
      <c r="P788" s="1"/>
      <c r="Q788" s="1"/>
      <c r="R788" s="1"/>
      <c r="S788" s="1"/>
      <c r="T788" s="1"/>
    </row>
    <row r="789" spans="1:20" ht="15.75" customHeight="1" x14ac:dyDescent="0.2">
      <c r="A789" s="1"/>
      <c r="B789" s="1"/>
      <c r="C789" s="1"/>
      <c r="D789" s="1"/>
      <c r="E789" s="1"/>
      <c r="F789" s="1"/>
      <c r="G789" s="1"/>
      <c r="H789" s="1"/>
      <c r="I789" s="1"/>
      <c r="J789" s="1"/>
      <c r="K789" s="1"/>
      <c r="L789" s="1"/>
      <c r="M789" s="1"/>
      <c r="N789" s="1"/>
      <c r="O789" s="1"/>
      <c r="P789" s="1"/>
      <c r="Q789" s="1"/>
      <c r="R789" s="1"/>
      <c r="S789" s="1"/>
      <c r="T789" s="1"/>
    </row>
    <row r="790" spans="1:20" ht="15.75" customHeight="1" x14ac:dyDescent="0.2">
      <c r="A790" s="1"/>
      <c r="B790" s="1"/>
      <c r="C790" s="1"/>
      <c r="D790" s="1"/>
      <c r="E790" s="1"/>
      <c r="F790" s="1"/>
      <c r="G790" s="1"/>
      <c r="H790" s="1"/>
      <c r="I790" s="1"/>
      <c r="J790" s="1"/>
      <c r="K790" s="1"/>
      <c r="L790" s="1"/>
      <c r="M790" s="1"/>
      <c r="N790" s="1"/>
      <c r="O790" s="1"/>
      <c r="P790" s="1"/>
      <c r="Q790" s="1"/>
      <c r="R790" s="1"/>
      <c r="S790" s="1"/>
      <c r="T790" s="1"/>
    </row>
    <row r="791" spans="1:20" ht="15.75" customHeight="1" x14ac:dyDescent="0.2">
      <c r="A791" s="1"/>
      <c r="B791" s="1"/>
      <c r="C791" s="1"/>
      <c r="D791" s="1"/>
      <c r="E791" s="1"/>
      <c r="F791" s="1"/>
      <c r="G791" s="1"/>
      <c r="H791" s="1"/>
      <c r="I791" s="1"/>
      <c r="J791" s="1"/>
      <c r="K791" s="1"/>
      <c r="L791" s="1"/>
      <c r="M791" s="1"/>
      <c r="N791" s="1"/>
      <c r="O791" s="1"/>
      <c r="P791" s="1"/>
      <c r="Q791" s="1"/>
      <c r="R791" s="1"/>
      <c r="S791" s="1"/>
      <c r="T791" s="1"/>
    </row>
    <row r="792" spans="1:20" ht="15.75" customHeight="1" x14ac:dyDescent="0.2">
      <c r="A792" s="1"/>
      <c r="B792" s="1"/>
      <c r="C792" s="1"/>
      <c r="D792" s="1"/>
      <c r="E792" s="1"/>
      <c r="F792" s="1"/>
      <c r="G792" s="1"/>
      <c r="H792" s="1"/>
      <c r="I792" s="1"/>
      <c r="J792" s="1"/>
      <c r="K792" s="1"/>
      <c r="L792" s="1"/>
      <c r="M792" s="1"/>
      <c r="N792" s="1"/>
      <c r="O792" s="1"/>
      <c r="P792" s="1"/>
      <c r="Q792" s="1"/>
      <c r="R792" s="1"/>
      <c r="S792" s="1"/>
      <c r="T792" s="1"/>
    </row>
    <row r="793" spans="1:20" ht="15.75" customHeight="1" x14ac:dyDescent="0.2">
      <c r="A793" s="1"/>
      <c r="B793" s="1"/>
      <c r="C793" s="1"/>
      <c r="D793" s="1"/>
      <c r="E793" s="1"/>
      <c r="F793" s="1"/>
      <c r="G793" s="1"/>
      <c r="H793" s="1"/>
      <c r="I793" s="1"/>
      <c r="J793" s="1"/>
      <c r="K793" s="1"/>
      <c r="L793" s="1"/>
      <c r="M793" s="1"/>
      <c r="N793" s="1"/>
      <c r="O793" s="1"/>
      <c r="P793" s="1"/>
      <c r="Q793" s="1"/>
      <c r="R793" s="1"/>
      <c r="S793" s="1"/>
      <c r="T793" s="1"/>
    </row>
    <row r="794" spans="1:20" ht="15.75" customHeight="1" x14ac:dyDescent="0.2">
      <c r="A794" s="1"/>
      <c r="B794" s="1"/>
      <c r="C794" s="1"/>
      <c r="D794" s="1"/>
      <c r="E794" s="1"/>
      <c r="F794" s="1"/>
      <c r="G794" s="1"/>
      <c r="H794" s="1"/>
      <c r="I794" s="1"/>
      <c r="J794" s="1"/>
      <c r="K794" s="1"/>
      <c r="L794" s="1"/>
      <c r="M794" s="1"/>
      <c r="N794" s="1"/>
      <c r="O794" s="1"/>
      <c r="P794" s="1"/>
      <c r="Q794" s="1"/>
      <c r="R794" s="1"/>
      <c r="S794" s="1"/>
      <c r="T794" s="1"/>
    </row>
    <row r="795" spans="1:20" ht="15.75" customHeight="1" x14ac:dyDescent="0.2">
      <c r="A795" s="1"/>
      <c r="B795" s="1"/>
      <c r="C795" s="1"/>
      <c r="D795" s="1"/>
      <c r="E795" s="1"/>
      <c r="F795" s="1"/>
      <c r="G795" s="1"/>
      <c r="H795" s="1"/>
      <c r="I795" s="1"/>
      <c r="J795" s="1"/>
      <c r="K795" s="1"/>
      <c r="L795" s="1"/>
      <c r="M795" s="1"/>
      <c r="N795" s="1"/>
      <c r="O795" s="1"/>
      <c r="P795" s="1"/>
      <c r="Q795" s="1"/>
      <c r="R795" s="1"/>
      <c r="S795" s="1"/>
      <c r="T795" s="1"/>
    </row>
    <row r="796" spans="1:20" ht="15.75" customHeight="1" x14ac:dyDescent="0.2">
      <c r="A796" s="1"/>
      <c r="B796" s="1"/>
      <c r="C796" s="1"/>
      <c r="D796" s="1"/>
      <c r="E796" s="1"/>
      <c r="F796" s="1"/>
      <c r="G796" s="1"/>
      <c r="H796" s="1"/>
      <c r="I796" s="1"/>
      <c r="J796" s="1"/>
      <c r="K796" s="1"/>
      <c r="L796" s="1"/>
      <c r="M796" s="1"/>
      <c r="N796" s="1"/>
      <c r="O796" s="1"/>
      <c r="P796" s="1"/>
      <c r="Q796" s="1"/>
      <c r="R796" s="1"/>
      <c r="S796" s="1"/>
      <c r="T796" s="1"/>
    </row>
    <row r="797" spans="1:20" ht="15.75" customHeight="1" x14ac:dyDescent="0.2">
      <c r="A797" s="1"/>
      <c r="B797" s="1"/>
      <c r="C797" s="1"/>
      <c r="D797" s="1"/>
      <c r="E797" s="1"/>
      <c r="F797" s="1"/>
      <c r="G797" s="1"/>
      <c r="H797" s="1"/>
      <c r="I797" s="1"/>
      <c r="J797" s="1"/>
      <c r="K797" s="1"/>
      <c r="L797" s="1"/>
      <c r="M797" s="1"/>
      <c r="N797" s="1"/>
      <c r="O797" s="1"/>
      <c r="P797" s="1"/>
      <c r="Q797" s="1"/>
      <c r="R797" s="1"/>
      <c r="S797" s="1"/>
      <c r="T797" s="1"/>
    </row>
    <row r="798" spans="1:20" ht="15.75" customHeight="1" x14ac:dyDescent="0.2">
      <c r="A798" s="1"/>
      <c r="B798" s="1"/>
      <c r="C798" s="1"/>
      <c r="D798" s="1"/>
      <c r="E798" s="1"/>
      <c r="F798" s="1"/>
      <c r="G798" s="1"/>
      <c r="H798" s="1"/>
      <c r="I798" s="1"/>
      <c r="J798" s="1"/>
      <c r="K798" s="1"/>
      <c r="L798" s="1"/>
      <c r="M798" s="1"/>
      <c r="N798" s="1"/>
      <c r="O798" s="1"/>
      <c r="P798" s="1"/>
      <c r="Q798" s="1"/>
      <c r="R798" s="1"/>
      <c r="S798" s="1"/>
      <c r="T798" s="1"/>
    </row>
    <row r="799" spans="1:20" ht="15.75" customHeight="1" x14ac:dyDescent="0.2">
      <c r="A799" s="1"/>
      <c r="B799" s="1"/>
      <c r="C799" s="1"/>
      <c r="D799" s="1"/>
      <c r="E799" s="1"/>
      <c r="F799" s="1"/>
      <c r="G799" s="1"/>
      <c r="H799" s="1"/>
      <c r="I799" s="1"/>
      <c r="J799" s="1"/>
      <c r="K799" s="1"/>
      <c r="L799" s="1"/>
      <c r="M799" s="1"/>
      <c r="N799" s="1"/>
      <c r="O799" s="1"/>
      <c r="P799" s="1"/>
      <c r="Q799" s="1"/>
      <c r="R799" s="1"/>
      <c r="S799" s="1"/>
      <c r="T799" s="1"/>
    </row>
    <row r="800" spans="1:20" ht="15.75" customHeight="1" x14ac:dyDescent="0.2">
      <c r="A800" s="1"/>
      <c r="B800" s="1"/>
      <c r="C800" s="1"/>
      <c r="D800" s="1"/>
      <c r="E800" s="1"/>
      <c r="F800" s="1"/>
      <c r="G800" s="1"/>
      <c r="H800" s="1"/>
      <c r="I800" s="1"/>
      <c r="J800" s="1"/>
      <c r="K800" s="1"/>
      <c r="L800" s="1"/>
      <c r="M800" s="1"/>
      <c r="N800" s="1"/>
      <c r="O800" s="1"/>
      <c r="P800" s="1"/>
      <c r="Q800" s="1"/>
      <c r="R800" s="1"/>
      <c r="S800" s="1"/>
      <c r="T800" s="1"/>
    </row>
    <row r="801" spans="1:20" ht="15.75" customHeight="1" x14ac:dyDescent="0.2">
      <c r="A801" s="1"/>
      <c r="B801" s="1"/>
      <c r="C801" s="1"/>
      <c r="D801" s="1"/>
      <c r="E801" s="1"/>
      <c r="F801" s="1"/>
      <c r="G801" s="1"/>
      <c r="H801" s="1"/>
      <c r="I801" s="1"/>
      <c r="J801" s="1"/>
      <c r="K801" s="1"/>
      <c r="L801" s="1"/>
      <c r="M801" s="1"/>
      <c r="N801" s="1"/>
      <c r="O801" s="1"/>
      <c r="P801" s="1"/>
      <c r="Q801" s="1"/>
      <c r="R801" s="1"/>
      <c r="S801" s="1"/>
      <c r="T801" s="1"/>
    </row>
    <row r="802" spans="1:20" ht="15.75" customHeight="1" x14ac:dyDescent="0.2">
      <c r="A802" s="1"/>
      <c r="B802" s="1"/>
      <c r="C802" s="1"/>
      <c r="D802" s="1"/>
      <c r="E802" s="1"/>
      <c r="F802" s="1"/>
      <c r="G802" s="1"/>
      <c r="H802" s="1"/>
      <c r="I802" s="1"/>
      <c r="J802" s="1"/>
      <c r="K802" s="1"/>
      <c r="L802" s="1"/>
      <c r="M802" s="1"/>
      <c r="N802" s="1"/>
      <c r="O802" s="1"/>
      <c r="P802" s="1"/>
      <c r="Q802" s="1"/>
      <c r="R802" s="1"/>
      <c r="S802" s="1"/>
      <c r="T802" s="1"/>
    </row>
    <row r="803" spans="1:20" ht="15.75" customHeight="1" x14ac:dyDescent="0.2">
      <c r="A803" s="1"/>
      <c r="B803" s="1"/>
      <c r="C803" s="1"/>
      <c r="D803" s="1"/>
      <c r="E803" s="1"/>
      <c r="F803" s="1"/>
      <c r="G803" s="1"/>
      <c r="H803" s="1"/>
      <c r="I803" s="1"/>
      <c r="J803" s="1"/>
      <c r="K803" s="1"/>
      <c r="L803" s="1"/>
      <c r="M803" s="1"/>
      <c r="N803" s="1"/>
      <c r="O803" s="1"/>
      <c r="P803" s="1"/>
      <c r="Q803" s="1"/>
      <c r="R803" s="1"/>
      <c r="S803" s="1"/>
      <c r="T803" s="1"/>
    </row>
    <row r="804" spans="1:20" ht="15.75" customHeight="1" x14ac:dyDescent="0.2">
      <c r="A804" s="1"/>
      <c r="B804" s="1"/>
      <c r="C804" s="1"/>
      <c r="D804" s="1"/>
      <c r="E804" s="1"/>
      <c r="F804" s="1"/>
      <c r="G804" s="1"/>
      <c r="H804" s="1"/>
      <c r="I804" s="1"/>
      <c r="J804" s="1"/>
      <c r="K804" s="1"/>
      <c r="L804" s="1"/>
      <c r="M804" s="1"/>
      <c r="N804" s="1"/>
      <c r="O804" s="1"/>
      <c r="P804" s="1"/>
      <c r="Q804" s="1"/>
      <c r="R804" s="1"/>
      <c r="S804" s="1"/>
      <c r="T804" s="1"/>
    </row>
    <row r="805" spans="1:20" ht="15.75" customHeight="1" x14ac:dyDescent="0.2">
      <c r="A805" s="1"/>
      <c r="B805" s="1"/>
      <c r="C805" s="1"/>
      <c r="D805" s="1"/>
      <c r="E805" s="1"/>
      <c r="F805" s="1"/>
      <c r="G805" s="1"/>
      <c r="H805" s="1"/>
      <c r="I805" s="1"/>
      <c r="J805" s="1"/>
      <c r="K805" s="1"/>
      <c r="L805" s="1"/>
      <c r="M805" s="1"/>
      <c r="N805" s="1"/>
      <c r="O805" s="1"/>
      <c r="P805" s="1"/>
      <c r="Q805" s="1"/>
      <c r="R805" s="1"/>
      <c r="S805" s="1"/>
      <c r="T805" s="1"/>
    </row>
    <row r="806" spans="1:20" ht="15.75" customHeight="1" x14ac:dyDescent="0.2">
      <c r="A806" s="1"/>
      <c r="B806" s="1"/>
      <c r="C806" s="1"/>
      <c r="D806" s="1"/>
      <c r="E806" s="1"/>
      <c r="F806" s="1"/>
      <c r="G806" s="1"/>
      <c r="H806" s="1"/>
      <c r="I806" s="1"/>
      <c r="J806" s="1"/>
      <c r="K806" s="1"/>
      <c r="L806" s="1"/>
      <c r="M806" s="1"/>
      <c r="N806" s="1"/>
      <c r="O806" s="1"/>
      <c r="P806" s="1"/>
      <c r="Q806" s="1"/>
      <c r="R806" s="1"/>
      <c r="S806" s="1"/>
      <c r="T806" s="1"/>
    </row>
    <row r="807" spans="1:20" ht="15.75" customHeight="1" x14ac:dyDescent="0.2">
      <c r="A807" s="1"/>
      <c r="B807" s="1"/>
      <c r="C807" s="1"/>
      <c r="D807" s="1"/>
      <c r="E807" s="1"/>
      <c r="F807" s="1"/>
      <c r="G807" s="1"/>
      <c r="H807" s="1"/>
      <c r="I807" s="1"/>
      <c r="J807" s="1"/>
      <c r="K807" s="1"/>
      <c r="L807" s="1"/>
      <c r="M807" s="1"/>
      <c r="N807" s="1"/>
      <c r="O807" s="1"/>
      <c r="P807" s="1"/>
      <c r="Q807" s="1"/>
      <c r="R807" s="1"/>
      <c r="S807" s="1"/>
      <c r="T807" s="1"/>
    </row>
    <row r="808" spans="1:20" ht="15.75" customHeight="1" x14ac:dyDescent="0.2">
      <c r="A808" s="1"/>
      <c r="B808" s="1"/>
      <c r="C808" s="1"/>
      <c r="D808" s="1"/>
      <c r="E808" s="1"/>
      <c r="F808" s="1"/>
      <c r="G808" s="1"/>
      <c r="H808" s="1"/>
      <c r="I808" s="1"/>
      <c r="J808" s="1"/>
      <c r="K808" s="1"/>
      <c r="L808" s="1"/>
      <c r="M808" s="1"/>
      <c r="N808" s="1"/>
      <c r="O808" s="1"/>
      <c r="P808" s="1"/>
      <c r="Q808" s="1"/>
      <c r="R808" s="1"/>
      <c r="S808" s="1"/>
      <c r="T808" s="1"/>
    </row>
    <row r="809" spans="1:20" ht="15.75" customHeight="1" x14ac:dyDescent="0.2">
      <c r="A809" s="1"/>
      <c r="B809" s="1"/>
      <c r="C809" s="1"/>
      <c r="D809" s="1"/>
      <c r="E809" s="1"/>
      <c r="F809" s="1"/>
      <c r="G809" s="1"/>
      <c r="H809" s="1"/>
      <c r="I809" s="1"/>
      <c r="J809" s="1"/>
      <c r="K809" s="1"/>
      <c r="L809" s="1"/>
      <c r="M809" s="1"/>
      <c r="N809" s="1"/>
      <c r="O809" s="1"/>
      <c r="P809" s="1"/>
      <c r="Q809" s="1"/>
      <c r="R809" s="1"/>
      <c r="S809" s="1"/>
      <c r="T809" s="1"/>
    </row>
    <row r="810" spans="1:20" ht="15.75" customHeight="1" x14ac:dyDescent="0.2">
      <c r="A810" s="1"/>
      <c r="B810" s="1"/>
      <c r="C810" s="1"/>
      <c r="D810" s="1"/>
      <c r="E810" s="1"/>
      <c r="F810" s="1"/>
      <c r="G810" s="1"/>
      <c r="H810" s="1"/>
      <c r="I810" s="1"/>
      <c r="J810" s="1"/>
      <c r="K810" s="1"/>
      <c r="L810" s="1"/>
      <c r="M810" s="1"/>
      <c r="N810" s="1"/>
      <c r="O810" s="1"/>
      <c r="P810" s="1"/>
      <c r="Q810" s="1"/>
      <c r="R810" s="1"/>
      <c r="S810" s="1"/>
      <c r="T810" s="1"/>
    </row>
    <row r="811" spans="1:20" ht="15.75" customHeight="1" x14ac:dyDescent="0.2">
      <c r="A811" s="1"/>
      <c r="B811" s="1"/>
      <c r="C811" s="1"/>
      <c r="D811" s="1"/>
      <c r="E811" s="1"/>
      <c r="F811" s="1"/>
      <c r="G811" s="1"/>
      <c r="H811" s="1"/>
      <c r="I811" s="1"/>
      <c r="J811" s="1"/>
      <c r="K811" s="1"/>
      <c r="L811" s="1"/>
      <c r="M811" s="1"/>
      <c r="N811" s="1"/>
      <c r="O811" s="1"/>
      <c r="P811" s="1"/>
      <c r="Q811" s="1"/>
      <c r="R811" s="1"/>
      <c r="S811" s="1"/>
      <c r="T811" s="1"/>
    </row>
    <row r="812" spans="1:20" ht="15.75" customHeight="1" x14ac:dyDescent="0.2">
      <c r="A812" s="1"/>
      <c r="B812" s="1"/>
      <c r="C812" s="1"/>
      <c r="D812" s="1"/>
      <c r="E812" s="1"/>
      <c r="F812" s="1"/>
      <c r="G812" s="1"/>
      <c r="H812" s="1"/>
      <c r="I812" s="1"/>
      <c r="J812" s="1"/>
      <c r="K812" s="1"/>
      <c r="L812" s="1"/>
      <c r="M812" s="1"/>
      <c r="N812" s="1"/>
      <c r="O812" s="1"/>
      <c r="P812" s="1"/>
      <c r="Q812" s="1"/>
      <c r="R812" s="1"/>
      <c r="S812" s="1"/>
      <c r="T812" s="1"/>
    </row>
    <row r="813" spans="1:20" ht="15.75" customHeight="1" x14ac:dyDescent="0.2">
      <c r="A813" s="1"/>
      <c r="B813" s="1"/>
      <c r="C813" s="1"/>
      <c r="D813" s="1"/>
      <c r="E813" s="1"/>
      <c r="F813" s="1"/>
      <c r="G813" s="1"/>
      <c r="H813" s="1"/>
      <c r="I813" s="1"/>
      <c r="J813" s="1"/>
      <c r="K813" s="1"/>
      <c r="L813" s="1"/>
      <c r="M813" s="1"/>
      <c r="N813" s="1"/>
      <c r="O813" s="1"/>
      <c r="P813" s="1"/>
      <c r="Q813" s="1"/>
      <c r="R813" s="1"/>
      <c r="S813" s="1"/>
      <c r="T813" s="1"/>
    </row>
    <row r="814" spans="1:20" ht="15.75" customHeight="1" x14ac:dyDescent="0.2">
      <c r="A814" s="1"/>
      <c r="B814" s="1"/>
      <c r="C814" s="1"/>
      <c r="D814" s="1"/>
      <c r="E814" s="1"/>
      <c r="F814" s="1"/>
      <c r="G814" s="1"/>
      <c r="H814" s="1"/>
      <c r="I814" s="1"/>
      <c r="J814" s="1"/>
      <c r="K814" s="1"/>
      <c r="L814" s="1"/>
      <c r="M814" s="1"/>
      <c r="N814" s="1"/>
      <c r="O814" s="1"/>
      <c r="P814" s="1"/>
      <c r="Q814" s="1"/>
      <c r="R814" s="1"/>
      <c r="S814" s="1"/>
      <c r="T814" s="1"/>
    </row>
    <row r="815" spans="1:20" ht="15.75" customHeight="1" x14ac:dyDescent="0.2">
      <c r="A815" s="1"/>
      <c r="B815" s="1"/>
      <c r="C815" s="1"/>
      <c r="D815" s="1"/>
      <c r="E815" s="1"/>
      <c r="F815" s="1"/>
      <c r="G815" s="1"/>
      <c r="H815" s="1"/>
      <c r="I815" s="1"/>
      <c r="J815" s="1"/>
      <c r="K815" s="1"/>
      <c r="L815" s="1"/>
      <c r="M815" s="1"/>
      <c r="N815" s="1"/>
      <c r="O815" s="1"/>
      <c r="P815" s="1"/>
      <c r="Q815" s="1"/>
      <c r="R815" s="1"/>
      <c r="S815" s="1"/>
      <c r="T815" s="1"/>
    </row>
    <row r="816" spans="1:20" ht="15.75" customHeight="1" x14ac:dyDescent="0.2">
      <c r="A816" s="1"/>
      <c r="B816" s="1"/>
      <c r="C816" s="1"/>
      <c r="D816" s="1"/>
      <c r="E816" s="1"/>
      <c r="F816" s="1"/>
      <c r="G816" s="1"/>
      <c r="H816" s="1"/>
      <c r="I816" s="1"/>
      <c r="J816" s="1"/>
      <c r="K816" s="1"/>
      <c r="L816" s="1"/>
      <c r="M816" s="1"/>
      <c r="N816" s="1"/>
      <c r="O816" s="1"/>
      <c r="P816" s="1"/>
      <c r="Q816" s="1"/>
      <c r="R816" s="1"/>
      <c r="S816" s="1"/>
      <c r="T816" s="1"/>
    </row>
    <row r="817" spans="1:20" ht="15.75" customHeight="1" x14ac:dyDescent="0.2">
      <c r="A817" s="1"/>
      <c r="B817" s="1"/>
      <c r="C817" s="1"/>
      <c r="D817" s="1"/>
      <c r="E817" s="1"/>
      <c r="F817" s="1"/>
      <c r="G817" s="1"/>
      <c r="H817" s="1"/>
      <c r="I817" s="1"/>
      <c r="J817" s="1"/>
      <c r="K817" s="1"/>
      <c r="L817" s="1"/>
      <c r="M817" s="1"/>
      <c r="N817" s="1"/>
      <c r="O817" s="1"/>
      <c r="P817" s="1"/>
      <c r="Q817" s="1"/>
      <c r="R817" s="1"/>
      <c r="S817" s="1"/>
      <c r="T817" s="1"/>
    </row>
    <row r="818" spans="1:20" ht="15.75" customHeight="1" x14ac:dyDescent="0.2">
      <c r="A818" s="1"/>
      <c r="B818" s="1"/>
      <c r="C818" s="1"/>
      <c r="D818" s="1"/>
      <c r="E818" s="1"/>
      <c r="F818" s="1"/>
      <c r="G818" s="1"/>
      <c r="H818" s="1"/>
      <c r="I818" s="1"/>
      <c r="J818" s="1"/>
      <c r="K818" s="1"/>
      <c r="L818" s="1"/>
      <c r="M818" s="1"/>
      <c r="N818" s="1"/>
      <c r="O818" s="1"/>
      <c r="P818" s="1"/>
      <c r="Q818" s="1"/>
      <c r="R818" s="1"/>
      <c r="S818" s="1"/>
      <c r="T818" s="1"/>
    </row>
    <row r="819" spans="1:20" ht="15.75" customHeight="1" x14ac:dyDescent="0.2">
      <c r="A819" s="1"/>
      <c r="B819" s="1"/>
      <c r="C819" s="1"/>
      <c r="D819" s="1"/>
      <c r="E819" s="1"/>
      <c r="F819" s="1"/>
      <c r="G819" s="1"/>
      <c r="H819" s="1"/>
      <c r="I819" s="1"/>
      <c r="J819" s="1"/>
      <c r="K819" s="1"/>
      <c r="L819" s="1"/>
      <c r="M819" s="1"/>
      <c r="N819" s="1"/>
      <c r="O819" s="1"/>
      <c r="P819" s="1"/>
      <c r="Q819" s="1"/>
      <c r="R819" s="1"/>
      <c r="S819" s="1"/>
      <c r="T819" s="1"/>
    </row>
    <row r="820" spans="1:20" ht="15.75" customHeight="1" x14ac:dyDescent="0.2">
      <c r="A820" s="1"/>
      <c r="B820" s="1"/>
      <c r="C820" s="1"/>
      <c r="D820" s="1"/>
      <c r="E820" s="1"/>
      <c r="F820" s="1"/>
      <c r="G820" s="1"/>
      <c r="H820" s="1"/>
      <c r="I820" s="1"/>
      <c r="J820" s="1"/>
      <c r="K820" s="1"/>
      <c r="L820" s="1"/>
      <c r="M820" s="1"/>
      <c r="N820" s="1"/>
      <c r="O820" s="1"/>
      <c r="P820" s="1"/>
      <c r="Q820" s="1"/>
      <c r="R820" s="1"/>
      <c r="S820" s="1"/>
      <c r="T820" s="1"/>
    </row>
    <row r="821" spans="1:20" ht="15.75" customHeight="1" x14ac:dyDescent="0.2">
      <c r="A821" s="1"/>
      <c r="B821" s="1"/>
      <c r="C821" s="1"/>
      <c r="D821" s="1"/>
      <c r="E821" s="1"/>
      <c r="F821" s="1"/>
      <c r="G821" s="1"/>
      <c r="H821" s="1"/>
      <c r="I821" s="1"/>
      <c r="J821" s="1"/>
      <c r="K821" s="1"/>
      <c r="L821" s="1"/>
      <c r="M821" s="1"/>
      <c r="N821" s="1"/>
      <c r="O821" s="1"/>
      <c r="P821" s="1"/>
      <c r="Q821" s="1"/>
      <c r="R821" s="1"/>
      <c r="S821" s="1"/>
      <c r="T821" s="1"/>
    </row>
    <row r="822" spans="1:20" ht="15.75" customHeight="1" x14ac:dyDescent="0.2">
      <c r="A822" s="1"/>
      <c r="B822" s="1"/>
      <c r="C822" s="1"/>
      <c r="D822" s="1"/>
      <c r="E822" s="1"/>
      <c r="F822" s="1"/>
      <c r="G822" s="1"/>
      <c r="H822" s="1"/>
      <c r="I822" s="1"/>
      <c r="J822" s="1"/>
      <c r="K822" s="1"/>
      <c r="L822" s="1"/>
      <c r="M822" s="1"/>
      <c r="N822" s="1"/>
      <c r="O822" s="1"/>
      <c r="P822" s="1"/>
      <c r="Q822" s="1"/>
      <c r="R822" s="1"/>
      <c r="S822" s="1"/>
      <c r="T822" s="1"/>
    </row>
    <row r="823" spans="1:20" ht="15.75" customHeight="1" x14ac:dyDescent="0.2">
      <c r="A823" s="1"/>
      <c r="B823" s="1"/>
      <c r="C823" s="1"/>
      <c r="D823" s="1"/>
      <c r="E823" s="1"/>
      <c r="F823" s="1"/>
      <c r="G823" s="1"/>
      <c r="H823" s="1"/>
      <c r="I823" s="1"/>
      <c r="J823" s="1"/>
      <c r="K823" s="1"/>
      <c r="L823" s="1"/>
      <c r="M823" s="1"/>
      <c r="N823" s="1"/>
      <c r="O823" s="1"/>
      <c r="P823" s="1"/>
      <c r="Q823" s="1"/>
      <c r="R823" s="1"/>
      <c r="S823" s="1"/>
      <c r="T823" s="1"/>
    </row>
    <row r="824" spans="1:20" ht="15.75" customHeight="1" x14ac:dyDescent="0.2">
      <c r="A824" s="1"/>
      <c r="B824" s="1"/>
      <c r="C824" s="1"/>
      <c r="D824" s="1"/>
      <c r="E824" s="1"/>
      <c r="F824" s="1"/>
      <c r="G824" s="1"/>
      <c r="H824" s="1"/>
      <c r="I824" s="1"/>
      <c r="J824" s="1"/>
      <c r="K824" s="1"/>
      <c r="L824" s="1"/>
      <c r="M824" s="1"/>
      <c r="N824" s="1"/>
      <c r="O824" s="1"/>
      <c r="P824" s="1"/>
      <c r="Q824" s="1"/>
      <c r="R824" s="1"/>
      <c r="S824" s="1"/>
      <c r="T824" s="1"/>
    </row>
    <row r="825" spans="1:20" ht="15.75" customHeight="1" x14ac:dyDescent="0.2">
      <c r="A825" s="1"/>
      <c r="B825" s="1"/>
      <c r="C825" s="1"/>
      <c r="D825" s="1"/>
      <c r="E825" s="1"/>
      <c r="F825" s="1"/>
      <c r="G825" s="1"/>
      <c r="H825" s="1"/>
      <c r="I825" s="1"/>
      <c r="J825" s="1"/>
      <c r="K825" s="1"/>
      <c r="L825" s="1"/>
      <c r="M825" s="1"/>
      <c r="N825" s="1"/>
      <c r="O825" s="1"/>
      <c r="P825" s="1"/>
      <c r="Q825" s="1"/>
      <c r="R825" s="1"/>
      <c r="S825" s="1"/>
      <c r="T825" s="1"/>
    </row>
    <row r="826" spans="1:20" ht="15.75" customHeight="1" x14ac:dyDescent="0.2">
      <c r="A826" s="1"/>
      <c r="B826" s="1"/>
      <c r="C826" s="1"/>
      <c r="D826" s="1"/>
      <c r="E826" s="1"/>
      <c r="F826" s="1"/>
      <c r="G826" s="1"/>
      <c r="H826" s="1"/>
      <c r="I826" s="1"/>
      <c r="J826" s="1"/>
      <c r="K826" s="1"/>
      <c r="L826" s="1"/>
      <c r="M826" s="1"/>
      <c r="N826" s="1"/>
      <c r="O826" s="1"/>
      <c r="P826" s="1"/>
      <c r="Q826" s="1"/>
      <c r="R826" s="1"/>
      <c r="S826" s="1"/>
      <c r="T826" s="1"/>
    </row>
    <row r="827" spans="1:20" ht="15.75" customHeight="1" x14ac:dyDescent="0.2">
      <c r="A827" s="1"/>
      <c r="B827" s="1"/>
      <c r="C827" s="1"/>
      <c r="D827" s="1"/>
      <c r="E827" s="1"/>
      <c r="F827" s="1"/>
      <c r="G827" s="1"/>
      <c r="H827" s="1"/>
      <c r="I827" s="1"/>
      <c r="J827" s="1"/>
      <c r="K827" s="1"/>
      <c r="L827" s="1"/>
      <c r="M827" s="1"/>
      <c r="N827" s="1"/>
      <c r="O827" s="1"/>
      <c r="P827" s="1"/>
      <c r="Q827" s="1"/>
      <c r="R827" s="1"/>
      <c r="S827" s="1"/>
      <c r="T827" s="1"/>
    </row>
    <row r="828" spans="1:20" ht="15.75" customHeight="1" x14ac:dyDescent="0.2">
      <c r="A828" s="1"/>
      <c r="B828" s="1"/>
      <c r="C828" s="1"/>
      <c r="D828" s="1"/>
      <c r="E828" s="1"/>
      <c r="F828" s="1"/>
      <c r="G828" s="1"/>
      <c r="H828" s="1"/>
      <c r="I828" s="1"/>
      <c r="J828" s="1"/>
      <c r="K828" s="1"/>
      <c r="L828" s="1"/>
      <c r="M828" s="1"/>
      <c r="N828" s="1"/>
      <c r="O828" s="1"/>
      <c r="P828" s="1"/>
      <c r="Q828" s="1"/>
      <c r="R828" s="1"/>
      <c r="S828" s="1"/>
      <c r="T828" s="1"/>
    </row>
    <row r="829" spans="1:20" ht="15.75" customHeight="1" x14ac:dyDescent="0.2">
      <c r="A829" s="1"/>
      <c r="B829" s="1"/>
      <c r="C829" s="1"/>
      <c r="D829" s="1"/>
      <c r="E829" s="1"/>
      <c r="F829" s="1"/>
      <c r="G829" s="1"/>
      <c r="H829" s="1"/>
      <c r="I829" s="1"/>
      <c r="J829" s="1"/>
      <c r="K829" s="1"/>
      <c r="L829" s="1"/>
      <c r="M829" s="1"/>
      <c r="N829" s="1"/>
      <c r="O829" s="1"/>
      <c r="P829" s="1"/>
      <c r="Q829" s="1"/>
      <c r="R829" s="1"/>
      <c r="S829" s="1"/>
      <c r="T829" s="1"/>
    </row>
    <row r="830" spans="1:20" ht="15.75" customHeight="1" x14ac:dyDescent="0.2">
      <c r="A830" s="1"/>
      <c r="B830" s="1"/>
      <c r="C830" s="1"/>
      <c r="D830" s="1"/>
      <c r="E830" s="1"/>
      <c r="F830" s="1"/>
      <c r="G830" s="1"/>
      <c r="H830" s="1"/>
      <c r="I830" s="1"/>
      <c r="J830" s="1"/>
      <c r="K830" s="1"/>
      <c r="L830" s="1"/>
      <c r="M830" s="1"/>
      <c r="N830" s="1"/>
      <c r="O830" s="1"/>
      <c r="P830" s="1"/>
      <c r="Q830" s="1"/>
      <c r="R830" s="1"/>
      <c r="S830" s="1"/>
      <c r="T830" s="1"/>
    </row>
    <row r="831" spans="1:20" ht="15.75" customHeight="1" x14ac:dyDescent="0.2">
      <c r="A831" s="1"/>
      <c r="B831" s="1"/>
      <c r="C831" s="1"/>
      <c r="D831" s="1"/>
      <c r="E831" s="1"/>
      <c r="F831" s="1"/>
      <c r="G831" s="1"/>
      <c r="H831" s="1"/>
      <c r="I831" s="1"/>
      <c r="J831" s="1"/>
      <c r="K831" s="1"/>
      <c r="L831" s="1"/>
      <c r="M831" s="1"/>
      <c r="N831" s="1"/>
      <c r="O831" s="1"/>
      <c r="P831" s="1"/>
      <c r="Q831" s="1"/>
      <c r="R831" s="1"/>
      <c r="S831" s="1"/>
      <c r="T831" s="1"/>
    </row>
    <row r="832" spans="1:20" ht="15.75" customHeight="1" x14ac:dyDescent="0.2">
      <c r="A832" s="1"/>
      <c r="B832" s="1"/>
      <c r="C832" s="1"/>
      <c r="D832" s="1"/>
      <c r="E832" s="1"/>
      <c r="F832" s="1"/>
      <c r="G832" s="1"/>
      <c r="H832" s="1"/>
      <c r="I832" s="1"/>
      <c r="J832" s="1"/>
      <c r="K832" s="1"/>
      <c r="L832" s="1"/>
      <c r="M832" s="1"/>
      <c r="N832" s="1"/>
      <c r="O832" s="1"/>
      <c r="P832" s="1"/>
      <c r="Q832" s="1"/>
      <c r="R832" s="1"/>
      <c r="S832" s="1"/>
      <c r="T832" s="1"/>
    </row>
    <row r="833" spans="1:20" ht="15.75" customHeight="1" x14ac:dyDescent="0.2">
      <c r="A833" s="1"/>
      <c r="B833" s="1"/>
      <c r="C833" s="1"/>
      <c r="D833" s="1"/>
      <c r="E833" s="1"/>
      <c r="F833" s="1"/>
      <c r="G833" s="1"/>
      <c r="H833" s="1"/>
      <c r="I833" s="1"/>
      <c r="J833" s="1"/>
      <c r="K833" s="1"/>
      <c r="L833" s="1"/>
      <c r="M833" s="1"/>
      <c r="N833" s="1"/>
      <c r="O833" s="1"/>
      <c r="P833" s="1"/>
      <c r="Q833" s="1"/>
      <c r="R833" s="1"/>
      <c r="S833" s="1"/>
      <c r="T833" s="1"/>
    </row>
    <row r="834" spans="1:20" ht="15.75" customHeight="1" x14ac:dyDescent="0.2">
      <c r="A834" s="1"/>
      <c r="B834" s="1"/>
      <c r="C834" s="1"/>
      <c r="D834" s="1"/>
      <c r="E834" s="1"/>
      <c r="F834" s="1"/>
      <c r="G834" s="1"/>
      <c r="H834" s="1"/>
      <c r="I834" s="1"/>
      <c r="J834" s="1"/>
      <c r="K834" s="1"/>
      <c r="L834" s="1"/>
      <c r="M834" s="1"/>
      <c r="N834" s="1"/>
      <c r="O834" s="1"/>
      <c r="P834" s="1"/>
      <c r="Q834" s="1"/>
      <c r="R834" s="1"/>
      <c r="S834" s="1"/>
      <c r="T834" s="1"/>
    </row>
    <row r="835" spans="1:20" ht="15.75" customHeight="1" x14ac:dyDescent="0.2">
      <c r="A835" s="1"/>
      <c r="B835" s="1"/>
      <c r="C835" s="1"/>
      <c r="D835" s="1"/>
      <c r="E835" s="1"/>
      <c r="F835" s="1"/>
      <c r="G835" s="1"/>
      <c r="H835" s="1"/>
      <c r="I835" s="1"/>
      <c r="J835" s="1"/>
      <c r="K835" s="1"/>
      <c r="L835" s="1"/>
      <c r="M835" s="1"/>
      <c r="N835" s="1"/>
      <c r="O835" s="1"/>
      <c r="P835" s="1"/>
      <c r="Q835" s="1"/>
      <c r="R835" s="1"/>
      <c r="S835" s="1"/>
      <c r="T835" s="1"/>
    </row>
    <row r="836" spans="1:20" ht="15.75" customHeight="1" x14ac:dyDescent="0.2">
      <c r="A836" s="1"/>
      <c r="B836" s="1"/>
      <c r="C836" s="1"/>
      <c r="D836" s="1"/>
      <c r="E836" s="1"/>
      <c r="F836" s="1"/>
      <c r="G836" s="1"/>
      <c r="H836" s="1"/>
      <c r="I836" s="1"/>
      <c r="J836" s="1"/>
      <c r="K836" s="1"/>
      <c r="L836" s="1"/>
      <c r="M836" s="1"/>
      <c r="N836" s="1"/>
      <c r="O836" s="1"/>
      <c r="P836" s="1"/>
      <c r="Q836" s="1"/>
      <c r="R836" s="1"/>
      <c r="S836" s="1"/>
      <c r="T836" s="1"/>
    </row>
    <row r="837" spans="1:20" ht="15.75" customHeight="1" x14ac:dyDescent="0.2">
      <c r="A837" s="1"/>
      <c r="B837" s="1"/>
      <c r="C837" s="1"/>
      <c r="D837" s="1"/>
      <c r="E837" s="1"/>
      <c r="F837" s="1"/>
      <c r="G837" s="1"/>
      <c r="H837" s="1"/>
      <c r="I837" s="1"/>
      <c r="J837" s="1"/>
      <c r="K837" s="1"/>
      <c r="L837" s="1"/>
      <c r="M837" s="1"/>
      <c r="N837" s="1"/>
      <c r="O837" s="1"/>
      <c r="P837" s="1"/>
      <c r="Q837" s="1"/>
      <c r="R837" s="1"/>
      <c r="S837" s="1"/>
      <c r="T837" s="1"/>
    </row>
    <row r="838" spans="1:20" ht="15.75" customHeight="1" x14ac:dyDescent="0.2">
      <c r="A838" s="1"/>
      <c r="B838" s="1"/>
      <c r="C838" s="1"/>
      <c r="D838" s="1"/>
      <c r="E838" s="1"/>
      <c r="F838" s="1"/>
      <c r="G838" s="1"/>
      <c r="H838" s="1"/>
      <c r="I838" s="1"/>
      <c r="J838" s="1"/>
      <c r="K838" s="1"/>
      <c r="L838" s="1"/>
      <c r="M838" s="1"/>
      <c r="N838" s="1"/>
      <c r="O838" s="1"/>
      <c r="P838" s="1"/>
      <c r="Q838" s="1"/>
      <c r="R838" s="1"/>
      <c r="S838" s="1"/>
      <c r="T838" s="1"/>
    </row>
    <row r="839" spans="1:20" ht="15.75" customHeight="1" x14ac:dyDescent="0.2">
      <c r="A839" s="1"/>
      <c r="B839" s="1"/>
      <c r="C839" s="1"/>
      <c r="D839" s="1"/>
      <c r="E839" s="1"/>
      <c r="F839" s="1"/>
      <c r="G839" s="1"/>
      <c r="H839" s="1"/>
      <c r="I839" s="1"/>
      <c r="J839" s="1"/>
      <c r="K839" s="1"/>
      <c r="L839" s="1"/>
      <c r="M839" s="1"/>
      <c r="N839" s="1"/>
      <c r="O839" s="1"/>
      <c r="P839" s="1"/>
      <c r="Q839" s="1"/>
      <c r="R839" s="1"/>
      <c r="S839" s="1"/>
      <c r="T839" s="1"/>
    </row>
    <row r="840" spans="1:20" ht="15.75" customHeight="1" x14ac:dyDescent="0.2">
      <c r="A840" s="1"/>
      <c r="B840" s="1"/>
      <c r="C840" s="1"/>
      <c r="D840" s="1"/>
      <c r="E840" s="1"/>
      <c r="F840" s="1"/>
      <c r="G840" s="1"/>
      <c r="H840" s="1"/>
      <c r="I840" s="1"/>
      <c r="J840" s="1"/>
      <c r="K840" s="1"/>
      <c r="L840" s="1"/>
      <c r="M840" s="1"/>
      <c r="N840" s="1"/>
      <c r="O840" s="1"/>
      <c r="P840" s="1"/>
      <c r="Q840" s="1"/>
      <c r="R840" s="1"/>
      <c r="S840" s="1"/>
      <c r="T840" s="1"/>
    </row>
    <row r="841" spans="1:20" ht="15.75" customHeight="1" x14ac:dyDescent="0.2">
      <c r="A841" s="1"/>
      <c r="B841" s="1"/>
      <c r="C841" s="1"/>
      <c r="D841" s="1"/>
      <c r="E841" s="1"/>
      <c r="F841" s="1"/>
      <c r="G841" s="1"/>
      <c r="H841" s="1"/>
      <c r="I841" s="1"/>
      <c r="J841" s="1"/>
      <c r="K841" s="1"/>
      <c r="L841" s="1"/>
      <c r="M841" s="1"/>
      <c r="N841" s="1"/>
      <c r="O841" s="1"/>
      <c r="P841" s="1"/>
      <c r="Q841" s="1"/>
      <c r="R841" s="1"/>
      <c r="S841" s="1"/>
      <c r="T841" s="1"/>
    </row>
    <row r="842" spans="1:20" ht="15.75" customHeight="1" x14ac:dyDescent="0.2">
      <c r="A842" s="1"/>
      <c r="B842" s="1"/>
      <c r="C842" s="1"/>
      <c r="D842" s="1"/>
      <c r="E842" s="1"/>
      <c r="F842" s="1"/>
      <c r="G842" s="1"/>
      <c r="H842" s="1"/>
      <c r="I842" s="1"/>
      <c r="J842" s="1"/>
      <c r="K842" s="1"/>
      <c r="L842" s="1"/>
      <c r="M842" s="1"/>
      <c r="N842" s="1"/>
      <c r="O842" s="1"/>
      <c r="P842" s="1"/>
      <c r="Q842" s="1"/>
      <c r="R842" s="1"/>
      <c r="S842" s="1"/>
      <c r="T842" s="1"/>
    </row>
    <row r="843" spans="1:20" ht="15.75" customHeight="1" x14ac:dyDescent="0.2">
      <c r="A843" s="1"/>
      <c r="B843" s="1"/>
      <c r="C843" s="1"/>
      <c r="D843" s="1"/>
      <c r="E843" s="1"/>
      <c r="F843" s="1"/>
      <c r="G843" s="1"/>
      <c r="H843" s="1"/>
      <c r="I843" s="1"/>
      <c r="J843" s="1"/>
      <c r="K843" s="1"/>
      <c r="L843" s="1"/>
      <c r="M843" s="1"/>
      <c r="N843" s="1"/>
      <c r="O843" s="1"/>
      <c r="P843" s="1"/>
      <c r="Q843" s="1"/>
      <c r="R843" s="1"/>
      <c r="S843" s="1"/>
      <c r="T843" s="1"/>
    </row>
    <row r="844" spans="1:20" ht="15.75" customHeight="1" x14ac:dyDescent="0.2">
      <c r="A844" s="1"/>
      <c r="B844" s="1"/>
      <c r="C844" s="1"/>
      <c r="D844" s="1"/>
      <c r="E844" s="1"/>
      <c r="F844" s="1"/>
      <c r="G844" s="1"/>
      <c r="H844" s="1"/>
      <c r="I844" s="1"/>
      <c r="J844" s="1"/>
      <c r="K844" s="1"/>
      <c r="L844" s="1"/>
      <c r="M844" s="1"/>
      <c r="N844" s="1"/>
      <c r="O844" s="1"/>
      <c r="P844" s="1"/>
      <c r="Q844" s="1"/>
      <c r="R844" s="1"/>
      <c r="S844" s="1"/>
      <c r="T844" s="1"/>
    </row>
    <row r="845" spans="1:20" ht="15.75" customHeight="1" x14ac:dyDescent="0.2">
      <c r="A845" s="1"/>
      <c r="B845" s="1"/>
      <c r="C845" s="1"/>
      <c r="D845" s="1"/>
      <c r="E845" s="1"/>
      <c r="F845" s="1"/>
      <c r="G845" s="1"/>
      <c r="H845" s="1"/>
      <c r="I845" s="1"/>
      <c r="J845" s="1"/>
      <c r="K845" s="1"/>
      <c r="L845" s="1"/>
      <c r="M845" s="1"/>
      <c r="N845" s="1"/>
      <c r="O845" s="1"/>
      <c r="P845" s="1"/>
      <c r="Q845" s="1"/>
      <c r="R845" s="1"/>
      <c r="S845" s="1"/>
      <c r="T845" s="1"/>
    </row>
    <row r="846" spans="1:20" ht="15.75" customHeight="1" x14ac:dyDescent="0.2">
      <c r="A846" s="1"/>
      <c r="B846" s="1"/>
      <c r="C846" s="1"/>
      <c r="D846" s="1"/>
      <c r="E846" s="1"/>
      <c r="F846" s="1"/>
      <c r="G846" s="1"/>
      <c r="H846" s="1"/>
      <c r="I846" s="1"/>
      <c r="J846" s="1"/>
      <c r="K846" s="1"/>
      <c r="L846" s="1"/>
      <c r="M846" s="1"/>
      <c r="N846" s="1"/>
      <c r="O846" s="1"/>
      <c r="P846" s="1"/>
      <c r="Q846" s="1"/>
      <c r="R846" s="1"/>
      <c r="S846" s="1"/>
      <c r="T846" s="1"/>
    </row>
    <row r="847" spans="1:20" ht="15.75" customHeight="1" x14ac:dyDescent="0.2">
      <c r="A847" s="1"/>
      <c r="B847" s="1"/>
      <c r="C847" s="1"/>
      <c r="D847" s="1"/>
      <c r="E847" s="1"/>
      <c r="F847" s="1"/>
      <c r="G847" s="1"/>
      <c r="H847" s="1"/>
      <c r="I847" s="1"/>
      <c r="J847" s="1"/>
      <c r="K847" s="1"/>
      <c r="L847" s="1"/>
      <c r="M847" s="1"/>
      <c r="N847" s="1"/>
      <c r="O847" s="1"/>
      <c r="P847" s="1"/>
      <c r="Q847" s="1"/>
      <c r="R847" s="1"/>
      <c r="S847" s="1"/>
      <c r="T847" s="1"/>
    </row>
    <row r="848" spans="1:20" ht="15.75" customHeight="1" x14ac:dyDescent="0.2">
      <c r="A848" s="1"/>
      <c r="B848" s="1"/>
      <c r="C848" s="1"/>
      <c r="D848" s="1"/>
      <c r="E848" s="1"/>
      <c r="F848" s="1"/>
      <c r="G848" s="1"/>
      <c r="H848" s="1"/>
      <c r="I848" s="1"/>
      <c r="J848" s="1"/>
      <c r="K848" s="1"/>
      <c r="L848" s="1"/>
      <c r="M848" s="1"/>
      <c r="N848" s="1"/>
      <c r="O848" s="1"/>
      <c r="P848" s="1"/>
      <c r="Q848" s="1"/>
      <c r="R848" s="1"/>
      <c r="S848" s="1"/>
      <c r="T848" s="1"/>
    </row>
    <row r="849" spans="1:20" ht="15.75" customHeight="1" x14ac:dyDescent="0.2">
      <c r="A849" s="1"/>
      <c r="B849" s="1"/>
      <c r="C849" s="1"/>
      <c r="D849" s="1"/>
      <c r="E849" s="1"/>
      <c r="F849" s="1"/>
      <c r="G849" s="1"/>
      <c r="H849" s="1"/>
      <c r="I849" s="1"/>
      <c r="J849" s="1"/>
      <c r="K849" s="1"/>
      <c r="L849" s="1"/>
      <c r="M849" s="1"/>
      <c r="N849" s="1"/>
      <c r="O849" s="1"/>
      <c r="P849" s="1"/>
      <c r="Q849" s="1"/>
      <c r="R849" s="1"/>
      <c r="S849" s="1"/>
      <c r="T849" s="1"/>
    </row>
    <row r="850" spans="1:20" ht="15.75" customHeight="1" x14ac:dyDescent="0.2">
      <c r="A850" s="1"/>
      <c r="B850" s="1"/>
      <c r="C850" s="1"/>
      <c r="D850" s="1"/>
      <c r="E850" s="1"/>
      <c r="F850" s="1"/>
      <c r="G850" s="1"/>
      <c r="H850" s="1"/>
      <c r="I850" s="1"/>
      <c r="J850" s="1"/>
      <c r="K850" s="1"/>
      <c r="L850" s="1"/>
      <c r="M850" s="1"/>
      <c r="N850" s="1"/>
      <c r="O850" s="1"/>
      <c r="P850" s="1"/>
      <c r="Q850" s="1"/>
      <c r="R850" s="1"/>
      <c r="S850" s="1"/>
      <c r="T850" s="1"/>
    </row>
    <row r="851" spans="1:20" ht="15.75" customHeight="1" x14ac:dyDescent="0.2">
      <c r="A851" s="1"/>
      <c r="B851" s="1"/>
      <c r="C851" s="1"/>
      <c r="D851" s="1"/>
      <c r="E851" s="1"/>
      <c r="F851" s="1"/>
      <c r="G851" s="1"/>
      <c r="H851" s="1"/>
      <c r="I851" s="1"/>
      <c r="J851" s="1"/>
      <c r="K851" s="1"/>
      <c r="L851" s="1"/>
      <c r="M851" s="1"/>
      <c r="N851" s="1"/>
      <c r="O851" s="1"/>
      <c r="P851" s="1"/>
      <c r="Q851" s="1"/>
      <c r="R851" s="1"/>
      <c r="S851" s="1"/>
      <c r="T851" s="1"/>
    </row>
    <row r="852" spans="1:20" ht="15.75" customHeight="1" x14ac:dyDescent="0.2">
      <c r="A852" s="1"/>
      <c r="B852" s="1"/>
      <c r="C852" s="1"/>
      <c r="D852" s="1"/>
      <c r="E852" s="1"/>
      <c r="F852" s="1"/>
      <c r="G852" s="1"/>
      <c r="H852" s="1"/>
      <c r="I852" s="1"/>
      <c r="J852" s="1"/>
      <c r="K852" s="1"/>
      <c r="L852" s="1"/>
      <c r="M852" s="1"/>
      <c r="N852" s="1"/>
      <c r="O852" s="1"/>
      <c r="P852" s="1"/>
      <c r="Q852" s="1"/>
      <c r="R852" s="1"/>
      <c r="S852" s="1"/>
      <c r="T852" s="1"/>
    </row>
    <row r="853" spans="1:20" ht="15.75" customHeight="1" x14ac:dyDescent="0.2">
      <c r="A853" s="1"/>
      <c r="B853" s="1"/>
      <c r="C853" s="1"/>
      <c r="D853" s="1"/>
      <c r="E853" s="1"/>
      <c r="F853" s="1"/>
      <c r="G853" s="1"/>
      <c r="H853" s="1"/>
      <c r="I853" s="1"/>
      <c r="J853" s="1"/>
      <c r="K853" s="1"/>
      <c r="L853" s="1"/>
      <c r="M853" s="1"/>
      <c r="N853" s="1"/>
      <c r="O853" s="1"/>
      <c r="P853" s="1"/>
      <c r="Q853" s="1"/>
      <c r="R853" s="1"/>
      <c r="S853" s="1"/>
      <c r="T853" s="1"/>
    </row>
    <row r="854" spans="1:20" ht="15.75" customHeight="1" x14ac:dyDescent="0.2">
      <c r="A854" s="1"/>
      <c r="B854" s="1"/>
      <c r="C854" s="1"/>
      <c r="D854" s="1"/>
      <c r="E854" s="1"/>
      <c r="F854" s="1"/>
      <c r="G854" s="1"/>
      <c r="H854" s="1"/>
      <c r="I854" s="1"/>
      <c r="J854" s="1"/>
      <c r="K854" s="1"/>
      <c r="L854" s="1"/>
      <c r="M854" s="1"/>
      <c r="N854" s="1"/>
      <c r="O854" s="1"/>
      <c r="P854" s="1"/>
      <c r="Q854" s="1"/>
      <c r="R854" s="1"/>
      <c r="S854" s="1"/>
      <c r="T854" s="1"/>
    </row>
    <row r="855" spans="1:20" ht="15.75" customHeight="1" x14ac:dyDescent="0.2">
      <c r="A855" s="1"/>
      <c r="B855" s="1"/>
      <c r="C855" s="1"/>
      <c r="D855" s="1"/>
      <c r="E855" s="1"/>
      <c r="F855" s="1"/>
      <c r="G855" s="1"/>
      <c r="H855" s="1"/>
      <c r="I855" s="1"/>
      <c r="J855" s="1"/>
      <c r="K855" s="1"/>
      <c r="L855" s="1"/>
      <c r="M855" s="1"/>
      <c r="N855" s="1"/>
      <c r="O855" s="1"/>
      <c r="P855" s="1"/>
      <c r="Q855" s="1"/>
      <c r="R855" s="1"/>
      <c r="S855" s="1"/>
      <c r="T855" s="1"/>
    </row>
    <row r="856" spans="1:20" ht="15.75" customHeight="1" x14ac:dyDescent="0.2">
      <c r="A856" s="1"/>
      <c r="B856" s="1"/>
      <c r="C856" s="1"/>
      <c r="D856" s="1"/>
      <c r="E856" s="1"/>
      <c r="F856" s="1"/>
      <c r="G856" s="1"/>
      <c r="H856" s="1"/>
      <c r="I856" s="1"/>
      <c r="J856" s="1"/>
      <c r="K856" s="1"/>
      <c r="L856" s="1"/>
      <c r="M856" s="1"/>
      <c r="N856" s="1"/>
      <c r="O856" s="1"/>
      <c r="P856" s="1"/>
      <c r="Q856" s="1"/>
      <c r="R856" s="1"/>
      <c r="S856" s="1"/>
      <c r="T856" s="1"/>
    </row>
    <row r="857" spans="1:20" ht="15.75" customHeight="1" x14ac:dyDescent="0.2">
      <c r="A857" s="1"/>
      <c r="B857" s="1"/>
      <c r="C857" s="1"/>
      <c r="D857" s="1"/>
      <c r="E857" s="1"/>
      <c r="F857" s="1"/>
      <c r="G857" s="1"/>
      <c r="H857" s="1"/>
      <c r="I857" s="1"/>
      <c r="J857" s="1"/>
      <c r="K857" s="1"/>
      <c r="L857" s="1"/>
      <c r="M857" s="1"/>
      <c r="N857" s="1"/>
      <c r="O857" s="1"/>
      <c r="P857" s="1"/>
      <c r="Q857" s="1"/>
      <c r="R857" s="1"/>
      <c r="S857" s="1"/>
      <c r="T857" s="1"/>
    </row>
    <row r="858" spans="1:20" ht="15.75" customHeight="1" x14ac:dyDescent="0.2">
      <c r="A858" s="1"/>
      <c r="B858" s="1"/>
      <c r="C858" s="1"/>
      <c r="D858" s="1"/>
      <c r="E858" s="1"/>
      <c r="F858" s="1"/>
      <c r="G858" s="1"/>
      <c r="H858" s="1"/>
      <c r="I858" s="1"/>
      <c r="J858" s="1"/>
      <c r="K858" s="1"/>
      <c r="L858" s="1"/>
      <c r="M858" s="1"/>
      <c r="N858" s="1"/>
      <c r="O858" s="1"/>
      <c r="P858" s="1"/>
      <c r="Q858" s="1"/>
      <c r="R858" s="1"/>
      <c r="S858" s="1"/>
      <c r="T858" s="1"/>
    </row>
    <row r="859" spans="1:20" ht="15.75" customHeight="1" x14ac:dyDescent="0.2">
      <c r="A859" s="1"/>
      <c r="B859" s="1"/>
      <c r="C859" s="1"/>
      <c r="D859" s="1"/>
      <c r="E859" s="1"/>
      <c r="F859" s="1"/>
      <c r="G859" s="1"/>
      <c r="H859" s="1"/>
      <c r="I859" s="1"/>
      <c r="J859" s="1"/>
      <c r="K859" s="1"/>
      <c r="L859" s="1"/>
      <c r="M859" s="1"/>
      <c r="N859" s="1"/>
      <c r="O859" s="1"/>
      <c r="P859" s="1"/>
      <c r="Q859" s="1"/>
      <c r="R859" s="1"/>
      <c r="S859" s="1"/>
      <c r="T859" s="1"/>
    </row>
    <row r="860" spans="1:20" ht="15.75" customHeight="1" x14ac:dyDescent="0.2">
      <c r="A860" s="1"/>
      <c r="B860" s="1"/>
      <c r="C860" s="1"/>
      <c r="D860" s="1"/>
      <c r="E860" s="1"/>
      <c r="F860" s="1"/>
      <c r="G860" s="1"/>
      <c r="H860" s="1"/>
      <c r="I860" s="1"/>
      <c r="J860" s="1"/>
      <c r="K860" s="1"/>
      <c r="L860" s="1"/>
      <c r="M860" s="1"/>
      <c r="N860" s="1"/>
      <c r="O860" s="1"/>
      <c r="P860" s="1"/>
      <c r="Q860" s="1"/>
      <c r="R860" s="1"/>
      <c r="S860" s="1"/>
      <c r="T860" s="1"/>
    </row>
    <row r="861" spans="1:20" ht="15.75" customHeight="1" x14ac:dyDescent="0.2">
      <c r="A861" s="1"/>
      <c r="B861" s="1"/>
      <c r="C861" s="1"/>
      <c r="D861" s="1"/>
      <c r="E861" s="1"/>
      <c r="F861" s="1"/>
      <c r="G861" s="1"/>
      <c r="H861" s="1"/>
      <c r="I861" s="1"/>
      <c r="J861" s="1"/>
      <c r="K861" s="1"/>
      <c r="L861" s="1"/>
      <c r="M861" s="1"/>
      <c r="N861" s="1"/>
      <c r="O861" s="1"/>
      <c r="P861" s="1"/>
      <c r="Q861" s="1"/>
      <c r="R861" s="1"/>
      <c r="S861" s="1"/>
      <c r="T861" s="1"/>
    </row>
    <row r="862" spans="1:20" ht="15.75" customHeight="1" x14ac:dyDescent="0.2">
      <c r="A862" s="1"/>
      <c r="B862" s="1"/>
      <c r="C862" s="1"/>
      <c r="D862" s="1"/>
      <c r="E862" s="1"/>
      <c r="F862" s="1"/>
      <c r="G862" s="1"/>
      <c r="H862" s="1"/>
      <c r="I862" s="1"/>
      <c r="J862" s="1"/>
      <c r="K862" s="1"/>
      <c r="L862" s="1"/>
      <c r="M862" s="1"/>
      <c r="N862" s="1"/>
      <c r="O862" s="1"/>
      <c r="P862" s="1"/>
      <c r="Q862" s="1"/>
      <c r="R862" s="1"/>
      <c r="S862" s="1"/>
      <c r="T862" s="1"/>
    </row>
    <row r="863" spans="1:20" ht="15.75" customHeight="1" x14ac:dyDescent="0.2">
      <c r="A863" s="1"/>
      <c r="B863" s="1"/>
      <c r="C863" s="1"/>
      <c r="D863" s="1"/>
      <c r="E863" s="1"/>
      <c r="F863" s="1"/>
      <c r="G863" s="1"/>
      <c r="H863" s="1"/>
      <c r="I863" s="1"/>
      <c r="J863" s="1"/>
      <c r="K863" s="1"/>
      <c r="L863" s="1"/>
      <c r="M863" s="1"/>
      <c r="N863" s="1"/>
      <c r="O863" s="1"/>
      <c r="P863" s="1"/>
      <c r="Q863" s="1"/>
      <c r="R863" s="1"/>
      <c r="S863" s="1"/>
      <c r="T863" s="1"/>
    </row>
    <row r="864" spans="1:20" ht="15.75" customHeight="1" x14ac:dyDescent="0.2">
      <c r="A864" s="1"/>
      <c r="B864" s="1"/>
      <c r="C864" s="1"/>
      <c r="D864" s="1"/>
      <c r="E864" s="1"/>
      <c r="F864" s="1"/>
      <c r="G864" s="1"/>
      <c r="H864" s="1"/>
      <c r="I864" s="1"/>
      <c r="J864" s="1"/>
      <c r="K864" s="1"/>
      <c r="L864" s="1"/>
      <c r="M864" s="1"/>
      <c r="N864" s="1"/>
      <c r="O864" s="1"/>
      <c r="P864" s="1"/>
      <c r="Q864" s="1"/>
      <c r="R864" s="1"/>
      <c r="S864" s="1"/>
      <c r="T864" s="1"/>
    </row>
    <row r="865" spans="1:20" ht="15.75" customHeight="1" x14ac:dyDescent="0.2">
      <c r="A865" s="1"/>
      <c r="B865" s="1"/>
      <c r="C865" s="1"/>
      <c r="D865" s="1"/>
      <c r="E865" s="1"/>
      <c r="F865" s="1"/>
      <c r="G865" s="1"/>
      <c r="H865" s="1"/>
      <c r="I865" s="1"/>
      <c r="J865" s="1"/>
      <c r="K865" s="1"/>
      <c r="L865" s="1"/>
      <c r="M865" s="1"/>
      <c r="N865" s="1"/>
      <c r="O865" s="1"/>
      <c r="P865" s="1"/>
      <c r="Q865" s="1"/>
      <c r="R865" s="1"/>
      <c r="S865" s="1"/>
      <c r="T865" s="1"/>
    </row>
    <row r="866" spans="1:20" ht="15.75" customHeight="1" x14ac:dyDescent="0.2">
      <c r="A866" s="1"/>
      <c r="B866" s="1"/>
      <c r="C866" s="1"/>
      <c r="D866" s="1"/>
      <c r="E866" s="1"/>
      <c r="F866" s="1"/>
      <c r="G866" s="1"/>
      <c r="H866" s="1"/>
      <c r="I866" s="1"/>
      <c r="J866" s="1"/>
      <c r="K866" s="1"/>
      <c r="L866" s="1"/>
      <c r="M866" s="1"/>
      <c r="N866" s="1"/>
      <c r="O866" s="1"/>
      <c r="P866" s="1"/>
      <c r="Q866" s="1"/>
      <c r="R866" s="1"/>
      <c r="S866" s="1"/>
      <c r="T866" s="1"/>
    </row>
    <row r="867" spans="1:20" ht="15.75" customHeight="1" x14ac:dyDescent="0.2">
      <c r="A867" s="1"/>
      <c r="B867" s="1"/>
      <c r="C867" s="1"/>
      <c r="D867" s="1"/>
      <c r="E867" s="1"/>
      <c r="F867" s="1"/>
      <c r="G867" s="1"/>
      <c r="H867" s="1"/>
      <c r="I867" s="1"/>
      <c r="J867" s="1"/>
      <c r="K867" s="1"/>
      <c r="L867" s="1"/>
      <c r="M867" s="1"/>
      <c r="N867" s="1"/>
      <c r="O867" s="1"/>
      <c r="P867" s="1"/>
      <c r="Q867" s="1"/>
      <c r="R867" s="1"/>
      <c r="S867" s="1"/>
      <c r="T867" s="1"/>
    </row>
    <row r="868" spans="1:20" ht="15.75" customHeight="1" x14ac:dyDescent="0.2">
      <c r="A868" s="1"/>
      <c r="B868" s="1"/>
      <c r="C868" s="1"/>
      <c r="D868" s="1"/>
      <c r="E868" s="1"/>
      <c r="F868" s="1"/>
      <c r="G868" s="1"/>
      <c r="H868" s="1"/>
      <c r="I868" s="1"/>
      <c r="J868" s="1"/>
      <c r="K868" s="1"/>
      <c r="L868" s="1"/>
      <c r="M868" s="1"/>
      <c r="N868" s="1"/>
      <c r="O868" s="1"/>
      <c r="P868" s="1"/>
      <c r="Q868" s="1"/>
      <c r="R868" s="1"/>
      <c r="S868" s="1"/>
      <c r="T868" s="1"/>
    </row>
    <row r="869" spans="1:20" ht="15.75" customHeight="1" x14ac:dyDescent="0.2">
      <c r="A869" s="1"/>
      <c r="B869" s="1"/>
      <c r="C869" s="1"/>
      <c r="D869" s="1"/>
      <c r="E869" s="1"/>
      <c r="F869" s="1"/>
      <c r="G869" s="1"/>
      <c r="H869" s="1"/>
      <c r="I869" s="1"/>
      <c r="J869" s="1"/>
      <c r="K869" s="1"/>
      <c r="L869" s="1"/>
      <c r="M869" s="1"/>
      <c r="N869" s="1"/>
      <c r="O869" s="1"/>
      <c r="P869" s="1"/>
      <c r="Q869" s="1"/>
      <c r="R869" s="1"/>
      <c r="S869" s="1"/>
      <c r="T869" s="1"/>
    </row>
    <row r="870" spans="1:20" ht="15.75" customHeight="1" x14ac:dyDescent="0.2">
      <c r="A870" s="1"/>
      <c r="B870" s="1"/>
      <c r="C870" s="1"/>
      <c r="D870" s="1"/>
      <c r="E870" s="1"/>
      <c r="F870" s="1"/>
      <c r="G870" s="1"/>
      <c r="H870" s="1"/>
      <c r="I870" s="1"/>
      <c r="J870" s="1"/>
      <c r="K870" s="1"/>
      <c r="L870" s="1"/>
      <c r="M870" s="1"/>
      <c r="N870" s="1"/>
      <c r="O870" s="1"/>
      <c r="P870" s="1"/>
      <c r="Q870" s="1"/>
      <c r="R870" s="1"/>
      <c r="S870" s="1"/>
      <c r="T870" s="1"/>
    </row>
    <row r="871" spans="1:20" ht="15.75" customHeight="1" x14ac:dyDescent="0.2">
      <c r="A871" s="1"/>
      <c r="B871" s="1"/>
      <c r="C871" s="1"/>
      <c r="D871" s="1"/>
      <c r="E871" s="1"/>
      <c r="F871" s="1"/>
      <c r="G871" s="1"/>
      <c r="H871" s="1"/>
      <c r="I871" s="1"/>
      <c r="J871" s="1"/>
      <c r="K871" s="1"/>
      <c r="L871" s="1"/>
      <c r="M871" s="1"/>
      <c r="N871" s="1"/>
      <c r="O871" s="1"/>
      <c r="P871" s="1"/>
      <c r="Q871" s="1"/>
      <c r="R871" s="1"/>
      <c r="S871" s="1"/>
      <c r="T871" s="1"/>
    </row>
    <row r="872" spans="1:20" ht="15.75" customHeight="1" x14ac:dyDescent="0.2">
      <c r="A872" s="1"/>
      <c r="B872" s="1"/>
      <c r="C872" s="1"/>
      <c r="D872" s="1"/>
      <c r="E872" s="1"/>
      <c r="F872" s="1"/>
      <c r="G872" s="1"/>
      <c r="H872" s="1"/>
      <c r="I872" s="1"/>
      <c r="J872" s="1"/>
      <c r="K872" s="1"/>
      <c r="L872" s="1"/>
      <c r="M872" s="1"/>
      <c r="N872" s="1"/>
      <c r="O872" s="1"/>
      <c r="P872" s="1"/>
      <c r="Q872" s="1"/>
      <c r="R872" s="1"/>
      <c r="S872" s="1"/>
      <c r="T872" s="1"/>
    </row>
    <row r="873" spans="1:20" ht="15.75" customHeight="1" x14ac:dyDescent="0.2">
      <c r="A873" s="1"/>
      <c r="B873" s="1"/>
      <c r="C873" s="1"/>
      <c r="D873" s="1"/>
      <c r="E873" s="1"/>
      <c r="F873" s="1"/>
      <c r="G873" s="1"/>
      <c r="H873" s="1"/>
      <c r="I873" s="1"/>
      <c r="J873" s="1"/>
      <c r="K873" s="1"/>
      <c r="L873" s="1"/>
      <c r="M873" s="1"/>
      <c r="N873" s="1"/>
      <c r="O873" s="1"/>
      <c r="P873" s="1"/>
      <c r="Q873" s="1"/>
      <c r="R873" s="1"/>
      <c r="S873" s="1"/>
      <c r="T873" s="1"/>
    </row>
    <row r="874" spans="1:20" ht="15.75" customHeight="1" x14ac:dyDescent="0.2">
      <c r="A874" s="1"/>
      <c r="B874" s="1"/>
      <c r="C874" s="1"/>
      <c r="D874" s="1"/>
      <c r="E874" s="1"/>
      <c r="F874" s="1"/>
      <c r="G874" s="1"/>
      <c r="H874" s="1"/>
      <c r="I874" s="1"/>
      <c r="J874" s="1"/>
      <c r="K874" s="1"/>
      <c r="L874" s="1"/>
      <c r="M874" s="1"/>
      <c r="N874" s="1"/>
      <c r="O874" s="1"/>
      <c r="P874" s="1"/>
      <c r="Q874" s="1"/>
      <c r="R874" s="1"/>
      <c r="S874" s="1"/>
      <c r="T874" s="1"/>
    </row>
    <row r="875" spans="1:20" ht="15.75" customHeight="1" x14ac:dyDescent="0.2">
      <c r="A875" s="1"/>
      <c r="B875" s="1"/>
      <c r="C875" s="1"/>
      <c r="D875" s="1"/>
      <c r="E875" s="1"/>
      <c r="F875" s="1"/>
      <c r="G875" s="1"/>
      <c r="H875" s="1"/>
      <c r="I875" s="1"/>
      <c r="J875" s="1"/>
      <c r="K875" s="1"/>
      <c r="L875" s="1"/>
      <c r="M875" s="1"/>
      <c r="N875" s="1"/>
      <c r="O875" s="1"/>
      <c r="P875" s="1"/>
      <c r="Q875" s="1"/>
      <c r="R875" s="1"/>
      <c r="S875" s="1"/>
      <c r="T875" s="1"/>
    </row>
    <row r="876" spans="1:20" ht="15.75" customHeight="1" x14ac:dyDescent="0.2">
      <c r="A876" s="1"/>
      <c r="B876" s="1"/>
      <c r="C876" s="1"/>
      <c r="D876" s="1"/>
      <c r="E876" s="1"/>
      <c r="F876" s="1"/>
      <c r="G876" s="1"/>
      <c r="H876" s="1"/>
      <c r="I876" s="1"/>
      <c r="J876" s="1"/>
      <c r="K876" s="1"/>
      <c r="L876" s="1"/>
      <c r="M876" s="1"/>
      <c r="N876" s="1"/>
      <c r="O876" s="1"/>
      <c r="P876" s="1"/>
      <c r="Q876" s="1"/>
      <c r="R876" s="1"/>
      <c r="S876" s="1"/>
      <c r="T876" s="1"/>
    </row>
    <row r="877" spans="1:20" ht="15.75" customHeight="1" x14ac:dyDescent="0.2">
      <c r="A877" s="1"/>
      <c r="B877" s="1"/>
      <c r="C877" s="1"/>
      <c r="D877" s="1"/>
      <c r="E877" s="1"/>
      <c r="F877" s="1"/>
      <c r="G877" s="1"/>
      <c r="H877" s="1"/>
      <c r="I877" s="1"/>
      <c r="J877" s="1"/>
      <c r="K877" s="1"/>
      <c r="L877" s="1"/>
      <c r="M877" s="1"/>
      <c r="N877" s="1"/>
      <c r="O877" s="1"/>
      <c r="P877" s="1"/>
      <c r="Q877" s="1"/>
      <c r="R877" s="1"/>
      <c r="S877" s="1"/>
      <c r="T877" s="1"/>
    </row>
    <row r="878" spans="1:20" ht="15.75" customHeight="1" x14ac:dyDescent="0.2">
      <c r="A878" s="1"/>
      <c r="B878" s="1"/>
      <c r="C878" s="1"/>
      <c r="D878" s="1"/>
      <c r="E878" s="1"/>
      <c r="F878" s="1"/>
      <c r="G878" s="1"/>
      <c r="H878" s="1"/>
      <c r="I878" s="1"/>
      <c r="J878" s="1"/>
      <c r="K878" s="1"/>
      <c r="L878" s="1"/>
      <c r="M878" s="1"/>
      <c r="N878" s="1"/>
      <c r="O878" s="1"/>
      <c r="P878" s="1"/>
      <c r="Q878" s="1"/>
      <c r="R878" s="1"/>
      <c r="S878" s="1"/>
      <c r="T878" s="1"/>
    </row>
    <row r="879" spans="1:20" ht="15.75" customHeight="1" x14ac:dyDescent="0.2">
      <c r="A879" s="1"/>
      <c r="B879" s="1"/>
      <c r="C879" s="1"/>
      <c r="D879" s="1"/>
      <c r="E879" s="1"/>
      <c r="F879" s="1"/>
      <c r="G879" s="1"/>
      <c r="H879" s="1"/>
      <c r="I879" s="1"/>
      <c r="J879" s="1"/>
      <c r="K879" s="1"/>
      <c r="L879" s="1"/>
      <c r="M879" s="1"/>
      <c r="N879" s="1"/>
      <c r="O879" s="1"/>
      <c r="P879" s="1"/>
      <c r="Q879" s="1"/>
      <c r="R879" s="1"/>
      <c r="S879" s="1"/>
      <c r="T879" s="1"/>
    </row>
    <row r="880" spans="1:20" ht="15.75" customHeight="1" x14ac:dyDescent="0.2">
      <c r="A880" s="1"/>
      <c r="B880" s="1"/>
      <c r="C880" s="1"/>
      <c r="D880" s="1"/>
      <c r="E880" s="1"/>
      <c r="F880" s="1"/>
      <c r="G880" s="1"/>
      <c r="H880" s="1"/>
      <c r="I880" s="1"/>
      <c r="J880" s="1"/>
      <c r="K880" s="1"/>
      <c r="L880" s="1"/>
      <c r="M880" s="1"/>
      <c r="N880" s="1"/>
      <c r="O880" s="1"/>
      <c r="P880" s="1"/>
      <c r="Q880" s="1"/>
      <c r="R880" s="1"/>
      <c r="S880" s="1"/>
      <c r="T880" s="1"/>
    </row>
    <row r="881" spans="1:20" ht="15.75" customHeight="1" x14ac:dyDescent="0.2">
      <c r="A881" s="1"/>
      <c r="B881" s="1"/>
      <c r="C881" s="1"/>
      <c r="D881" s="1"/>
      <c r="E881" s="1"/>
      <c r="F881" s="1"/>
      <c r="G881" s="1"/>
      <c r="H881" s="1"/>
      <c r="I881" s="1"/>
      <c r="J881" s="1"/>
      <c r="K881" s="1"/>
      <c r="L881" s="1"/>
      <c r="M881" s="1"/>
      <c r="N881" s="1"/>
      <c r="O881" s="1"/>
      <c r="P881" s="1"/>
      <c r="Q881" s="1"/>
      <c r="R881" s="1"/>
      <c r="S881" s="1"/>
      <c r="T881" s="1"/>
    </row>
    <row r="882" spans="1:20" ht="15.75" customHeight="1" x14ac:dyDescent="0.2">
      <c r="A882" s="1"/>
      <c r="B882" s="1"/>
      <c r="C882" s="1"/>
      <c r="D882" s="1"/>
      <c r="E882" s="1"/>
      <c r="F882" s="1"/>
      <c r="G882" s="1"/>
      <c r="H882" s="1"/>
      <c r="I882" s="1"/>
      <c r="J882" s="1"/>
      <c r="K882" s="1"/>
      <c r="L882" s="1"/>
      <c r="M882" s="1"/>
      <c r="N882" s="1"/>
      <c r="O882" s="1"/>
      <c r="P882" s="1"/>
      <c r="Q882" s="1"/>
      <c r="R882" s="1"/>
      <c r="S882" s="1"/>
      <c r="T882" s="1"/>
    </row>
    <row r="883" spans="1:20" ht="15.75" customHeight="1" x14ac:dyDescent="0.2">
      <c r="A883" s="1"/>
      <c r="B883" s="1"/>
      <c r="C883" s="1"/>
      <c r="D883" s="1"/>
      <c r="E883" s="1"/>
      <c r="F883" s="1"/>
      <c r="G883" s="1"/>
      <c r="H883" s="1"/>
      <c r="I883" s="1"/>
      <c r="J883" s="1"/>
      <c r="K883" s="1"/>
      <c r="L883" s="1"/>
      <c r="M883" s="1"/>
      <c r="N883" s="1"/>
      <c r="O883" s="1"/>
      <c r="P883" s="1"/>
      <c r="Q883" s="1"/>
      <c r="R883" s="1"/>
      <c r="S883" s="1"/>
      <c r="T883" s="1"/>
    </row>
    <row r="884" spans="1:20" ht="15.75" customHeight="1" x14ac:dyDescent="0.2">
      <c r="A884" s="1"/>
      <c r="B884" s="1"/>
      <c r="C884" s="1"/>
      <c r="D884" s="1"/>
      <c r="E884" s="1"/>
      <c r="F884" s="1"/>
      <c r="G884" s="1"/>
      <c r="H884" s="1"/>
      <c r="I884" s="1"/>
      <c r="J884" s="1"/>
      <c r="K884" s="1"/>
      <c r="L884" s="1"/>
      <c r="M884" s="1"/>
      <c r="N884" s="1"/>
      <c r="O884" s="1"/>
      <c r="P884" s="1"/>
      <c r="Q884" s="1"/>
      <c r="R884" s="1"/>
      <c r="S884" s="1"/>
      <c r="T884" s="1"/>
    </row>
    <row r="885" spans="1:20" ht="15.75" customHeight="1" x14ac:dyDescent="0.2">
      <c r="A885" s="1"/>
      <c r="B885" s="1"/>
      <c r="C885" s="1"/>
      <c r="D885" s="1"/>
      <c r="E885" s="1"/>
      <c r="F885" s="1"/>
      <c r="G885" s="1"/>
      <c r="H885" s="1"/>
      <c r="I885" s="1"/>
      <c r="J885" s="1"/>
      <c r="K885" s="1"/>
      <c r="L885" s="1"/>
      <c r="M885" s="1"/>
      <c r="N885" s="1"/>
      <c r="O885" s="1"/>
      <c r="P885" s="1"/>
      <c r="Q885" s="1"/>
      <c r="R885" s="1"/>
      <c r="S885" s="1"/>
      <c r="T885" s="1"/>
    </row>
    <row r="886" spans="1:20" ht="15.75" customHeight="1" x14ac:dyDescent="0.2">
      <c r="A886" s="1"/>
      <c r="B886" s="1"/>
      <c r="C886" s="1"/>
      <c r="D886" s="1"/>
      <c r="E886" s="1"/>
      <c r="F886" s="1"/>
      <c r="G886" s="1"/>
      <c r="H886" s="1"/>
      <c r="I886" s="1"/>
      <c r="J886" s="1"/>
      <c r="K886" s="1"/>
      <c r="L886" s="1"/>
      <c r="M886" s="1"/>
      <c r="N886" s="1"/>
      <c r="O886" s="1"/>
      <c r="P886" s="1"/>
      <c r="Q886" s="1"/>
      <c r="R886" s="1"/>
      <c r="S886" s="1"/>
      <c r="T886" s="1"/>
    </row>
    <row r="887" spans="1:20" ht="15.75" customHeight="1" x14ac:dyDescent="0.2">
      <c r="A887" s="1"/>
      <c r="B887" s="1"/>
      <c r="C887" s="1"/>
      <c r="D887" s="1"/>
      <c r="E887" s="1"/>
      <c r="F887" s="1"/>
      <c r="G887" s="1"/>
      <c r="H887" s="1"/>
      <c r="I887" s="1"/>
      <c r="J887" s="1"/>
      <c r="K887" s="1"/>
      <c r="L887" s="1"/>
      <c r="M887" s="1"/>
      <c r="N887" s="1"/>
      <c r="O887" s="1"/>
      <c r="P887" s="1"/>
      <c r="Q887" s="1"/>
      <c r="R887" s="1"/>
      <c r="S887" s="1"/>
      <c r="T887" s="1"/>
    </row>
    <row r="888" spans="1:20" ht="15.75" customHeight="1" x14ac:dyDescent="0.2">
      <c r="A888" s="1"/>
      <c r="B888" s="1"/>
      <c r="C888" s="1"/>
      <c r="D888" s="1"/>
      <c r="E888" s="1"/>
      <c r="F888" s="1"/>
      <c r="G888" s="1"/>
      <c r="H888" s="1"/>
      <c r="I888" s="1"/>
      <c r="J888" s="1"/>
      <c r="K888" s="1"/>
      <c r="L888" s="1"/>
      <c r="M888" s="1"/>
      <c r="N888" s="1"/>
      <c r="O888" s="1"/>
      <c r="P888" s="1"/>
      <c r="Q888" s="1"/>
      <c r="R888" s="1"/>
      <c r="S888" s="1"/>
      <c r="T888" s="1"/>
    </row>
    <row r="889" spans="1:20" ht="15.75" customHeight="1" x14ac:dyDescent="0.2">
      <c r="A889" s="1"/>
      <c r="B889" s="1"/>
      <c r="C889" s="1"/>
      <c r="D889" s="1"/>
      <c r="E889" s="1"/>
      <c r="F889" s="1"/>
      <c r="G889" s="1"/>
      <c r="H889" s="1"/>
      <c r="I889" s="1"/>
      <c r="J889" s="1"/>
      <c r="K889" s="1"/>
      <c r="L889" s="1"/>
      <c r="M889" s="1"/>
      <c r="N889" s="1"/>
      <c r="O889" s="1"/>
      <c r="P889" s="1"/>
      <c r="Q889" s="1"/>
      <c r="R889" s="1"/>
      <c r="S889" s="1"/>
      <c r="T889" s="1"/>
    </row>
    <row r="890" spans="1:20" ht="15.75" customHeight="1" x14ac:dyDescent="0.2">
      <c r="A890" s="1"/>
      <c r="B890" s="1"/>
      <c r="C890" s="1"/>
      <c r="D890" s="1"/>
      <c r="E890" s="1"/>
      <c r="F890" s="1"/>
      <c r="G890" s="1"/>
      <c r="H890" s="1"/>
      <c r="I890" s="1"/>
      <c r="J890" s="1"/>
      <c r="K890" s="1"/>
      <c r="L890" s="1"/>
      <c r="M890" s="1"/>
      <c r="N890" s="1"/>
      <c r="O890" s="1"/>
      <c r="P890" s="1"/>
      <c r="Q890" s="1"/>
      <c r="R890" s="1"/>
      <c r="S890" s="1"/>
      <c r="T890" s="1"/>
    </row>
    <row r="891" spans="1:20" ht="15.75" customHeight="1" x14ac:dyDescent="0.2">
      <c r="A891" s="1"/>
      <c r="B891" s="1"/>
      <c r="C891" s="1"/>
      <c r="D891" s="1"/>
      <c r="E891" s="1"/>
      <c r="F891" s="1"/>
      <c r="G891" s="1"/>
      <c r="H891" s="1"/>
      <c r="I891" s="1"/>
      <c r="J891" s="1"/>
      <c r="K891" s="1"/>
      <c r="L891" s="1"/>
      <c r="M891" s="1"/>
      <c r="N891" s="1"/>
      <c r="O891" s="1"/>
      <c r="P891" s="1"/>
      <c r="Q891" s="1"/>
      <c r="R891" s="1"/>
      <c r="S891" s="1"/>
      <c r="T891" s="1"/>
    </row>
    <row r="892" spans="1:20" ht="15.75" customHeight="1" x14ac:dyDescent="0.2">
      <c r="A892" s="1"/>
      <c r="B892" s="1"/>
      <c r="C892" s="1"/>
      <c r="D892" s="1"/>
      <c r="E892" s="1"/>
      <c r="F892" s="1"/>
      <c r="G892" s="1"/>
      <c r="H892" s="1"/>
      <c r="I892" s="1"/>
      <c r="J892" s="1"/>
      <c r="K892" s="1"/>
      <c r="L892" s="1"/>
      <c r="M892" s="1"/>
      <c r="N892" s="1"/>
      <c r="O892" s="1"/>
      <c r="P892" s="1"/>
      <c r="Q892" s="1"/>
      <c r="R892" s="1"/>
      <c r="S892" s="1"/>
      <c r="T892" s="1"/>
    </row>
    <row r="893" spans="1:20" ht="15.75" customHeight="1" x14ac:dyDescent="0.2">
      <c r="A893" s="1"/>
      <c r="B893" s="1"/>
      <c r="C893" s="1"/>
      <c r="D893" s="1"/>
      <c r="E893" s="1"/>
      <c r="F893" s="1"/>
      <c r="G893" s="1"/>
      <c r="H893" s="1"/>
      <c r="I893" s="1"/>
      <c r="J893" s="1"/>
      <c r="K893" s="1"/>
      <c r="L893" s="1"/>
      <c r="M893" s="1"/>
      <c r="N893" s="1"/>
      <c r="O893" s="1"/>
      <c r="P893" s="1"/>
      <c r="Q893" s="1"/>
      <c r="R893" s="1"/>
      <c r="S893" s="1"/>
      <c r="T893" s="1"/>
    </row>
    <row r="894" spans="1:20" ht="15.75" customHeight="1" x14ac:dyDescent="0.2">
      <c r="A894" s="1"/>
      <c r="B894" s="1"/>
      <c r="C894" s="1"/>
      <c r="D894" s="1"/>
      <c r="E894" s="1"/>
      <c r="F894" s="1"/>
      <c r="G894" s="1"/>
      <c r="H894" s="1"/>
      <c r="I894" s="1"/>
      <c r="J894" s="1"/>
      <c r="K894" s="1"/>
      <c r="L894" s="1"/>
      <c r="M894" s="1"/>
      <c r="N894" s="1"/>
      <c r="O894" s="1"/>
      <c r="P894" s="1"/>
      <c r="Q894" s="1"/>
      <c r="R894" s="1"/>
      <c r="S894" s="1"/>
      <c r="T894" s="1"/>
    </row>
    <row r="895" spans="1:20" ht="15.75" customHeight="1" x14ac:dyDescent="0.2">
      <c r="A895" s="1"/>
      <c r="B895" s="1"/>
      <c r="C895" s="1"/>
      <c r="D895" s="1"/>
      <c r="E895" s="1"/>
      <c r="F895" s="1"/>
      <c r="G895" s="1"/>
      <c r="H895" s="1"/>
      <c r="I895" s="1"/>
      <c r="J895" s="1"/>
      <c r="K895" s="1"/>
      <c r="L895" s="1"/>
      <c r="M895" s="1"/>
      <c r="N895" s="1"/>
      <c r="O895" s="1"/>
      <c r="P895" s="1"/>
      <c r="Q895" s="1"/>
      <c r="R895" s="1"/>
      <c r="S895" s="1"/>
      <c r="T895" s="1"/>
    </row>
    <row r="896" spans="1:20" ht="15.75" customHeight="1" x14ac:dyDescent="0.2">
      <c r="A896" s="1"/>
      <c r="B896" s="1"/>
      <c r="C896" s="1"/>
      <c r="D896" s="1"/>
      <c r="E896" s="1"/>
      <c r="F896" s="1"/>
      <c r="G896" s="1"/>
      <c r="H896" s="1"/>
      <c r="I896" s="1"/>
      <c r="J896" s="1"/>
      <c r="K896" s="1"/>
      <c r="L896" s="1"/>
      <c r="M896" s="1"/>
      <c r="N896" s="1"/>
      <c r="O896" s="1"/>
      <c r="P896" s="1"/>
      <c r="Q896" s="1"/>
      <c r="R896" s="1"/>
      <c r="S896" s="1"/>
      <c r="T896" s="1"/>
    </row>
    <row r="897" spans="1:20" ht="15.75" customHeight="1" x14ac:dyDescent="0.2">
      <c r="A897" s="1"/>
      <c r="B897" s="1"/>
      <c r="C897" s="1"/>
      <c r="D897" s="1"/>
      <c r="E897" s="1"/>
      <c r="F897" s="1"/>
      <c r="G897" s="1"/>
      <c r="H897" s="1"/>
      <c r="I897" s="1"/>
      <c r="J897" s="1"/>
      <c r="K897" s="1"/>
      <c r="L897" s="1"/>
      <c r="M897" s="1"/>
      <c r="N897" s="1"/>
      <c r="O897" s="1"/>
      <c r="P897" s="1"/>
      <c r="Q897" s="1"/>
      <c r="R897" s="1"/>
      <c r="S897" s="1"/>
      <c r="T897" s="1"/>
    </row>
    <row r="898" spans="1:20" ht="15.75" customHeight="1" x14ac:dyDescent="0.2">
      <c r="A898" s="1"/>
      <c r="B898" s="1"/>
      <c r="C898" s="1"/>
      <c r="D898" s="1"/>
      <c r="E898" s="1"/>
      <c r="F898" s="1"/>
      <c r="G898" s="1"/>
      <c r="H898" s="1"/>
      <c r="I898" s="1"/>
      <c r="J898" s="1"/>
      <c r="K898" s="1"/>
      <c r="L898" s="1"/>
      <c r="M898" s="1"/>
      <c r="N898" s="1"/>
      <c r="O898" s="1"/>
      <c r="P898" s="1"/>
      <c r="Q898" s="1"/>
      <c r="R898" s="1"/>
      <c r="S898" s="1"/>
      <c r="T898" s="1"/>
    </row>
    <row r="899" spans="1:20" ht="15.75" customHeight="1" x14ac:dyDescent="0.2">
      <c r="A899" s="1"/>
      <c r="B899" s="1"/>
      <c r="C899" s="1"/>
      <c r="D899" s="1"/>
      <c r="E899" s="1"/>
      <c r="F899" s="1"/>
      <c r="G899" s="1"/>
      <c r="H899" s="1"/>
      <c r="I899" s="1"/>
      <c r="J899" s="1"/>
      <c r="K899" s="1"/>
      <c r="L899" s="1"/>
      <c r="M899" s="1"/>
      <c r="N899" s="1"/>
      <c r="O899" s="1"/>
      <c r="P899" s="1"/>
      <c r="Q899" s="1"/>
      <c r="R899" s="1"/>
      <c r="S899" s="1"/>
      <c r="T899" s="1"/>
    </row>
    <row r="900" spans="1:20" ht="15.75" customHeight="1" x14ac:dyDescent="0.2">
      <c r="A900" s="1"/>
      <c r="B900" s="1"/>
      <c r="C900" s="1"/>
      <c r="D900" s="1"/>
      <c r="E900" s="1"/>
      <c r="F900" s="1"/>
      <c r="G900" s="1"/>
      <c r="H900" s="1"/>
      <c r="I900" s="1"/>
      <c r="J900" s="1"/>
      <c r="K900" s="1"/>
      <c r="L900" s="1"/>
      <c r="M900" s="1"/>
      <c r="N900" s="1"/>
      <c r="O900" s="1"/>
      <c r="P900" s="1"/>
      <c r="Q900" s="1"/>
      <c r="R900" s="1"/>
      <c r="S900" s="1"/>
      <c r="T900" s="1"/>
    </row>
    <row r="901" spans="1:20" ht="15.75" customHeight="1" x14ac:dyDescent="0.2">
      <c r="A901" s="1"/>
      <c r="B901" s="1"/>
      <c r="C901" s="1"/>
      <c r="D901" s="1"/>
      <c r="E901" s="1"/>
      <c r="F901" s="1"/>
      <c r="G901" s="1"/>
      <c r="H901" s="1"/>
      <c r="I901" s="1"/>
      <c r="J901" s="1"/>
      <c r="K901" s="1"/>
      <c r="L901" s="1"/>
      <c r="M901" s="1"/>
      <c r="N901" s="1"/>
      <c r="O901" s="1"/>
      <c r="P901" s="1"/>
      <c r="Q901" s="1"/>
      <c r="R901" s="1"/>
      <c r="S901" s="1"/>
      <c r="T901" s="1"/>
    </row>
    <row r="902" spans="1:20" ht="15.75" customHeight="1" x14ac:dyDescent="0.2">
      <c r="A902" s="1"/>
      <c r="B902" s="1"/>
      <c r="C902" s="1"/>
      <c r="D902" s="1"/>
      <c r="E902" s="1"/>
      <c r="F902" s="1"/>
      <c r="G902" s="1"/>
      <c r="H902" s="1"/>
      <c r="I902" s="1"/>
      <c r="J902" s="1"/>
      <c r="K902" s="1"/>
      <c r="L902" s="1"/>
      <c r="M902" s="1"/>
      <c r="N902" s="1"/>
      <c r="O902" s="1"/>
      <c r="P902" s="1"/>
      <c r="Q902" s="1"/>
      <c r="R902" s="1"/>
      <c r="S902" s="1"/>
      <c r="T902" s="1"/>
    </row>
    <row r="903" spans="1:20" ht="15.75" customHeight="1" x14ac:dyDescent="0.2">
      <c r="A903" s="1"/>
      <c r="B903" s="1"/>
      <c r="C903" s="1"/>
      <c r="D903" s="1"/>
      <c r="E903" s="1"/>
      <c r="F903" s="1"/>
      <c r="G903" s="1"/>
      <c r="H903" s="1"/>
      <c r="I903" s="1"/>
      <c r="J903" s="1"/>
      <c r="K903" s="1"/>
      <c r="L903" s="1"/>
      <c r="M903" s="1"/>
      <c r="N903" s="1"/>
      <c r="O903" s="1"/>
      <c r="P903" s="1"/>
      <c r="Q903" s="1"/>
      <c r="R903" s="1"/>
      <c r="S903" s="1"/>
      <c r="T903" s="1"/>
    </row>
    <row r="904" spans="1:20" ht="15.75" customHeight="1" x14ac:dyDescent="0.2">
      <c r="A904" s="1"/>
      <c r="B904" s="1"/>
      <c r="C904" s="1"/>
      <c r="D904" s="1"/>
      <c r="E904" s="1"/>
      <c r="F904" s="1"/>
      <c r="G904" s="1"/>
      <c r="H904" s="1"/>
      <c r="I904" s="1"/>
      <c r="J904" s="1"/>
      <c r="K904" s="1"/>
      <c r="L904" s="1"/>
      <c r="M904" s="1"/>
      <c r="N904" s="1"/>
      <c r="O904" s="1"/>
      <c r="P904" s="1"/>
      <c r="Q904" s="1"/>
      <c r="R904" s="1"/>
      <c r="S904" s="1"/>
      <c r="T904" s="1"/>
    </row>
    <row r="905" spans="1:20" ht="15.75" customHeight="1" x14ac:dyDescent="0.2">
      <c r="A905" s="1"/>
      <c r="B905" s="1"/>
      <c r="C905" s="1"/>
      <c r="D905" s="1"/>
      <c r="E905" s="1"/>
      <c r="F905" s="1"/>
      <c r="G905" s="1"/>
      <c r="H905" s="1"/>
      <c r="I905" s="1"/>
      <c r="J905" s="1"/>
      <c r="K905" s="1"/>
      <c r="L905" s="1"/>
      <c r="M905" s="1"/>
      <c r="N905" s="1"/>
      <c r="O905" s="1"/>
      <c r="P905" s="1"/>
      <c r="Q905" s="1"/>
      <c r="R905" s="1"/>
      <c r="S905" s="1"/>
      <c r="T905" s="1"/>
    </row>
    <row r="906" spans="1:20" ht="15.75" customHeight="1" x14ac:dyDescent="0.2">
      <c r="A906" s="1"/>
      <c r="B906" s="1"/>
      <c r="C906" s="1"/>
      <c r="D906" s="1"/>
      <c r="E906" s="1"/>
      <c r="F906" s="1"/>
      <c r="G906" s="1"/>
      <c r="H906" s="1"/>
      <c r="I906" s="1"/>
      <c r="J906" s="1"/>
      <c r="K906" s="1"/>
      <c r="L906" s="1"/>
      <c r="M906" s="1"/>
      <c r="N906" s="1"/>
      <c r="O906" s="1"/>
      <c r="P906" s="1"/>
      <c r="Q906" s="1"/>
      <c r="R906" s="1"/>
      <c r="S906" s="1"/>
      <c r="T906" s="1"/>
    </row>
    <row r="907" spans="1:20" ht="15.75" customHeight="1" x14ac:dyDescent="0.2">
      <c r="A907" s="1"/>
      <c r="B907" s="1"/>
      <c r="C907" s="1"/>
      <c r="D907" s="1"/>
      <c r="E907" s="1"/>
      <c r="F907" s="1"/>
      <c r="G907" s="1"/>
      <c r="H907" s="1"/>
      <c r="I907" s="1"/>
      <c r="J907" s="1"/>
      <c r="K907" s="1"/>
      <c r="L907" s="1"/>
      <c r="M907" s="1"/>
      <c r="N907" s="1"/>
      <c r="O907" s="1"/>
      <c r="P907" s="1"/>
      <c r="Q907" s="1"/>
      <c r="R907" s="1"/>
      <c r="S907" s="1"/>
      <c r="T907" s="1"/>
    </row>
    <row r="908" spans="1:20" ht="15.75" customHeight="1" x14ac:dyDescent="0.2">
      <c r="A908" s="1"/>
      <c r="B908" s="1"/>
      <c r="C908" s="1"/>
      <c r="D908" s="1"/>
      <c r="E908" s="1"/>
      <c r="F908" s="1"/>
      <c r="G908" s="1"/>
      <c r="H908" s="1"/>
      <c r="I908" s="1"/>
      <c r="J908" s="1"/>
      <c r="K908" s="1"/>
      <c r="L908" s="1"/>
      <c r="M908" s="1"/>
      <c r="N908" s="1"/>
      <c r="O908" s="1"/>
      <c r="P908" s="1"/>
      <c r="Q908" s="1"/>
      <c r="R908" s="1"/>
      <c r="S908" s="1"/>
      <c r="T908" s="1"/>
    </row>
    <row r="909" spans="1:20" ht="15.75" customHeight="1" x14ac:dyDescent="0.2">
      <c r="A909" s="1"/>
      <c r="B909" s="1"/>
      <c r="C909" s="1"/>
      <c r="D909" s="1"/>
      <c r="E909" s="1"/>
      <c r="F909" s="1"/>
      <c r="G909" s="1"/>
      <c r="H909" s="1"/>
      <c r="I909" s="1"/>
      <c r="J909" s="1"/>
      <c r="K909" s="1"/>
      <c r="L909" s="1"/>
      <c r="M909" s="1"/>
      <c r="N909" s="1"/>
      <c r="O909" s="1"/>
      <c r="P909" s="1"/>
      <c r="Q909" s="1"/>
      <c r="R909" s="1"/>
      <c r="S909" s="1"/>
      <c r="T909" s="1"/>
    </row>
    <row r="910" spans="1:20" ht="15.75" customHeight="1" x14ac:dyDescent="0.2">
      <c r="A910" s="1"/>
      <c r="B910" s="1"/>
      <c r="C910" s="1"/>
      <c r="D910" s="1"/>
      <c r="E910" s="1"/>
      <c r="F910" s="1"/>
      <c r="G910" s="1"/>
      <c r="H910" s="1"/>
      <c r="I910" s="1"/>
      <c r="J910" s="1"/>
      <c r="K910" s="1"/>
      <c r="L910" s="1"/>
      <c r="M910" s="1"/>
      <c r="N910" s="1"/>
      <c r="O910" s="1"/>
      <c r="P910" s="1"/>
      <c r="Q910" s="1"/>
      <c r="R910" s="1"/>
      <c r="S910" s="1"/>
      <c r="T910" s="1"/>
    </row>
    <row r="911" spans="1:20" ht="15.75" customHeight="1" x14ac:dyDescent="0.2">
      <c r="A911" s="1"/>
      <c r="B911" s="1"/>
      <c r="C911" s="1"/>
      <c r="D911" s="1"/>
      <c r="E911" s="1"/>
      <c r="F911" s="1"/>
      <c r="G911" s="1"/>
      <c r="H911" s="1"/>
      <c r="I911" s="1"/>
      <c r="J911" s="1"/>
      <c r="K911" s="1"/>
      <c r="L911" s="1"/>
      <c r="M911" s="1"/>
      <c r="N911" s="1"/>
      <c r="O911" s="1"/>
      <c r="P911" s="1"/>
      <c r="Q911" s="1"/>
      <c r="R911" s="1"/>
      <c r="S911" s="1"/>
      <c r="T911" s="1"/>
    </row>
    <row r="912" spans="1:20" ht="15.75" customHeight="1" x14ac:dyDescent="0.2">
      <c r="A912" s="1"/>
      <c r="B912" s="1"/>
      <c r="C912" s="1"/>
      <c r="D912" s="1"/>
      <c r="E912" s="1"/>
      <c r="F912" s="1"/>
      <c r="G912" s="1"/>
      <c r="H912" s="1"/>
      <c r="I912" s="1"/>
      <c r="J912" s="1"/>
      <c r="K912" s="1"/>
      <c r="L912" s="1"/>
      <c r="M912" s="1"/>
      <c r="N912" s="1"/>
      <c r="O912" s="1"/>
      <c r="P912" s="1"/>
      <c r="Q912" s="1"/>
      <c r="R912" s="1"/>
      <c r="S912" s="1"/>
      <c r="T912" s="1"/>
    </row>
    <row r="913" spans="1:20" ht="15.75" customHeight="1" x14ac:dyDescent="0.2">
      <c r="A913" s="1"/>
      <c r="B913" s="1"/>
      <c r="C913" s="1"/>
      <c r="D913" s="1"/>
      <c r="E913" s="1"/>
      <c r="F913" s="1"/>
      <c r="G913" s="1"/>
      <c r="H913" s="1"/>
      <c r="I913" s="1"/>
      <c r="J913" s="1"/>
      <c r="K913" s="1"/>
      <c r="L913" s="1"/>
      <c r="M913" s="1"/>
      <c r="N913" s="1"/>
      <c r="O913" s="1"/>
      <c r="P913" s="1"/>
      <c r="Q913" s="1"/>
      <c r="R913" s="1"/>
      <c r="S913" s="1"/>
      <c r="T913" s="1"/>
    </row>
    <row r="914" spans="1:20" ht="15.75" customHeight="1" x14ac:dyDescent="0.2">
      <c r="A914" s="1"/>
      <c r="B914" s="1"/>
      <c r="C914" s="1"/>
      <c r="D914" s="1"/>
      <c r="E914" s="1"/>
      <c r="F914" s="1"/>
      <c r="G914" s="1"/>
      <c r="H914" s="1"/>
      <c r="I914" s="1"/>
      <c r="J914" s="1"/>
      <c r="K914" s="1"/>
      <c r="L914" s="1"/>
      <c r="M914" s="1"/>
      <c r="N914" s="1"/>
      <c r="O914" s="1"/>
      <c r="P914" s="1"/>
      <c r="Q914" s="1"/>
      <c r="R914" s="1"/>
      <c r="S914" s="1"/>
      <c r="T914" s="1"/>
    </row>
    <row r="915" spans="1:20" ht="15.75" customHeight="1" x14ac:dyDescent="0.2">
      <c r="A915" s="1"/>
      <c r="B915" s="1"/>
      <c r="C915" s="1"/>
      <c r="D915" s="1"/>
      <c r="E915" s="1"/>
      <c r="F915" s="1"/>
      <c r="G915" s="1"/>
      <c r="H915" s="1"/>
      <c r="I915" s="1"/>
      <c r="J915" s="1"/>
      <c r="K915" s="1"/>
      <c r="L915" s="1"/>
      <c r="M915" s="1"/>
      <c r="N915" s="1"/>
      <c r="O915" s="1"/>
      <c r="P915" s="1"/>
      <c r="Q915" s="1"/>
      <c r="R915" s="1"/>
      <c r="S915" s="1"/>
      <c r="T915" s="1"/>
    </row>
    <row r="916" spans="1:20" ht="15.75" customHeight="1" x14ac:dyDescent="0.2">
      <c r="A916" s="1"/>
      <c r="B916" s="1"/>
      <c r="C916" s="1"/>
      <c r="D916" s="1"/>
      <c r="E916" s="1"/>
      <c r="F916" s="1"/>
      <c r="G916" s="1"/>
      <c r="H916" s="1"/>
      <c r="I916" s="1"/>
      <c r="J916" s="1"/>
      <c r="K916" s="1"/>
      <c r="L916" s="1"/>
      <c r="M916" s="1"/>
      <c r="N916" s="1"/>
      <c r="O916" s="1"/>
      <c r="P916" s="1"/>
      <c r="Q916" s="1"/>
      <c r="R916" s="1"/>
      <c r="S916" s="1"/>
      <c r="T916" s="1"/>
    </row>
    <row r="917" spans="1:20" ht="15.75" customHeight="1" x14ac:dyDescent="0.2">
      <c r="A917" s="1"/>
      <c r="B917" s="1"/>
      <c r="C917" s="1"/>
      <c r="D917" s="1"/>
      <c r="E917" s="1"/>
      <c r="F917" s="1"/>
      <c r="G917" s="1"/>
      <c r="H917" s="1"/>
      <c r="I917" s="1"/>
      <c r="J917" s="1"/>
      <c r="K917" s="1"/>
      <c r="L917" s="1"/>
      <c r="M917" s="1"/>
      <c r="N917" s="1"/>
      <c r="O917" s="1"/>
      <c r="P917" s="1"/>
      <c r="Q917" s="1"/>
      <c r="R917" s="1"/>
      <c r="S917" s="1"/>
      <c r="T917" s="1"/>
    </row>
    <row r="918" spans="1:20" ht="15.75" customHeight="1" x14ac:dyDescent="0.2">
      <c r="A918" s="1"/>
      <c r="B918" s="1"/>
      <c r="C918" s="1"/>
      <c r="D918" s="1"/>
      <c r="E918" s="1"/>
      <c r="F918" s="1"/>
      <c r="G918" s="1"/>
      <c r="H918" s="1"/>
      <c r="I918" s="1"/>
      <c r="J918" s="1"/>
      <c r="K918" s="1"/>
      <c r="L918" s="1"/>
      <c r="M918" s="1"/>
      <c r="N918" s="1"/>
      <c r="O918" s="1"/>
      <c r="P918" s="1"/>
      <c r="Q918" s="1"/>
      <c r="R918" s="1"/>
      <c r="S918" s="1"/>
      <c r="T918" s="1"/>
    </row>
    <row r="919" spans="1:20" ht="15.75" customHeight="1" x14ac:dyDescent="0.2">
      <c r="A919" s="1"/>
      <c r="B919" s="1"/>
      <c r="C919" s="1"/>
      <c r="D919" s="1"/>
      <c r="E919" s="1"/>
      <c r="F919" s="1"/>
      <c r="G919" s="1"/>
      <c r="H919" s="1"/>
      <c r="I919" s="1"/>
      <c r="J919" s="1"/>
      <c r="K919" s="1"/>
      <c r="L919" s="1"/>
      <c r="M919" s="1"/>
      <c r="N919" s="1"/>
      <c r="O919" s="1"/>
      <c r="P919" s="1"/>
      <c r="Q919" s="1"/>
      <c r="R919" s="1"/>
      <c r="S919" s="1"/>
      <c r="T919" s="1"/>
    </row>
    <row r="920" spans="1:20" ht="15.75" customHeight="1" x14ac:dyDescent="0.2">
      <c r="A920" s="1"/>
      <c r="B920" s="1"/>
      <c r="C920" s="1"/>
      <c r="D920" s="1"/>
      <c r="E920" s="1"/>
      <c r="F920" s="1"/>
      <c r="G920" s="1"/>
      <c r="H920" s="1"/>
      <c r="I920" s="1"/>
      <c r="J920" s="1"/>
      <c r="K920" s="1"/>
      <c r="L920" s="1"/>
      <c r="M920" s="1"/>
      <c r="N920" s="1"/>
      <c r="O920" s="1"/>
      <c r="P920" s="1"/>
      <c r="Q920" s="1"/>
      <c r="R920" s="1"/>
      <c r="S920" s="1"/>
      <c r="T920" s="1"/>
    </row>
    <row r="921" spans="1:20" ht="15.75" customHeight="1" x14ac:dyDescent="0.2">
      <c r="A921" s="1"/>
      <c r="B921" s="1"/>
      <c r="C921" s="1"/>
      <c r="D921" s="1"/>
      <c r="E921" s="1"/>
      <c r="F921" s="1"/>
      <c r="G921" s="1"/>
      <c r="H921" s="1"/>
      <c r="I921" s="1"/>
      <c r="J921" s="1"/>
      <c r="K921" s="1"/>
      <c r="L921" s="1"/>
      <c r="M921" s="1"/>
      <c r="N921" s="1"/>
      <c r="O921" s="1"/>
      <c r="P921" s="1"/>
      <c r="Q921" s="1"/>
      <c r="R921" s="1"/>
      <c r="S921" s="1"/>
      <c r="T921" s="1"/>
    </row>
    <row r="922" spans="1:20" ht="15.75" customHeight="1" x14ac:dyDescent="0.2">
      <c r="A922" s="1"/>
      <c r="B922" s="1"/>
      <c r="C922" s="1"/>
      <c r="D922" s="1"/>
      <c r="E922" s="1"/>
      <c r="F922" s="1"/>
      <c r="G922" s="1"/>
      <c r="H922" s="1"/>
      <c r="I922" s="1"/>
      <c r="J922" s="1"/>
      <c r="K922" s="1"/>
      <c r="L922" s="1"/>
      <c r="M922" s="1"/>
      <c r="N922" s="1"/>
      <c r="O922" s="1"/>
      <c r="P922" s="1"/>
      <c r="Q922" s="1"/>
      <c r="R922" s="1"/>
      <c r="S922" s="1"/>
      <c r="T922" s="1"/>
    </row>
    <row r="923" spans="1:20" ht="15.75" customHeight="1" x14ac:dyDescent="0.2">
      <c r="A923" s="1"/>
      <c r="B923" s="1"/>
      <c r="C923" s="1"/>
      <c r="D923" s="1"/>
      <c r="E923" s="1"/>
      <c r="F923" s="1"/>
      <c r="G923" s="1"/>
      <c r="H923" s="1"/>
      <c r="I923" s="1"/>
      <c r="J923" s="1"/>
      <c r="K923" s="1"/>
      <c r="L923" s="1"/>
      <c r="M923" s="1"/>
      <c r="N923" s="1"/>
      <c r="O923" s="1"/>
      <c r="P923" s="1"/>
      <c r="Q923" s="1"/>
      <c r="R923" s="1"/>
      <c r="S923" s="1"/>
      <c r="T923" s="1"/>
    </row>
    <row r="924" spans="1:20" ht="15.75" customHeight="1" x14ac:dyDescent="0.2">
      <c r="A924" s="1"/>
      <c r="B924" s="1"/>
      <c r="C924" s="1"/>
      <c r="D924" s="1"/>
      <c r="E924" s="1"/>
      <c r="F924" s="1"/>
      <c r="G924" s="1"/>
      <c r="H924" s="1"/>
      <c r="I924" s="1"/>
      <c r="J924" s="1"/>
      <c r="K924" s="1"/>
      <c r="L924" s="1"/>
      <c r="M924" s="1"/>
      <c r="N924" s="1"/>
      <c r="O924" s="1"/>
      <c r="P924" s="1"/>
      <c r="Q924" s="1"/>
      <c r="R924" s="1"/>
      <c r="S924" s="1"/>
      <c r="T924" s="1"/>
    </row>
    <row r="925" spans="1:20" ht="15.75" customHeight="1" x14ac:dyDescent="0.2">
      <c r="A925" s="1"/>
      <c r="B925" s="1"/>
      <c r="C925" s="1"/>
      <c r="D925" s="1"/>
      <c r="E925" s="1"/>
      <c r="F925" s="1"/>
      <c r="G925" s="1"/>
      <c r="H925" s="1"/>
      <c r="I925" s="1"/>
      <c r="J925" s="1"/>
      <c r="K925" s="1"/>
      <c r="L925" s="1"/>
      <c r="M925" s="1"/>
      <c r="N925" s="1"/>
      <c r="O925" s="1"/>
      <c r="P925" s="1"/>
      <c r="Q925" s="1"/>
      <c r="R925" s="1"/>
      <c r="S925" s="1"/>
      <c r="T925" s="1"/>
    </row>
    <row r="926" spans="1:20" ht="15.75" customHeight="1" x14ac:dyDescent="0.2">
      <c r="A926" s="1"/>
      <c r="B926" s="1"/>
      <c r="C926" s="1"/>
      <c r="D926" s="1"/>
      <c r="E926" s="1"/>
      <c r="F926" s="1"/>
      <c r="G926" s="1"/>
      <c r="H926" s="1"/>
      <c r="I926" s="1"/>
      <c r="J926" s="1"/>
      <c r="K926" s="1"/>
      <c r="L926" s="1"/>
      <c r="M926" s="1"/>
      <c r="N926" s="1"/>
      <c r="O926" s="1"/>
      <c r="P926" s="1"/>
      <c r="Q926" s="1"/>
      <c r="R926" s="1"/>
      <c r="S926" s="1"/>
      <c r="T926" s="1"/>
    </row>
    <row r="927" spans="1:20" ht="15.75" customHeight="1" x14ac:dyDescent="0.2">
      <c r="A927" s="1"/>
      <c r="B927" s="1"/>
      <c r="C927" s="1"/>
      <c r="D927" s="1"/>
      <c r="E927" s="1"/>
      <c r="F927" s="1"/>
      <c r="G927" s="1"/>
      <c r="H927" s="1"/>
      <c r="I927" s="1"/>
      <c r="J927" s="1"/>
      <c r="K927" s="1"/>
      <c r="L927" s="1"/>
      <c r="M927" s="1"/>
      <c r="N927" s="1"/>
      <c r="O927" s="1"/>
      <c r="P927" s="1"/>
      <c r="Q927" s="1"/>
      <c r="R927" s="1"/>
      <c r="S927" s="1"/>
      <c r="T927" s="1"/>
    </row>
    <row r="928" spans="1:20" ht="15.75" customHeight="1" x14ac:dyDescent="0.2">
      <c r="A928" s="1"/>
      <c r="B928" s="1"/>
      <c r="C928" s="1"/>
      <c r="D928" s="1"/>
      <c r="E928" s="1"/>
      <c r="F928" s="1"/>
      <c r="G928" s="1"/>
      <c r="H928" s="1"/>
      <c r="I928" s="1"/>
      <c r="J928" s="1"/>
      <c r="K928" s="1"/>
      <c r="L928" s="1"/>
      <c r="M928" s="1"/>
      <c r="N928" s="1"/>
      <c r="O928" s="1"/>
      <c r="P928" s="1"/>
      <c r="Q928" s="1"/>
      <c r="R928" s="1"/>
      <c r="S928" s="1"/>
      <c r="T928" s="1"/>
    </row>
    <row r="929" spans="1:20" ht="15.75" customHeight="1" x14ac:dyDescent="0.2">
      <c r="A929" s="1"/>
      <c r="B929" s="1"/>
      <c r="C929" s="1"/>
      <c r="D929" s="1"/>
      <c r="E929" s="1"/>
      <c r="F929" s="1"/>
      <c r="G929" s="1"/>
      <c r="H929" s="1"/>
      <c r="I929" s="1"/>
      <c r="J929" s="1"/>
      <c r="K929" s="1"/>
      <c r="L929" s="1"/>
      <c r="M929" s="1"/>
      <c r="N929" s="1"/>
      <c r="O929" s="1"/>
      <c r="P929" s="1"/>
      <c r="Q929" s="1"/>
      <c r="R929" s="1"/>
      <c r="S929" s="1"/>
      <c r="T929" s="1"/>
    </row>
    <row r="930" spans="1:20" ht="15.75" customHeight="1" x14ac:dyDescent="0.2">
      <c r="A930" s="1"/>
      <c r="B930" s="1"/>
      <c r="C930" s="1"/>
      <c r="D930" s="1"/>
      <c r="E930" s="1"/>
      <c r="F930" s="1"/>
      <c r="G930" s="1"/>
      <c r="H930" s="1"/>
      <c r="I930" s="1"/>
      <c r="J930" s="1"/>
      <c r="K930" s="1"/>
      <c r="L930" s="1"/>
      <c r="M930" s="1"/>
      <c r="N930" s="1"/>
      <c r="O930" s="1"/>
      <c r="P930" s="1"/>
      <c r="Q930" s="1"/>
      <c r="R930" s="1"/>
      <c r="S930" s="1"/>
      <c r="T930" s="1"/>
    </row>
    <row r="931" spans="1:20" ht="15.75" customHeight="1" x14ac:dyDescent="0.2">
      <c r="A931" s="1"/>
      <c r="B931" s="1"/>
      <c r="C931" s="1"/>
      <c r="D931" s="1"/>
      <c r="E931" s="1"/>
      <c r="F931" s="1"/>
      <c r="G931" s="1"/>
      <c r="H931" s="1"/>
      <c r="I931" s="1"/>
      <c r="J931" s="1"/>
      <c r="K931" s="1"/>
      <c r="L931" s="1"/>
      <c r="M931" s="1"/>
      <c r="N931" s="1"/>
      <c r="O931" s="1"/>
      <c r="P931" s="1"/>
      <c r="Q931" s="1"/>
      <c r="R931" s="1"/>
      <c r="S931" s="1"/>
      <c r="T931" s="1"/>
    </row>
    <row r="932" spans="1:20" ht="15.75" customHeight="1" x14ac:dyDescent="0.2">
      <c r="A932" s="1"/>
      <c r="B932" s="1"/>
      <c r="C932" s="1"/>
      <c r="D932" s="1"/>
      <c r="E932" s="1"/>
      <c r="F932" s="1"/>
      <c r="G932" s="1"/>
      <c r="H932" s="1"/>
      <c r="I932" s="1"/>
      <c r="J932" s="1"/>
      <c r="K932" s="1"/>
      <c r="L932" s="1"/>
      <c r="M932" s="1"/>
      <c r="N932" s="1"/>
      <c r="O932" s="1"/>
      <c r="P932" s="1"/>
      <c r="Q932" s="1"/>
      <c r="R932" s="1"/>
      <c r="S932" s="1"/>
      <c r="T932" s="1"/>
    </row>
    <row r="933" spans="1:20" ht="15.75" customHeight="1" x14ac:dyDescent="0.2">
      <c r="A933" s="1"/>
      <c r="B933" s="1"/>
      <c r="C933" s="1"/>
      <c r="D933" s="1"/>
      <c r="E933" s="1"/>
      <c r="F933" s="1"/>
      <c r="G933" s="1"/>
      <c r="H933" s="1"/>
      <c r="I933" s="1"/>
      <c r="J933" s="1"/>
      <c r="K933" s="1"/>
      <c r="L933" s="1"/>
      <c r="M933" s="1"/>
      <c r="N933" s="1"/>
      <c r="O933" s="1"/>
      <c r="P933" s="1"/>
      <c r="Q933" s="1"/>
      <c r="R933" s="1"/>
      <c r="S933" s="1"/>
      <c r="T933" s="1"/>
    </row>
    <row r="934" spans="1:20" ht="15.75" customHeight="1" x14ac:dyDescent="0.2">
      <c r="A934" s="1"/>
      <c r="B934" s="1"/>
      <c r="C934" s="1"/>
      <c r="D934" s="1"/>
      <c r="E934" s="1"/>
      <c r="F934" s="1"/>
      <c r="G934" s="1"/>
      <c r="H934" s="1"/>
      <c r="I934" s="1"/>
      <c r="J934" s="1"/>
      <c r="K934" s="1"/>
      <c r="L934" s="1"/>
      <c r="M934" s="1"/>
      <c r="N934" s="1"/>
      <c r="O934" s="1"/>
      <c r="P934" s="1"/>
      <c r="Q934" s="1"/>
      <c r="R934" s="1"/>
      <c r="S934" s="1"/>
      <c r="T934" s="1"/>
    </row>
    <row r="935" spans="1:20" ht="15.75" customHeight="1" x14ac:dyDescent="0.2">
      <c r="A935" s="1"/>
      <c r="B935" s="1"/>
      <c r="C935" s="1"/>
      <c r="D935" s="1"/>
      <c r="E935" s="1"/>
      <c r="F935" s="1"/>
      <c r="G935" s="1"/>
      <c r="H935" s="1"/>
      <c r="I935" s="1"/>
      <c r="J935" s="1"/>
      <c r="K935" s="1"/>
      <c r="L935" s="1"/>
      <c r="M935" s="1"/>
      <c r="N935" s="1"/>
      <c r="O935" s="1"/>
      <c r="P935" s="1"/>
      <c r="Q935" s="1"/>
      <c r="R935" s="1"/>
      <c r="S935" s="1"/>
      <c r="T935" s="1"/>
    </row>
    <row r="936" spans="1:20" ht="15.75" customHeight="1" x14ac:dyDescent="0.2">
      <c r="A936" s="1"/>
      <c r="B936" s="1"/>
      <c r="C936" s="1"/>
      <c r="D936" s="1"/>
      <c r="E936" s="1"/>
      <c r="F936" s="1"/>
      <c r="G936" s="1"/>
      <c r="H936" s="1"/>
      <c r="I936" s="1"/>
      <c r="J936" s="1"/>
      <c r="K936" s="1"/>
      <c r="L936" s="1"/>
      <c r="M936" s="1"/>
      <c r="N936" s="1"/>
      <c r="O936" s="1"/>
      <c r="P936" s="1"/>
      <c r="Q936" s="1"/>
      <c r="R936" s="1"/>
      <c r="S936" s="1"/>
      <c r="T936" s="1"/>
    </row>
    <row r="937" spans="1:20" ht="15.75" customHeight="1" x14ac:dyDescent="0.2">
      <c r="A937" s="1"/>
      <c r="B937" s="1"/>
      <c r="C937" s="1"/>
      <c r="D937" s="1"/>
      <c r="E937" s="1"/>
      <c r="F937" s="1"/>
      <c r="G937" s="1"/>
      <c r="H937" s="1"/>
      <c r="I937" s="1"/>
      <c r="J937" s="1"/>
      <c r="K937" s="1"/>
      <c r="L937" s="1"/>
      <c r="M937" s="1"/>
      <c r="N937" s="1"/>
      <c r="O937" s="1"/>
      <c r="P937" s="1"/>
      <c r="Q937" s="1"/>
      <c r="R937" s="1"/>
      <c r="S937" s="1"/>
      <c r="T937" s="1"/>
    </row>
    <row r="938" spans="1:20" ht="15.75" customHeight="1" x14ac:dyDescent="0.2">
      <c r="A938" s="1"/>
      <c r="B938" s="1"/>
      <c r="C938" s="1"/>
      <c r="D938" s="1"/>
      <c r="E938" s="1"/>
      <c r="F938" s="1"/>
      <c r="G938" s="1"/>
      <c r="H938" s="1"/>
      <c r="I938" s="1"/>
      <c r="J938" s="1"/>
      <c r="K938" s="1"/>
      <c r="L938" s="1"/>
      <c r="M938" s="1"/>
      <c r="N938" s="1"/>
      <c r="O938" s="1"/>
      <c r="P938" s="1"/>
      <c r="Q938" s="1"/>
      <c r="R938" s="1"/>
      <c r="S938" s="1"/>
      <c r="T938" s="1"/>
    </row>
    <row r="939" spans="1:20" ht="15.75" customHeight="1" x14ac:dyDescent="0.2">
      <c r="A939" s="1"/>
      <c r="B939" s="1"/>
      <c r="C939" s="1"/>
      <c r="D939" s="1"/>
      <c r="E939" s="1"/>
      <c r="F939" s="1"/>
      <c r="G939" s="1"/>
      <c r="H939" s="1"/>
      <c r="I939" s="1"/>
      <c r="J939" s="1"/>
      <c r="K939" s="1"/>
      <c r="L939" s="1"/>
      <c r="M939" s="1"/>
      <c r="N939" s="1"/>
      <c r="O939" s="1"/>
      <c r="P939" s="1"/>
      <c r="Q939" s="1"/>
      <c r="R939" s="1"/>
      <c r="S939" s="1"/>
      <c r="T939" s="1"/>
    </row>
    <row r="940" spans="1:20" ht="15.75" customHeight="1" x14ac:dyDescent="0.2">
      <c r="A940" s="1"/>
      <c r="B940" s="1"/>
      <c r="C940" s="1"/>
      <c r="D940" s="1"/>
      <c r="E940" s="1"/>
      <c r="F940" s="1"/>
      <c r="G940" s="1"/>
      <c r="H940" s="1"/>
      <c r="I940" s="1"/>
      <c r="J940" s="1"/>
      <c r="K940" s="1"/>
      <c r="L940" s="1"/>
      <c r="M940" s="1"/>
      <c r="N940" s="1"/>
      <c r="O940" s="1"/>
      <c r="P940" s="1"/>
      <c r="Q940" s="1"/>
      <c r="R940" s="1"/>
      <c r="S940" s="1"/>
      <c r="T940" s="1"/>
    </row>
    <row r="941" spans="1:20" ht="15.75" customHeight="1" x14ac:dyDescent="0.2">
      <c r="A941" s="1"/>
      <c r="B941" s="1"/>
      <c r="C941" s="1"/>
      <c r="D941" s="1"/>
      <c r="E941" s="1"/>
      <c r="F941" s="1"/>
      <c r="G941" s="1"/>
      <c r="H941" s="1"/>
      <c r="I941" s="1"/>
      <c r="J941" s="1"/>
      <c r="K941" s="1"/>
      <c r="L941" s="1"/>
      <c r="M941" s="1"/>
      <c r="N941" s="1"/>
      <c r="O941" s="1"/>
      <c r="P941" s="1"/>
      <c r="Q941" s="1"/>
      <c r="R941" s="1"/>
      <c r="S941" s="1"/>
      <c r="T941" s="1"/>
    </row>
    <row r="942" spans="1:20" ht="15.75" customHeight="1" x14ac:dyDescent="0.2">
      <c r="A942" s="1"/>
      <c r="B942" s="1"/>
      <c r="C942" s="1"/>
      <c r="D942" s="1"/>
      <c r="E942" s="1"/>
      <c r="F942" s="1"/>
      <c r="G942" s="1"/>
      <c r="H942" s="1"/>
      <c r="I942" s="1"/>
      <c r="J942" s="1"/>
      <c r="K942" s="1"/>
      <c r="L942" s="1"/>
      <c r="M942" s="1"/>
      <c r="N942" s="1"/>
      <c r="O942" s="1"/>
      <c r="P942" s="1"/>
      <c r="Q942" s="1"/>
      <c r="R942" s="1"/>
      <c r="S942" s="1"/>
      <c r="T942" s="1"/>
    </row>
    <row r="943" spans="1:20" ht="15.75" customHeight="1" x14ac:dyDescent="0.2">
      <c r="A943" s="1"/>
      <c r="B943" s="1"/>
      <c r="C943" s="1"/>
      <c r="D943" s="1"/>
      <c r="E943" s="1"/>
      <c r="F943" s="1"/>
      <c r="G943" s="1"/>
      <c r="H943" s="1"/>
      <c r="I943" s="1"/>
      <c r="J943" s="1"/>
      <c r="K943" s="1"/>
      <c r="L943" s="1"/>
      <c r="M943" s="1"/>
      <c r="N943" s="1"/>
      <c r="O943" s="1"/>
      <c r="P943" s="1"/>
      <c r="Q943" s="1"/>
      <c r="R943" s="1"/>
      <c r="S943" s="1"/>
      <c r="T943" s="1"/>
    </row>
    <row r="944" spans="1:20" ht="15.75" customHeight="1" x14ac:dyDescent="0.2">
      <c r="A944" s="1"/>
      <c r="B944" s="1"/>
      <c r="C944" s="1"/>
      <c r="D944" s="1"/>
      <c r="E944" s="1"/>
      <c r="F944" s="1"/>
      <c r="G944" s="1"/>
      <c r="H944" s="1"/>
      <c r="I944" s="1"/>
      <c r="J944" s="1"/>
      <c r="K944" s="1"/>
      <c r="L944" s="1"/>
      <c r="M944" s="1"/>
      <c r="N944" s="1"/>
      <c r="O944" s="1"/>
      <c r="P944" s="1"/>
      <c r="Q944" s="1"/>
      <c r="R944" s="1"/>
      <c r="S944" s="1"/>
      <c r="T944" s="1"/>
    </row>
    <row r="945" spans="1:20" ht="15.75" customHeight="1" x14ac:dyDescent="0.2">
      <c r="A945" s="1"/>
      <c r="B945" s="1"/>
      <c r="C945" s="1"/>
      <c r="D945" s="1"/>
      <c r="E945" s="1"/>
      <c r="F945" s="1"/>
      <c r="G945" s="1"/>
      <c r="H945" s="1"/>
      <c r="I945" s="1"/>
      <c r="J945" s="1"/>
      <c r="K945" s="1"/>
      <c r="L945" s="1"/>
      <c r="M945" s="1"/>
      <c r="N945" s="1"/>
      <c r="O945" s="1"/>
      <c r="P945" s="1"/>
      <c r="Q945" s="1"/>
      <c r="R945" s="1"/>
      <c r="S945" s="1"/>
      <c r="T945" s="1"/>
    </row>
    <row r="946" spans="1:20" ht="15.75" customHeight="1" x14ac:dyDescent="0.2">
      <c r="A946" s="1"/>
      <c r="B946" s="1"/>
      <c r="C946" s="1"/>
      <c r="D946" s="1"/>
      <c r="E946" s="1"/>
      <c r="F946" s="1"/>
      <c r="G946" s="1"/>
      <c r="H946" s="1"/>
      <c r="I946" s="1"/>
      <c r="J946" s="1"/>
      <c r="K946" s="1"/>
      <c r="L946" s="1"/>
      <c r="M946" s="1"/>
      <c r="N946" s="1"/>
      <c r="O946" s="1"/>
      <c r="P946" s="1"/>
      <c r="Q946" s="1"/>
      <c r="R946" s="1"/>
      <c r="S946" s="1"/>
      <c r="T946" s="1"/>
    </row>
    <row r="947" spans="1:20" ht="15.75" customHeight="1" x14ac:dyDescent="0.2">
      <c r="A947" s="1"/>
      <c r="B947" s="1"/>
      <c r="C947" s="1"/>
      <c r="D947" s="1"/>
      <c r="E947" s="1"/>
      <c r="F947" s="1"/>
      <c r="G947" s="1"/>
      <c r="H947" s="1"/>
      <c r="I947" s="1"/>
      <c r="J947" s="1"/>
      <c r="K947" s="1"/>
      <c r="L947" s="1"/>
      <c r="M947" s="1"/>
      <c r="N947" s="1"/>
      <c r="O947" s="1"/>
      <c r="P947" s="1"/>
      <c r="Q947" s="1"/>
      <c r="R947" s="1"/>
      <c r="S947" s="1"/>
      <c r="T947" s="1"/>
    </row>
    <row r="948" spans="1:20" ht="15.75" customHeight="1" x14ac:dyDescent="0.2">
      <c r="A948" s="1"/>
      <c r="B948" s="1"/>
      <c r="C948" s="1"/>
      <c r="D948" s="1"/>
      <c r="E948" s="1"/>
      <c r="F948" s="1"/>
      <c r="G948" s="1"/>
      <c r="H948" s="1"/>
      <c r="I948" s="1"/>
      <c r="J948" s="1"/>
      <c r="K948" s="1"/>
      <c r="L948" s="1"/>
      <c r="M948" s="1"/>
      <c r="N948" s="1"/>
      <c r="O948" s="1"/>
      <c r="P948" s="1"/>
      <c r="Q948" s="1"/>
      <c r="R948" s="1"/>
      <c r="S948" s="1"/>
      <c r="T948" s="1"/>
    </row>
    <row r="949" spans="1:20" ht="15.75" customHeight="1" x14ac:dyDescent="0.2">
      <c r="A949" s="1"/>
      <c r="B949" s="1"/>
      <c r="C949" s="1"/>
      <c r="D949" s="1"/>
      <c r="E949" s="1"/>
      <c r="F949" s="1"/>
      <c r="G949" s="1"/>
      <c r="H949" s="1"/>
      <c r="I949" s="1"/>
      <c r="J949" s="1"/>
      <c r="K949" s="1"/>
      <c r="L949" s="1"/>
      <c r="M949" s="1"/>
      <c r="N949" s="1"/>
      <c r="O949" s="1"/>
      <c r="P949" s="1"/>
      <c r="Q949" s="1"/>
      <c r="R949" s="1"/>
      <c r="S949" s="1"/>
      <c r="T949" s="1"/>
    </row>
    <row r="950" spans="1:20" ht="15.75" customHeight="1" x14ac:dyDescent="0.2">
      <c r="A950" s="1"/>
      <c r="B950" s="1"/>
      <c r="C950" s="1"/>
      <c r="D950" s="1"/>
      <c r="E950" s="1"/>
      <c r="F950" s="1"/>
      <c r="G950" s="1"/>
      <c r="H950" s="1"/>
      <c r="I950" s="1"/>
      <c r="J950" s="1"/>
      <c r="K950" s="1"/>
      <c r="L950" s="1"/>
      <c r="M950" s="1"/>
      <c r="N950" s="1"/>
      <c r="O950" s="1"/>
      <c r="P950" s="1"/>
      <c r="Q950" s="1"/>
      <c r="R950" s="1"/>
      <c r="S950" s="1"/>
      <c r="T950" s="1"/>
    </row>
    <row r="951" spans="1:20" ht="15.75" customHeight="1" x14ac:dyDescent="0.2">
      <c r="A951" s="1"/>
      <c r="B951" s="1"/>
      <c r="C951" s="1"/>
      <c r="D951" s="1"/>
      <c r="E951" s="1"/>
      <c r="F951" s="1"/>
      <c r="G951" s="1"/>
      <c r="H951" s="1"/>
      <c r="I951" s="1"/>
      <c r="J951" s="1"/>
      <c r="K951" s="1"/>
      <c r="L951" s="1"/>
      <c r="M951" s="1"/>
      <c r="N951" s="1"/>
      <c r="O951" s="1"/>
      <c r="P951" s="1"/>
      <c r="Q951" s="1"/>
      <c r="R951" s="1"/>
      <c r="S951" s="1"/>
      <c r="T951" s="1"/>
    </row>
    <row r="952" spans="1:20" ht="15.75" customHeight="1" x14ac:dyDescent="0.2">
      <c r="A952" s="1"/>
      <c r="B952" s="1"/>
      <c r="C952" s="1"/>
      <c r="D952" s="1"/>
      <c r="E952" s="1"/>
      <c r="F952" s="1"/>
      <c r="G952" s="1"/>
      <c r="H952" s="1"/>
      <c r="I952" s="1"/>
      <c r="J952" s="1"/>
      <c r="K952" s="1"/>
      <c r="L952" s="1"/>
      <c r="M952" s="1"/>
      <c r="N952" s="1"/>
      <c r="O952" s="1"/>
      <c r="P952" s="1"/>
      <c r="Q952" s="1"/>
      <c r="R952" s="1"/>
      <c r="S952" s="1"/>
      <c r="T952" s="1"/>
    </row>
    <row r="953" spans="1:20" ht="15.75" customHeight="1" x14ac:dyDescent="0.2">
      <c r="A953" s="1"/>
      <c r="B953" s="1"/>
      <c r="C953" s="1"/>
      <c r="D953" s="1"/>
      <c r="E953" s="1"/>
      <c r="F953" s="1"/>
      <c r="G953" s="1"/>
      <c r="H953" s="1"/>
      <c r="I953" s="1"/>
      <c r="J953" s="1"/>
      <c r="K953" s="1"/>
      <c r="L953" s="1"/>
      <c r="M953" s="1"/>
      <c r="N953" s="1"/>
      <c r="O953" s="1"/>
      <c r="P953" s="1"/>
      <c r="Q953" s="1"/>
      <c r="R953" s="1"/>
      <c r="S953" s="1"/>
      <c r="T953" s="1"/>
    </row>
    <row r="954" spans="1:20" ht="15.75" customHeight="1" x14ac:dyDescent="0.2">
      <c r="A954" s="1"/>
      <c r="B954" s="1"/>
      <c r="C954" s="1"/>
      <c r="D954" s="1"/>
      <c r="E954" s="1"/>
      <c r="F954" s="1"/>
      <c r="G954" s="1"/>
      <c r="H954" s="1"/>
      <c r="I954" s="1"/>
      <c r="J954" s="1"/>
      <c r="K954" s="1"/>
      <c r="L954" s="1"/>
      <c r="M954" s="1"/>
      <c r="N954" s="1"/>
      <c r="O954" s="1"/>
      <c r="P954" s="1"/>
      <c r="Q954" s="1"/>
      <c r="R954" s="1"/>
      <c r="S954" s="1"/>
      <c r="T954" s="1"/>
    </row>
    <row r="955" spans="1:20" ht="15.75" customHeight="1" x14ac:dyDescent="0.2">
      <c r="A955" s="1"/>
      <c r="B955" s="1"/>
      <c r="C955" s="1"/>
      <c r="D955" s="1"/>
      <c r="E955" s="1"/>
      <c r="F955" s="1"/>
      <c r="G955" s="1"/>
      <c r="H955" s="1"/>
      <c r="I955" s="1"/>
      <c r="J955" s="1"/>
      <c r="K955" s="1"/>
      <c r="L955" s="1"/>
      <c r="M955" s="1"/>
      <c r="N955" s="1"/>
      <c r="O955" s="1"/>
      <c r="P955" s="1"/>
      <c r="Q955" s="1"/>
      <c r="R955" s="1"/>
      <c r="S955" s="1"/>
      <c r="T955" s="1"/>
    </row>
    <row r="956" spans="1:20" ht="15.75" customHeight="1" x14ac:dyDescent="0.2">
      <c r="A956" s="1"/>
      <c r="B956" s="1"/>
      <c r="C956" s="1"/>
      <c r="D956" s="1"/>
      <c r="E956" s="1"/>
      <c r="F956" s="1"/>
      <c r="G956" s="1"/>
      <c r="H956" s="1"/>
      <c r="I956" s="1"/>
      <c r="J956" s="1"/>
      <c r="K956" s="1"/>
      <c r="L956" s="1"/>
      <c r="M956" s="1"/>
      <c r="N956" s="1"/>
      <c r="O956" s="1"/>
      <c r="P956" s="1"/>
      <c r="Q956" s="1"/>
      <c r="R956" s="1"/>
      <c r="S956" s="1"/>
      <c r="T956" s="1"/>
    </row>
    <row r="957" spans="1:20" ht="15.75" customHeight="1" x14ac:dyDescent="0.2">
      <c r="A957" s="1"/>
      <c r="B957" s="1"/>
      <c r="C957" s="1"/>
      <c r="D957" s="1"/>
      <c r="E957" s="1"/>
      <c r="F957" s="1"/>
      <c r="G957" s="1"/>
      <c r="H957" s="1"/>
      <c r="I957" s="1"/>
      <c r="J957" s="1"/>
      <c r="K957" s="1"/>
      <c r="L957" s="1"/>
      <c r="M957" s="1"/>
      <c r="N957" s="1"/>
      <c r="O957" s="1"/>
      <c r="P957" s="1"/>
      <c r="Q957" s="1"/>
      <c r="R957" s="1"/>
      <c r="S957" s="1"/>
      <c r="T957" s="1"/>
    </row>
    <row r="958" spans="1:20" ht="15.75" customHeight="1" x14ac:dyDescent="0.2">
      <c r="A958" s="1"/>
      <c r="B958" s="1"/>
      <c r="C958" s="1"/>
      <c r="D958" s="1"/>
      <c r="E958" s="1"/>
      <c r="F958" s="1"/>
      <c r="G958" s="1"/>
      <c r="H958" s="1"/>
      <c r="I958" s="1"/>
      <c r="J958" s="1"/>
      <c r="K958" s="1"/>
      <c r="L958" s="1"/>
      <c r="M958" s="1"/>
      <c r="N958" s="1"/>
      <c r="O958" s="1"/>
      <c r="P958" s="1"/>
      <c r="Q958" s="1"/>
      <c r="R958" s="1"/>
      <c r="S958" s="1"/>
      <c r="T958" s="1"/>
    </row>
    <row r="959" spans="1:20" ht="15.75" customHeight="1" x14ac:dyDescent="0.2">
      <c r="A959" s="1"/>
      <c r="B959" s="1"/>
      <c r="C959" s="1"/>
      <c r="D959" s="1"/>
      <c r="E959" s="1"/>
      <c r="F959" s="1"/>
      <c r="G959" s="1"/>
      <c r="H959" s="1"/>
      <c r="I959" s="1"/>
      <c r="J959" s="1"/>
      <c r="K959" s="1"/>
      <c r="L959" s="1"/>
      <c r="M959" s="1"/>
      <c r="N959" s="1"/>
      <c r="O959" s="1"/>
      <c r="P959" s="1"/>
      <c r="Q959" s="1"/>
      <c r="R959" s="1"/>
      <c r="S959" s="1"/>
      <c r="T959" s="1"/>
    </row>
    <row r="960" spans="1:20" ht="15.75" customHeight="1" x14ac:dyDescent="0.2">
      <c r="A960" s="1"/>
      <c r="B960" s="1"/>
      <c r="C960" s="1"/>
      <c r="D960" s="1"/>
      <c r="E960" s="1"/>
      <c r="F960" s="1"/>
      <c r="G960" s="1"/>
      <c r="H960" s="1"/>
      <c r="I960" s="1"/>
      <c r="J960" s="1"/>
      <c r="K960" s="1"/>
      <c r="L960" s="1"/>
      <c r="M960" s="1"/>
      <c r="N960" s="1"/>
      <c r="O960" s="1"/>
      <c r="P960" s="1"/>
      <c r="Q960" s="1"/>
      <c r="R960" s="1"/>
      <c r="S960" s="1"/>
      <c r="T960" s="1"/>
    </row>
    <row r="961" spans="1:20" ht="15.75" customHeight="1" x14ac:dyDescent="0.2">
      <c r="A961" s="1"/>
      <c r="B961" s="1"/>
      <c r="C961" s="1"/>
      <c r="D961" s="1"/>
      <c r="E961" s="1"/>
      <c r="F961" s="1"/>
      <c r="G961" s="1"/>
      <c r="H961" s="1"/>
      <c r="I961" s="1"/>
      <c r="J961" s="1"/>
      <c r="K961" s="1"/>
      <c r="L961" s="1"/>
      <c r="M961" s="1"/>
      <c r="N961" s="1"/>
      <c r="O961" s="1"/>
      <c r="P961" s="1"/>
      <c r="Q961" s="1"/>
      <c r="R961" s="1"/>
      <c r="S961" s="1"/>
      <c r="T961" s="1"/>
    </row>
    <row r="962" spans="1:20" ht="15.75" customHeight="1" x14ac:dyDescent="0.2">
      <c r="A962" s="1"/>
      <c r="B962" s="1"/>
      <c r="C962" s="1"/>
      <c r="D962" s="1"/>
      <c r="E962" s="1"/>
      <c r="F962" s="1"/>
      <c r="G962" s="1"/>
      <c r="H962" s="1"/>
      <c r="I962" s="1"/>
      <c r="J962" s="1"/>
      <c r="K962" s="1"/>
      <c r="L962" s="1"/>
      <c r="M962" s="1"/>
      <c r="N962" s="1"/>
      <c r="O962" s="1"/>
      <c r="P962" s="1"/>
      <c r="Q962" s="1"/>
      <c r="R962" s="1"/>
      <c r="S962" s="1"/>
      <c r="T962" s="1"/>
    </row>
    <row r="963" spans="1:20" ht="15.75" customHeight="1" x14ac:dyDescent="0.2">
      <c r="A963" s="1"/>
      <c r="B963" s="1"/>
      <c r="C963" s="1"/>
      <c r="D963" s="1"/>
      <c r="E963" s="1"/>
      <c r="F963" s="1"/>
      <c r="G963" s="1"/>
      <c r="H963" s="1"/>
      <c r="I963" s="1"/>
      <c r="J963" s="1"/>
      <c r="K963" s="1"/>
      <c r="L963" s="1"/>
      <c r="M963" s="1"/>
      <c r="N963" s="1"/>
      <c r="O963" s="1"/>
      <c r="P963" s="1"/>
      <c r="Q963" s="1"/>
      <c r="R963" s="1"/>
      <c r="S963" s="1"/>
      <c r="T963" s="1"/>
    </row>
    <row r="964" spans="1:20" ht="15.75" customHeight="1" x14ac:dyDescent="0.2">
      <c r="A964" s="1"/>
      <c r="B964" s="1"/>
      <c r="C964" s="1"/>
      <c r="D964" s="1"/>
      <c r="E964" s="1"/>
      <c r="F964" s="1"/>
      <c r="G964" s="1"/>
      <c r="H964" s="1"/>
      <c r="I964" s="1"/>
      <c r="J964" s="1"/>
      <c r="K964" s="1"/>
      <c r="L964" s="1"/>
      <c r="M964" s="1"/>
      <c r="N964" s="1"/>
      <c r="O964" s="1"/>
      <c r="P964" s="1"/>
      <c r="Q964" s="1"/>
      <c r="R964" s="1"/>
      <c r="S964" s="1"/>
      <c r="T964" s="1"/>
    </row>
    <row r="965" spans="1:20" ht="15.75" customHeight="1" x14ac:dyDescent="0.2">
      <c r="A965" s="1"/>
      <c r="B965" s="1"/>
      <c r="C965" s="1"/>
      <c r="D965" s="1"/>
      <c r="E965" s="1"/>
      <c r="F965" s="1"/>
      <c r="G965" s="1"/>
      <c r="H965" s="1"/>
      <c r="I965" s="1"/>
      <c r="J965" s="1"/>
      <c r="K965" s="1"/>
      <c r="L965" s="1"/>
      <c r="M965" s="1"/>
      <c r="N965" s="1"/>
      <c r="O965" s="1"/>
      <c r="P965" s="1"/>
      <c r="Q965" s="1"/>
      <c r="R965" s="1"/>
      <c r="S965" s="1"/>
      <c r="T965" s="1"/>
    </row>
    <row r="966" spans="1:20" ht="15.75" customHeight="1" x14ac:dyDescent="0.2">
      <c r="A966" s="1"/>
      <c r="B966" s="1"/>
      <c r="C966" s="1"/>
      <c r="D966" s="1"/>
      <c r="E966" s="1"/>
      <c r="F966" s="1"/>
      <c r="G966" s="1"/>
      <c r="H966" s="1"/>
      <c r="I966" s="1"/>
      <c r="J966" s="1"/>
      <c r="K966" s="1"/>
      <c r="L966" s="1"/>
      <c r="M966" s="1"/>
      <c r="N966" s="1"/>
      <c r="O966" s="1"/>
      <c r="P966" s="1"/>
      <c r="Q966" s="1"/>
      <c r="R966" s="1"/>
      <c r="S966" s="1"/>
      <c r="T966" s="1"/>
    </row>
    <row r="967" spans="1:20" ht="15.75" customHeight="1" x14ac:dyDescent="0.2">
      <c r="A967" s="1"/>
      <c r="B967" s="1"/>
      <c r="C967" s="1"/>
      <c r="D967" s="1"/>
      <c r="E967" s="1"/>
      <c r="F967" s="1"/>
      <c r="G967" s="1"/>
      <c r="H967" s="1"/>
      <c r="I967" s="1"/>
      <c r="J967" s="1"/>
      <c r="K967" s="1"/>
      <c r="L967" s="1"/>
      <c r="M967" s="1"/>
      <c r="N967" s="1"/>
      <c r="O967" s="1"/>
      <c r="P967" s="1"/>
      <c r="Q967" s="1"/>
      <c r="R967" s="1"/>
      <c r="S967" s="1"/>
      <c r="T967" s="1"/>
    </row>
    <row r="968" spans="1:20" ht="15.75" customHeight="1" x14ac:dyDescent="0.2">
      <c r="A968" s="1"/>
      <c r="B968" s="1"/>
      <c r="C968" s="1"/>
      <c r="D968" s="1"/>
      <c r="E968" s="1"/>
      <c r="F968" s="1"/>
      <c r="G968" s="1"/>
      <c r="H968" s="1"/>
      <c r="I968" s="1"/>
      <c r="J968" s="1"/>
      <c r="K968" s="1"/>
      <c r="L968" s="1"/>
      <c r="M968" s="1"/>
      <c r="N968" s="1"/>
      <c r="O968" s="1"/>
      <c r="P968" s="1"/>
      <c r="Q968" s="1"/>
      <c r="R968" s="1"/>
      <c r="S968" s="1"/>
      <c r="T968" s="1"/>
    </row>
    <row r="969" spans="1:20" ht="15.75" customHeight="1" x14ac:dyDescent="0.2">
      <c r="A969" s="1"/>
      <c r="B969" s="1"/>
      <c r="C969" s="1"/>
      <c r="D969" s="1"/>
      <c r="E969" s="1"/>
      <c r="F969" s="1"/>
      <c r="G969" s="1"/>
      <c r="H969" s="1"/>
      <c r="I969" s="1"/>
      <c r="J969" s="1"/>
      <c r="K969" s="1"/>
      <c r="L969" s="1"/>
      <c r="M969" s="1"/>
      <c r="N969" s="1"/>
      <c r="O969" s="1"/>
      <c r="P969" s="1"/>
      <c r="Q969" s="1"/>
      <c r="R969" s="1"/>
      <c r="S969" s="1"/>
      <c r="T969" s="1"/>
    </row>
    <row r="970" spans="1:20" ht="15.75" customHeight="1" x14ac:dyDescent="0.2">
      <c r="A970" s="1"/>
      <c r="B970" s="1"/>
      <c r="C970" s="1"/>
      <c r="D970" s="1"/>
      <c r="E970" s="1"/>
      <c r="F970" s="1"/>
      <c r="G970" s="1"/>
      <c r="H970" s="1"/>
      <c r="I970" s="1"/>
      <c r="J970" s="1"/>
      <c r="K970" s="1"/>
      <c r="L970" s="1"/>
      <c r="M970" s="1"/>
      <c r="N970" s="1"/>
      <c r="O970" s="1"/>
      <c r="P970" s="1"/>
      <c r="Q970" s="1"/>
      <c r="R970" s="1"/>
      <c r="S970" s="1"/>
      <c r="T970" s="1"/>
    </row>
    <row r="971" spans="1:20" ht="15.75" customHeight="1" x14ac:dyDescent="0.2">
      <c r="A971" s="1"/>
      <c r="B971" s="1"/>
      <c r="C971" s="1"/>
      <c r="D971" s="1"/>
      <c r="E971" s="1"/>
      <c r="F971" s="1"/>
      <c r="G971" s="1"/>
      <c r="H971" s="1"/>
      <c r="I971" s="1"/>
      <c r="J971" s="1"/>
      <c r="K971" s="1"/>
      <c r="L971" s="1"/>
      <c r="M971" s="1"/>
      <c r="N971" s="1"/>
      <c r="O971" s="1"/>
      <c r="P971" s="1"/>
      <c r="Q971" s="1"/>
      <c r="R971" s="1"/>
      <c r="S971" s="1"/>
      <c r="T971" s="1"/>
    </row>
    <row r="972" spans="1:20" ht="15.75" customHeight="1" x14ac:dyDescent="0.2">
      <c r="A972" s="1"/>
      <c r="B972" s="1"/>
      <c r="C972" s="1"/>
      <c r="D972" s="1"/>
      <c r="E972" s="1"/>
      <c r="F972" s="1"/>
      <c r="G972" s="1"/>
      <c r="H972" s="1"/>
      <c r="I972" s="1"/>
      <c r="J972" s="1"/>
      <c r="K972" s="1"/>
      <c r="L972" s="1"/>
      <c r="M972" s="1"/>
      <c r="N972" s="1"/>
      <c r="O972" s="1"/>
      <c r="P972" s="1"/>
      <c r="Q972" s="1"/>
      <c r="R972" s="1"/>
      <c r="S972" s="1"/>
      <c r="T972" s="1"/>
    </row>
    <row r="973" spans="1:20" ht="15.75" customHeight="1" x14ac:dyDescent="0.2">
      <c r="A973" s="1"/>
      <c r="B973" s="1"/>
      <c r="C973" s="1"/>
      <c r="D973" s="1"/>
      <c r="E973" s="1"/>
      <c r="F973" s="1"/>
      <c r="G973" s="1"/>
      <c r="H973" s="1"/>
      <c r="I973" s="1"/>
      <c r="J973" s="1"/>
      <c r="K973" s="1"/>
      <c r="L973" s="1"/>
      <c r="M973" s="1"/>
      <c r="N973" s="1"/>
      <c r="O973" s="1"/>
      <c r="P973" s="1"/>
      <c r="Q973" s="1"/>
      <c r="R973" s="1"/>
      <c r="S973" s="1"/>
      <c r="T973" s="1"/>
    </row>
    <row r="974" spans="1:20" ht="15.75" customHeight="1" x14ac:dyDescent="0.2">
      <c r="A974" s="1"/>
      <c r="B974" s="1"/>
      <c r="C974" s="1"/>
      <c r="D974" s="1"/>
      <c r="E974" s="1"/>
      <c r="F974" s="1"/>
      <c r="G974" s="1"/>
      <c r="H974" s="1"/>
      <c r="I974" s="1"/>
      <c r="J974" s="1"/>
      <c r="K974" s="1"/>
      <c r="L974" s="1"/>
      <c r="M974" s="1"/>
      <c r="N974" s="1"/>
      <c r="O974" s="1"/>
      <c r="P974" s="1"/>
      <c r="Q974" s="1"/>
      <c r="R974" s="1"/>
      <c r="S974" s="1"/>
      <c r="T974" s="1"/>
    </row>
    <row r="975" spans="1:20" ht="15.75" customHeight="1" x14ac:dyDescent="0.2">
      <c r="A975" s="1"/>
      <c r="B975" s="1"/>
      <c r="C975" s="1"/>
      <c r="D975" s="1"/>
      <c r="E975" s="1"/>
      <c r="F975" s="1"/>
      <c r="G975" s="1"/>
      <c r="H975" s="1"/>
      <c r="I975" s="1"/>
      <c r="J975" s="1"/>
      <c r="K975" s="1"/>
      <c r="L975" s="1"/>
      <c r="M975" s="1"/>
      <c r="N975" s="1"/>
      <c r="O975" s="1"/>
      <c r="P975" s="1"/>
      <c r="Q975" s="1"/>
      <c r="R975" s="1"/>
      <c r="S975" s="1"/>
      <c r="T975" s="1"/>
    </row>
    <row r="976" spans="1:20" ht="15.75" customHeight="1" x14ac:dyDescent="0.2">
      <c r="A976" s="1"/>
      <c r="B976" s="1"/>
      <c r="C976" s="1"/>
      <c r="D976" s="1"/>
      <c r="E976" s="1"/>
      <c r="F976" s="1"/>
      <c r="G976" s="1"/>
      <c r="H976" s="1"/>
      <c r="I976" s="1"/>
      <c r="J976" s="1"/>
      <c r="K976" s="1"/>
      <c r="L976" s="1"/>
      <c r="M976" s="1"/>
      <c r="N976" s="1"/>
      <c r="O976" s="1"/>
      <c r="P976" s="1"/>
      <c r="Q976" s="1"/>
      <c r="R976" s="1"/>
      <c r="S976" s="1"/>
      <c r="T976" s="1"/>
    </row>
    <row r="977" spans="1:20" ht="15.75" customHeight="1" x14ac:dyDescent="0.2">
      <c r="A977" s="1"/>
      <c r="B977" s="1"/>
      <c r="C977" s="1"/>
      <c r="D977" s="1"/>
      <c r="E977" s="1"/>
      <c r="F977" s="1"/>
      <c r="G977" s="1"/>
      <c r="H977" s="1"/>
      <c r="I977" s="1"/>
      <c r="J977" s="1"/>
      <c r="K977" s="1"/>
      <c r="L977" s="1"/>
      <c r="M977" s="1"/>
      <c r="N977" s="1"/>
      <c r="O977" s="1"/>
      <c r="P977" s="1"/>
      <c r="Q977" s="1"/>
      <c r="R977" s="1"/>
      <c r="S977" s="1"/>
      <c r="T977" s="1"/>
    </row>
    <row r="978" spans="1:20" ht="15.75" customHeight="1" x14ac:dyDescent="0.2">
      <c r="A978" s="1"/>
      <c r="B978" s="1"/>
      <c r="C978" s="1"/>
      <c r="D978" s="1"/>
      <c r="E978" s="1"/>
      <c r="F978" s="1"/>
      <c r="G978" s="1"/>
      <c r="H978" s="1"/>
      <c r="I978" s="1"/>
      <c r="J978" s="1"/>
      <c r="K978" s="1"/>
      <c r="L978" s="1"/>
      <c r="M978" s="1"/>
      <c r="N978" s="1"/>
      <c r="O978" s="1"/>
      <c r="P978" s="1"/>
      <c r="Q978" s="1"/>
      <c r="R978" s="1"/>
      <c r="S978" s="1"/>
      <c r="T978" s="1"/>
    </row>
    <row r="979" spans="1:20" ht="15.75" customHeight="1" x14ac:dyDescent="0.2">
      <c r="A979" s="1"/>
      <c r="B979" s="1"/>
      <c r="C979" s="1"/>
      <c r="D979" s="1"/>
      <c r="E979" s="1"/>
      <c r="F979" s="1"/>
      <c r="G979" s="1"/>
      <c r="H979" s="1"/>
      <c r="I979" s="1"/>
      <c r="J979" s="1"/>
      <c r="K979" s="1"/>
      <c r="L979" s="1"/>
      <c r="M979" s="1"/>
      <c r="N979" s="1"/>
      <c r="O979" s="1"/>
      <c r="P979" s="1"/>
      <c r="Q979" s="1"/>
      <c r="R979" s="1"/>
      <c r="S979" s="1"/>
      <c r="T979" s="1"/>
    </row>
    <row r="980" spans="1:20" ht="15.75" customHeight="1" x14ac:dyDescent="0.2">
      <c r="A980" s="1"/>
      <c r="B980" s="1"/>
      <c r="C980" s="1"/>
      <c r="D980" s="1"/>
      <c r="E980" s="1"/>
      <c r="F980" s="1"/>
      <c r="G980" s="1"/>
      <c r="H980" s="1"/>
      <c r="I980" s="1"/>
      <c r="J980" s="1"/>
      <c r="K980" s="1"/>
      <c r="L980" s="1"/>
      <c r="M980" s="1"/>
      <c r="N980" s="1"/>
      <c r="O980" s="1"/>
      <c r="P980" s="1"/>
      <c r="Q980" s="1"/>
      <c r="R980" s="1"/>
      <c r="S980" s="1"/>
      <c r="T980" s="1"/>
    </row>
    <row r="981" spans="1:20" ht="15.75" customHeight="1" x14ac:dyDescent="0.2">
      <c r="A981" s="1"/>
      <c r="B981" s="1"/>
      <c r="C981" s="1"/>
      <c r="D981" s="1"/>
      <c r="E981" s="1"/>
      <c r="F981" s="1"/>
      <c r="G981" s="1"/>
      <c r="H981" s="1"/>
      <c r="I981" s="1"/>
      <c r="J981" s="1"/>
      <c r="K981" s="1"/>
      <c r="L981" s="1"/>
      <c r="M981" s="1"/>
      <c r="N981" s="1"/>
      <c r="O981" s="1"/>
      <c r="P981" s="1"/>
      <c r="Q981" s="1"/>
      <c r="R981" s="1"/>
      <c r="S981" s="1"/>
      <c r="T981" s="1"/>
    </row>
    <row r="982" spans="1:20" ht="15.75" customHeight="1" x14ac:dyDescent="0.2">
      <c r="A982" s="1"/>
      <c r="B982" s="1"/>
      <c r="C982" s="1"/>
      <c r="D982" s="1"/>
      <c r="E982" s="1"/>
      <c r="F982" s="1"/>
      <c r="G982" s="1"/>
      <c r="H982" s="1"/>
      <c r="I982" s="1"/>
      <c r="J982" s="1"/>
      <c r="K982" s="1"/>
      <c r="L982" s="1"/>
      <c r="M982" s="1"/>
      <c r="N982" s="1"/>
      <c r="O982" s="1"/>
      <c r="P982" s="1"/>
      <c r="Q982" s="1"/>
      <c r="R982" s="1"/>
      <c r="S982" s="1"/>
      <c r="T982" s="1"/>
    </row>
    <row r="983" spans="1:20" ht="15.75" customHeight="1" x14ac:dyDescent="0.2">
      <c r="A983" s="1"/>
      <c r="B983" s="1"/>
      <c r="C983" s="1"/>
      <c r="D983" s="1"/>
      <c r="E983" s="1"/>
      <c r="F983" s="1"/>
      <c r="G983" s="1"/>
      <c r="H983" s="1"/>
      <c r="I983" s="1"/>
      <c r="J983" s="1"/>
      <c r="K983" s="1"/>
      <c r="L983" s="1"/>
      <c r="M983" s="1"/>
      <c r="N983" s="1"/>
      <c r="O983" s="1"/>
      <c r="P983" s="1"/>
      <c r="Q983" s="1"/>
      <c r="R983" s="1"/>
      <c r="S983" s="1"/>
      <c r="T983" s="1"/>
    </row>
    <row r="984" spans="1:20" ht="15.75" customHeight="1" x14ac:dyDescent="0.2">
      <c r="A984" s="1"/>
      <c r="B984" s="1"/>
      <c r="C984" s="1"/>
      <c r="D984" s="1"/>
      <c r="E984" s="1"/>
      <c r="F984" s="1"/>
      <c r="G984" s="1"/>
      <c r="H984" s="1"/>
      <c r="I984" s="1"/>
      <c r="J984" s="1"/>
      <c r="K984" s="1"/>
      <c r="L984" s="1"/>
      <c r="M984" s="1"/>
      <c r="N984" s="1"/>
      <c r="O984" s="1"/>
      <c r="P984" s="1"/>
      <c r="Q984" s="1"/>
      <c r="R984" s="1"/>
      <c r="S984" s="1"/>
      <c r="T984" s="1"/>
    </row>
    <row r="985" spans="1:20" ht="15.75" customHeight="1" x14ac:dyDescent="0.2">
      <c r="A985" s="1"/>
      <c r="B985" s="1"/>
      <c r="C985" s="1"/>
      <c r="D985" s="1"/>
      <c r="E985" s="1"/>
      <c r="F985" s="1"/>
      <c r="G985" s="1"/>
      <c r="H985" s="1"/>
      <c r="I985" s="1"/>
      <c r="J985" s="1"/>
      <c r="K985" s="1"/>
      <c r="L985" s="1"/>
      <c r="M985" s="1"/>
      <c r="N985" s="1"/>
      <c r="O985" s="1"/>
      <c r="P985" s="1"/>
      <c r="Q985" s="1"/>
      <c r="R985" s="1"/>
      <c r="S985" s="1"/>
      <c r="T985" s="1"/>
    </row>
    <row r="986" spans="1:20" ht="15.75" customHeight="1" x14ac:dyDescent="0.2">
      <c r="A986" s="1"/>
      <c r="B986" s="1"/>
      <c r="C986" s="1"/>
      <c r="D986" s="1"/>
      <c r="E986" s="1"/>
      <c r="F986" s="1"/>
      <c r="G986" s="1"/>
      <c r="H986" s="1"/>
      <c r="I986" s="1"/>
      <c r="J986" s="1"/>
      <c r="K986" s="1"/>
      <c r="L986" s="1"/>
      <c r="M986" s="1"/>
      <c r="N986" s="1"/>
      <c r="O986" s="1"/>
      <c r="P986" s="1"/>
      <c r="Q986" s="1"/>
      <c r="R986" s="1"/>
      <c r="S986" s="1"/>
      <c r="T986" s="1"/>
    </row>
    <row r="987" spans="1:20" ht="15.75" customHeight="1" x14ac:dyDescent="0.2">
      <c r="A987" s="1"/>
      <c r="B987" s="1"/>
      <c r="C987" s="1"/>
      <c r="D987" s="1"/>
      <c r="E987" s="1"/>
      <c r="F987" s="1"/>
      <c r="G987" s="1"/>
      <c r="H987" s="1"/>
      <c r="I987" s="1"/>
      <c r="J987" s="1"/>
      <c r="K987" s="1"/>
      <c r="L987" s="1"/>
      <c r="M987" s="1"/>
      <c r="N987" s="1"/>
      <c r="O987" s="1"/>
      <c r="P987" s="1"/>
      <c r="Q987" s="1"/>
      <c r="R987" s="1"/>
      <c r="S987" s="1"/>
      <c r="T987" s="1"/>
    </row>
    <row r="988" spans="1:20" ht="15.75" customHeight="1" x14ac:dyDescent="0.2">
      <c r="A988" s="1"/>
      <c r="B988" s="1"/>
      <c r="C988" s="1"/>
      <c r="D988" s="1"/>
      <c r="E988" s="1"/>
      <c r="F988" s="1"/>
      <c r="G988" s="1"/>
      <c r="H988" s="1"/>
      <c r="I988" s="1"/>
      <c r="J988" s="1"/>
      <c r="K988" s="1"/>
      <c r="L988" s="1"/>
      <c r="M988" s="1"/>
      <c r="N988" s="1"/>
      <c r="O988" s="1"/>
      <c r="P988" s="1"/>
      <c r="Q988" s="1"/>
      <c r="R988" s="1"/>
      <c r="S988" s="1"/>
      <c r="T988" s="1"/>
    </row>
    <row r="989" spans="1:20" ht="15.75" customHeight="1" x14ac:dyDescent="0.2">
      <c r="A989" s="1"/>
      <c r="B989" s="1"/>
      <c r="C989" s="1"/>
      <c r="D989" s="1"/>
      <c r="E989" s="1"/>
      <c r="F989" s="1"/>
      <c r="G989" s="1"/>
      <c r="H989" s="1"/>
      <c r="I989" s="1"/>
      <c r="J989" s="1"/>
      <c r="K989" s="1"/>
      <c r="L989" s="1"/>
      <c r="M989" s="1"/>
      <c r="N989" s="1"/>
      <c r="O989" s="1"/>
      <c r="P989" s="1"/>
      <c r="Q989" s="1"/>
      <c r="R989" s="1"/>
      <c r="S989" s="1"/>
      <c r="T989" s="1"/>
    </row>
    <row r="990" spans="1:20" ht="15.75" customHeight="1" x14ac:dyDescent="0.2">
      <c r="A990" s="1"/>
      <c r="B990" s="1"/>
      <c r="C990" s="1"/>
      <c r="D990" s="1"/>
      <c r="E990" s="1"/>
      <c r="F990" s="1"/>
      <c r="G990" s="1"/>
      <c r="H990" s="1"/>
      <c r="I990" s="1"/>
      <c r="J990" s="1"/>
      <c r="K990" s="1"/>
      <c r="L990" s="1"/>
      <c r="M990" s="1"/>
      <c r="N990" s="1"/>
      <c r="O990" s="1"/>
      <c r="P990" s="1"/>
      <c r="Q990" s="1"/>
      <c r="R990" s="1"/>
      <c r="S990" s="1"/>
      <c r="T990" s="1"/>
    </row>
    <row r="991" spans="1:20" ht="15.75" customHeight="1" x14ac:dyDescent="0.2">
      <c r="A991" s="1"/>
      <c r="B991" s="1"/>
      <c r="C991" s="1"/>
      <c r="D991" s="1"/>
      <c r="E991" s="1"/>
      <c r="F991" s="1"/>
      <c r="G991" s="1"/>
      <c r="H991" s="1"/>
      <c r="I991" s="1"/>
      <c r="J991" s="1"/>
      <c r="K991" s="1"/>
      <c r="L991" s="1"/>
      <c r="M991" s="1"/>
      <c r="N991" s="1"/>
      <c r="O991" s="1"/>
      <c r="P991" s="1"/>
      <c r="Q991" s="1"/>
      <c r="R991" s="1"/>
      <c r="S991" s="1"/>
      <c r="T991" s="1"/>
    </row>
    <row r="992" spans="1:20" ht="15.75" customHeight="1" x14ac:dyDescent="0.2">
      <c r="A992" s="1"/>
      <c r="B992" s="1"/>
      <c r="C992" s="1"/>
      <c r="D992" s="1"/>
      <c r="E992" s="1"/>
      <c r="F992" s="1"/>
      <c r="G992" s="1"/>
      <c r="H992" s="1"/>
      <c r="I992" s="1"/>
      <c r="J992" s="1"/>
      <c r="K992" s="1"/>
      <c r="L992" s="1"/>
      <c r="M992" s="1"/>
      <c r="N992" s="1"/>
      <c r="O992" s="1"/>
      <c r="P992" s="1"/>
      <c r="Q992" s="1"/>
      <c r="R992" s="1"/>
      <c r="S992" s="1"/>
      <c r="T992" s="1"/>
    </row>
    <row r="993" spans="1:20" ht="15.75" customHeight="1" x14ac:dyDescent="0.2">
      <c r="A993" s="1"/>
      <c r="B993" s="1"/>
      <c r="C993" s="1"/>
      <c r="D993" s="1"/>
      <c r="E993" s="1"/>
      <c r="F993" s="1"/>
      <c r="G993" s="1"/>
      <c r="H993" s="1"/>
      <c r="I993" s="1"/>
      <c r="J993" s="1"/>
      <c r="K993" s="1"/>
      <c r="L993" s="1"/>
      <c r="M993" s="1"/>
      <c r="N993" s="1"/>
      <c r="O993" s="1"/>
      <c r="P993" s="1"/>
      <c r="Q993" s="1"/>
      <c r="R993" s="1"/>
      <c r="S993" s="1"/>
      <c r="T993" s="1"/>
    </row>
    <row r="994" spans="1:20" ht="15.75" customHeight="1" x14ac:dyDescent="0.2">
      <c r="A994" s="1"/>
      <c r="B994" s="1"/>
      <c r="C994" s="1"/>
      <c r="D994" s="1"/>
      <c r="E994" s="1"/>
      <c r="F994" s="1"/>
      <c r="G994" s="1"/>
      <c r="H994" s="1"/>
      <c r="I994" s="1"/>
      <c r="J994" s="1"/>
      <c r="K994" s="1"/>
      <c r="L994" s="1"/>
      <c r="M994" s="1"/>
      <c r="N994" s="1"/>
      <c r="O994" s="1"/>
      <c r="P994" s="1"/>
      <c r="Q994" s="1"/>
      <c r="R994" s="1"/>
      <c r="S994" s="1"/>
      <c r="T994" s="1"/>
    </row>
    <row r="995" spans="1:20" ht="15.75" customHeight="1" x14ac:dyDescent="0.2">
      <c r="A995" s="1"/>
      <c r="B995" s="1"/>
      <c r="C995" s="1"/>
      <c r="D995" s="1"/>
      <c r="E995" s="1"/>
      <c r="F995" s="1"/>
      <c r="G995" s="1"/>
      <c r="H995" s="1"/>
      <c r="I995" s="1"/>
      <c r="J995" s="1"/>
      <c r="K995" s="1"/>
      <c r="L995" s="1"/>
      <c r="M995" s="1"/>
      <c r="N995" s="1"/>
      <c r="O995" s="1"/>
      <c r="P995" s="1"/>
      <c r="Q995" s="1"/>
      <c r="R995" s="1"/>
      <c r="S995" s="1"/>
      <c r="T995" s="1"/>
    </row>
    <row r="996" spans="1:20" ht="15.75" customHeight="1" x14ac:dyDescent="0.2">
      <c r="A996" s="1"/>
      <c r="B996" s="1"/>
      <c r="C996" s="1"/>
      <c r="D996" s="1"/>
      <c r="E996" s="1"/>
      <c r="F996" s="1"/>
      <c r="G996" s="1"/>
      <c r="H996" s="1"/>
      <c r="I996" s="1"/>
      <c r="J996" s="1"/>
      <c r="K996" s="1"/>
      <c r="L996" s="1"/>
      <c r="M996" s="1"/>
      <c r="N996" s="1"/>
      <c r="O996" s="1"/>
      <c r="P996" s="1"/>
      <c r="Q996" s="1"/>
      <c r="R996" s="1"/>
      <c r="S996" s="1"/>
      <c r="T996" s="1"/>
    </row>
    <row r="997" spans="1:20" ht="15.75" customHeight="1" x14ac:dyDescent="0.2">
      <c r="A997" s="1"/>
      <c r="B997" s="1"/>
      <c r="C997" s="1"/>
      <c r="D997" s="1"/>
      <c r="E997" s="1"/>
      <c r="F997" s="1"/>
      <c r="G997" s="1"/>
      <c r="H997" s="1"/>
      <c r="I997" s="1"/>
      <c r="J997" s="1"/>
      <c r="K997" s="1"/>
      <c r="L997" s="1"/>
      <c r="M997" s="1"/>
      <c r="N997" s="1"/>
      <c r="O997" s="1"/>
      <c r="P997" s="1"/>
      <c r="Q997" s="1"/>
      <c r="R997" s="1"/>
      <c r="S997" s="1"/>
      <c r="T997" s="1"/>
    </row>
    <row r="998" spans="1:20" ht="15.75" customHeight="1" x14ac:dyDescent="0.2">
      <c r="A998" s="1"/>
      <c r="B998" s="1"/>
      <c r="C998" s="1"/>
      <c r="D998" s="1"/>
      <c r="E998" s="1"/>
      <c r="F998" s="1"/>
      <c r="G998" s="1"/>
      <c r="H998" s="1"/>
      <c r="I998" s="1"/>
      <c r="J998" s="1"/>
      <c r="K998" s="1"/>
      <c r="L998" s="1"/>
      <c r="M998" s="1"/>
      <c r="N998" s="1"/>
      <c r="O998" s="1"/>
      <c r="P998" s="1"/>
      <c r="Q998" s="1"/>
      <c r="R998" s="1"/>
      <c r="S998" s="1"/>
      <c r="T998" s="1"/>
    </row>
    <row r="999" spans="1:20" ht="15.75" customHeight="1" x14ac:dyDescent="0.2">
      <c r="A999" s="1"/>
      <c r="B999" s="1"/>
      <c r="C999" s="1"/>
      <c r="D999" s="1"/>
      <c r="E999" s="1"/>
      <c r="F999" s="1"/>
      <c r="G999" s="1"/>
      <c r="H999" s="1"/>
      <c r="I999" s="1"/>
      <c r="J999" s="1"/>
      <c r="K999" s="1"/>
      <c r="L999" s="1"/>
      <c r="M999" s="1"/>
      <c r="N999" s="1"/>
      <c r="O999" s="1"/>
      <c r="P999" s="1"/>
      <c r="Q999" s="1"/>
      <c r="R999" s="1"/>
      <c r="S999" s="1"/>
      <c r="T999" s="1"/>
    </row>
    <row r="1000" spans="1:20" ht="15.75" customHeight="1" x14ac:dyDescent="0.2">
      <c r="A1000" s="1"/>
      <c r="B1000" s="1"/>
      <c r="C1000" s="1"/>
      <c r="D1000" s="1"/>
      <c r="E1000" s="1"/>
      <c r="F1000" s="1"/>
      <c r="G1000" s="1"/>
      <c r="H1000" s="1"/>
      <c r="I1000" s="1"/>
      <c r="J1000" s="1"/>
      <c r="K1000" s="1"/>
      <c r="L1000" s="1"/>
      <c r="M1000" s="1"/>
      <c r="N1000" s="1"/>
      <c r="O1000" s="1"/>
      <c r="P1000" s="1"/>
      <c r="Q1000" s="1"/>
      <c r="R1000" s="1"/>
      <c r="S1000" s="1"/>
      <c r="T1000" s="1"/>
    </row>
  </sheetData>
  <autoFilter ref="A3:J67" xr:uid="{00000000-0009-0000-0000-000000000000}"/>
  <mergeCells count="4">
    <mergeCell ref="A1:S1"/>
    <mergeCell ref="A2:D2"/>
    <mergeCell ref="E2:J2"/>
    <mergeCell ref="K2:S2"/>
  </mergeCells>
  <hyperlinks>
    <hyperlink ref="M24" r:id="rId1" xr:uid="{00000000-0004-0000-0000-000000000000}"/>
  </hyperlinks>
  <printOptions horizontalCentered="1" verticalCentered="1" gridLines="1"/>
  <pageMargins left="0.31496062992125984" right="0.31496062992125984" top="0.6692913385826772" bottom="0.39370078740157483" header="0" footer="0"/>
  <pageSetup paperSize="5" pageOrder="overThenDown" orientation="landscape" cellComments="atEnd"/>
  <headerFooter>
    <oddFooter>&amp;RDPE-FT-011. V3. Página &amp;P de</oddFooter>
  </headerFooter>
  <colBreaks count="1" manualBreakCount="1">
    <brk id="10"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A1:AU1000"/>
  <sheetViews>
    <sheetView tabSelected="1" view="pageBreakPreview" zoomScale="40" zoomScaleNormal="100" zoomScaleSheetLayoutView="40" workbookViewId="0">
      <pane xSplit="2" ySplit="1" topLeftCell="D38" activePane="bottomRight" state="frozen"/>
      <selection pane="topRight" activeCell="C1" sqref="C1"/>
      <selection pane="bottomLeft" activeCell="A2" sqref="A2"/>
      <selection pane="bottomRight" activeCell="P39" sqref="P39"/>
    </sheetView>
  </sheetViews>
  <sheetFormatPr baseColWidth="10" defaultColWidth="14.42578125" defaultRowHeight="15" customHeight="1" x14ac:dyDescent="0.2"/>
  <cols>
    <col min="1" max="1" width="14.42578125" hidden="1"/>
    <col min="2" max="2" width="16.42578125" hidden="1" customWidth="1"/>
    <col min="3" max="3" width="21.42578125" hidden="1" customWidth="1"/>
    <col min="4" max="4" width="6.140625" customWidth="1"/>
    <col min="5" max="5" width="31" customWidth="1"/>
    <col min="6" max="6" width="10.42578125" customWidth="1"/>
    <col min="7" max="7" width="19.85546875" customWidth="1"/>
    <col min="8" max="9" width="23.85546875" customWidth="1"/>
    <col min="10" max="11" width="21.7109375" customWidth="1"/>
    <col min="12" max="14" width="15.140625" customWidth="1"/>
    <col min="15" max="15" width="81.42578125" customWidth="1"/>
    <col min="16" max="16" width="80.7109375" customWidth="1"/>
    <col min="17" max="17" width="23.85546875" customWidth="1"/>
    <col min="18" max="19" width="21.7109375" customWidth="1"/>
    <col min="20" max="21" width="15.140625" customWidth="1"/>
    <col min="22" max="22" width="15" customWidth="1"/>
    <col min="23" max="23" width="99" customWidth="1"/>
    <col min="24" max="24" width="82.7109375" customWidth="1"/>
    <col min="25" max="31" width="21.7109375" hidden="1" customWidth="1"/>
    <col min="32" max="32" width="31.140625" hidden="1" customWidth="1"/>
    <col min="33" max="39" width="21.7109375" hidden="1" customWidth="1"/>
    <col min="40" max="40" width="31.140625" hidden="1" customWidth="1"/>
    <col min="41" max="41" width="31.42578125" hidden="1" customWidth="1"/>
    <col min="42" max="44" width="14.5703125" hidden="1" customWidth="1"/>
    <col min="45" max="47" width="13.28515625" hidden="1" customWidth="1"/>
  </cols>
  <sheetData>
    <row r="1" spans="1:47" ht="12.75" x14ac:dyDescent="0.2">
      <c r="A1" s="293" t="s">
        <v>479</v>
      </c>
      <c r="B1" s="294"/>
      <c r="C1" s="294"/>
      <c r="D1" s="294"/>
      <c r="E1" s="294"/>
      <c r="F1" s="294"/>
      <c r="G1" s="294"/>
      <c r="H1" s="295"/>
      <c r="I1" s="293" t="s">
        <v>480</v>
      </c>
      <c r="J1" s="294"/>
      <c r="K1" s="294"/>
      <c r="L1" s="294"/>
      <c r="M1" s="294"/>
      <c r="N1" s="294"/>
      <c r="O1" s="294"/>
      <c r="P1" s="296"/>
      <c r="Q1" s="297" t="s">
        <v>481</v>
      </c>
      <c r="R1" s="298"/>
      <c r="S1" s="298"/>
      <c r="T1" s="298"/>
      <c r="U1" s="298"/>
      <c r="V1" s="298"/>
      <c r="W1" s="298"/>
      <c r="X1" s="299"/>
      <c r="Y1" s="300" t="s">
        <v>482</v>
      </c>
      <c r="Z1" s="291"/>
      <c r="AA1" s="291"/>
      <c r="AB1" s="291"/>
      <c r="AC1" s="291"/>
      <c r="AD1" s="291"/>
      <c r="AE1" s="291"/>
      <c r="AF1" s="292"/>
      <c r="AG1" s="293" t="s">
        <v>483</v>
      </c>
      <c r="AH1" s="294"/>
      <c r="AI1" s="294"/>
      <c r="AJ1" s="294"/>
      <c r="AK1" s="294"/>
      <c r="AL1" s="294"/>
      <c r="AM1" s="294"/>
      <c r="AN1" s="294"/>
      <c r="AO1" s="296"/>
    </row>
    <row r="2" spans="1:47" ht="66" x14ac:dyDescent="0.2">
      <c r="A2" s="134" t="s">
        <v>4</v>
      </c>
      <c r="B2" s="135" t="s">
        <v>5</v>
      </c>
      <c r="C2" s="136" t="s">
        <v>7</v>
      </c>
      <c r="D2" s="137" t="s">
        <v>484</v>
      </c>
      <c r="E2" s="138" t="s">
        <v>485</v>
      </c>
      <c r="F2" s="138" t="s">
        <v>486</v>
      </c>
      <c r="G2" s="138" t="s">
        <v>487</v>
      </c>
      <c r="H2" s="139" t="s">
        <v>488</v>
      </c>
      <c r="I2" s="137" t="s">
        <v>489</v>
      </c>
      <c r="J2" s="138" t="s">
        <v>490</v>
      </c>
      <c r="K2" s="138" t="s">
        <v>491</v>
      </c>
      <c r="L2" s="138" t="s">
        <v>492</v>
      </c>
      <c r="M2" s="138" t="s">
        <v>493</v>
      </c>
      <c r="N2" s="140" t="s">
        <v>494</v>
      </c>
      <c r="O2" s="137" t="s">
        <v>495</v>
      </c>
      <c r="P2" s="140" t="s">
        <v>496</v>
      </c>
      <c r="Q2" s="141" t="s">
        <v>489</v>
      </c>
      <c r="R2" s="142" t="s">
        <v>490</v>
      </c>
      <c r="S2" s="142" t="s">
        <v>491</v>
      </c>
      <c r="T2" s="142" t="s">
        <v>492</v>
      </c>
      <c r="U2" s="142" t="s">
        <v>493</v>
      </c>
      <c r="V2" s="143" t="s">
        <v>497</v>
      </c>
      <c r="W2" s="144" t="s">
        <v>498</v>
      </c>
      <c r="X2" s="145" t="s">
        <v>499</v>
      </c>
      <c r="Y2" s="146" t="s">
        <v>500</v>
      </c>
      <c r="Z2" s="14" t="s">
        <v>501</v>
      </c>
      <c r="AA2" s="14" t="s">
        <v>502</v>
      </c>
      <c r="AB2" s="14" t="s">
        <v>503</v>
      </c>
      <c r="AC2" s="14" t="s">
        <v>504</v>
      </c>
      <c r="AD2" s="14" t="s">
        <v>505</v>
      </c>
      <c r="AE2" s="14" t="s">
        <v>506</v>
      </c>
      <c r="AF2" s="14" t="s">
        <v>507</v>
      </c>
      <c r="AG2" s="147" t="s">
        <v>500</v>
      </c>
      <c r="AH2" s="14" t="s">
        <v>508</v>
      </c>
      <c r="AI2" s="14" t="s">
        <v>509</v>
      </c>
      <c r="AJ2" s="14" t="s">
        <v>510</v>
      </c>
      <c r="AK2" s="14" t="s">
        <v>504</v>
      </c>
      <c r="AL2" s="14" t="s">
        <v>511</v>
      </c>
      <c r="AM2" s="14" t="s">
        <v>512</v>
      </c>
      <c r="AN2" s="14" t="s">
        <v>513</v>
      </c>
      <c r="AO2" s="148" t="s">
        <v>514</v>
      </c>
      <c r="AP2" s="149" t="s">
        <v>515</v>
      </c>
      <c r="AQ2" s="149" t="s">
        <v>516</v>
      </c>
      <c r="AR2" s="149" t="s">
        <v>517</v>
      </c>
      <c r="AS2" s="150" t="s">
        <v>518</v>
      </c>
      <c r="AT2" s="150" t="s">
        <v>519</v>
      </c>
      <c r="AU2" s="150" t="s">
        <v>520</v>
      </c>
    </row>
    <row r="3" spans="1:47" ht="214.5" x14ac:dyDescent="0.2">
      <c r="A3" s="151" t="s">
        <v>23</v>
      </c>
      <c r="B3" s="152" t="s">
        <v>521</v>
      </c>
      <c r="C3" s="153" t="s">
        <v>522</v>
      </c>
      <c r="D3" s="154" t="s">
        <v>523</v>
      </c>
      <c r="E3" s="155" t="s">
        <v>524</v>
      </c>
      <c r="F3" s="155" t="s">
        <v>525</v>
      </c>
      <c r="G3" s="155" t="s">
        <v>28</v>
      </c>
      <c r="H3" s="156" t="s">
        <v>526</v>
      </c>
      <c r="I3" s="157" t="s">
        <v>527</v>
      </c>
      <c r="J3" s="158" t="s">
        <v>528</v>
      </c>
      <c r="K3" s="158" t="s">
        <v>529</v>
      </c>
      <c r="L3" s="159">
        <f t="shared" ref="L3:M3" si="0">IFERROR((4.3%/2.6%),"No aplica")</f>
        <v>1.6538461538461535</v>
      </c>
      <c r="M3" s="159">
        <f t="shared" si="0"/>
        <v>1.6538461538461535</v>
      </c>
      <c r="N3" s="160" t="s">
        <v>530</v>
      </c>
      <c r="O3" s="161" t="s">
        <v>531</v>
      </c>
      <c r="P3" s="162" t="s">
        <v>532</v>
      </c>
      <c r="Q3" s="157" t="s">
        <v>527</v>
      </c>
      <c r="R3" s="158" t="s">
        <v>533</v>
      </c>
      <c r="S3" s="158" t="s">
        <v>534</v>
      </c>
      <c r="T3" s="163">
        <v>0.19600000000000001</v>
      </c>
      <c r="U3" s="163">
        <v>0.89500000000000002</v>
      </c>
      <c r="V3" s="164" t="s">
        <v>535</v>
      </c>
      <c r="W3" s="52" t="s">
        <v>536</v>
      </c>
      <c r="X3" s="53" t="s">
        <v>537</v>
      </c>
      <c r="Y3" s="165"/>
      <c r="Z3" s="166"/>
      <c r="AA3" s="166"/>
      <c r="AB3" s="166"/>
      <c r="AC3" s="166"/>
      <c r="AD3" s="166"/>
      <c r="AE3" s="166"/>
      <c r="AF3" s="167"/>
      <c r="AG3" s="168"/>
      <c r="AH3" s="166"/>
      <c r="AI3" s="166"/>
      <c r="AJ3" s="166"/>
      <c r="AK3" s="166"/>
      <c r="AL3" s="166"/>
      <c r="AM3" s="166"/>
      <c r="AN3" s="166"/>
      <c r="AO3" s="167"/>
      <c r="AP3" t="s">
        <v>538</v>
      </c>
      <c r="AQ3" t="s">
        <v>539</v>
      </c>
      <c r="AR3" t="s">
        <v>539</v>
      </c>
      <c r="AS3" t="s">
        <v>539</v>
      </c>
      <c r="AT3" t="s">
        <v>539</v>
      </c>
      <c r="AU3" t="s">
        <v>539</v>
      </c>
    </row>
    <row r="4" spans="1:47" ht="198" x14ac:dyDescent="0.3">
      <c r="A4" s="169"/>
      <c r="B4" s="170"/>
      <c r="C4" s="171"/>
      <c r="D4" s="172" t="s">
        <v>540</v>
      </c>
      <c r="E4" s="173" t="s">
        <v>541</v>
      </c>
      <c r="F4" s="173" t="s">
        <v>542</v>
      </c>
      <c r="G4" s="173" t="s">
        <v>28</v>
      </c>
      <c r="H4" s="174" t="s">
        <v>543</v>
      </c>
      <c r="I4" s="175" t="s">
        <v>543</v>
      </c>
      <c r="J4" s="176" t="s">
        <v>544</v>
      </c>
      <c r="K4" s="176">
        <v>0.05</v>
      </c>
      <c r="L4" s="177">
        <f t="shared" ref="L4:M4" si="1">IFERROR(0.05/0.2,0)</f>
        <v>0.25</v>
      </c>
      <c r="M4" s="177">
        <f t="shared" si="1"/>
        <v>0.25</v>
      </c>
      <c r="N4" s="167" t="s">
        <v>530</v>
      </c>
      <c r="O4" s="178" t="s">
        <v>545</v>
      </c>
      <c r="P4" s="179" t="s">
        <v>546</v>
      </c>
      <c r="Q4" s="175" t="s">
        <v>543</v>
      </c>
      <c r="R4" s="176" t="s">
        <v>547</v>
      </c>
      <c r="S4" s="176" t="s">
        <v>547</v>
      </c>
      <c r="T4" s="177">
        <v>1</v>
      </c>
      <c r="U4" s="177">
        <v>0.5</v>
      </c>
      <c r="V4" s="180" t="s">
        <v>548</v>
      </c>
      <c r="W4" s="52" t="s">
        <v>549</v>
      </c>
      <c r="X4" s="53" t="s">
        <v>550</v>
      </c>
      <c r="Y4" s="165"/>
      <c r="Z4" s="166"/>
      <c r="AA4" s="166"/>
      <c r="AB4" s="166"/>
      <c r="AC4" s="166"/>
      <c r="AD4" s="166"/>
      <c r="AE4" s="166"/>
      <c r="AF4" s="167"/>
      <c r="AG4" s="168"/>
      <c r="AH4" s="166"/>
      <c r="AI4" s="166"/>
      <c r="AJ4" s="166"/>
      <c r="AK4" s="166"/>
      <c r="AL4" s="166"/>
      <c r="AM4" s="166"/>
      <c r="AN4" s="166"/>
      <c r="AO4" s="167"/>
      <c r="AP4" t="s">
        <v>538</v>
      </c>
      <c r="AQ4" t="s">
        <v>539</v>
      </c>
      <c r="AR4" t="s">
        <v>539</v>
      </c>
      <c r="AS4" t="s">
        <v>539</v>
      </c>
      <c r="AT4" t="s">
        <v>539</v>
      </c>
      <c r="AU4" t="s">
        <v>539</v>
      </c>
    </row>
    <row r="5" spans="1:47" ht="267.75" x14ac:dyDescent="0.3">
      <c r="A5" s="169"/>
      <c r="B5" s="170"/>
      <c r="C5" s="171"/>
      <c r="D5" s="172" t="s">
        <v>551</v>
      </c>
      <c r="E5" s="173" t="s">
        <v>552</v>
      </c>
      <c r="F5" s="173" t="s">
        <v>542</v>
      </c>
      <c r="G5" s="173" t="s">
        <v>553</v>
      </c>
      <c r="H5" s="181" t="s">
        <v>554</v>
      </c>
      <c r="I5" s="175" t="s">
        <v>554</v>
      </c>
      <c r="J5" s="176" t="s">
        <v>555</v>
      </c>
      <c r="K5" s="176" t="s">
        <v>555</v>
      </c>
      <c r="L5" s="177" t="s">
        <v>556</v>
      </c>
      <c r="M5" s="182" t="s">
        <v>556</v>
      </c>
      <c r="N5" s="183" t="s">
        <v>556</v>
      </c>
      <c r="O5" s="178" t="s">
        <v>557</v>
      </c>
      <c r="P5" s="184" t="s">
        <v>558</v>
      </c>
      <c r="Q5" s="175" t="s">
        <v>554</v>
      </c>
      <c r="R5" s="176" t="s">
        <v>559</v>
      </c>
      <c r="S5" s="176" t="s">
        <v>559</v>
      </c>
      <c r="T5" s="185">
        <v>1</v>
      </c>
      <c r="U5" s="186">
        <v>1</v>
      </c>
      <c r="V5" s="180" t="s">
        <v>535</v>
      </c>
      <c r="W5" s="52" t="s">
        <v>560</v>
      </c>
      <c r="X5" s="53" t="s">
        <v>561</v>
      </c>
      <c r="Y5" s="165"/>
      <c r="Z5" s="166"/>
      <c r="AA5" s="166"/>
      <c r="AB5" s="166"/>
      <c r="AC5" s="166"/>
      <c r="AD5" s="166"/>
      <c r="AE5" s="166"/>
      <c r="AF5" s="167"/>
      <c r="AG5" s="168"/>
      <c r="AH5" s="166"/>
      <c r="AI5" s="166"/>
      <c r="AJ5" s="166"/>
      <c r="AK5" s="166"/>
      <c r="AL5" s="166"/>
      <c r="AM5" s="166"/>
      <c r="AN5" s="166"/>
      <c r="AO5" s="167"/>
      <c r="AS5" t="s">
        <v>539</v>
      </c>
      <c r="AT5" t="s">
        <v>539</v>
      </c>
      <c r="AU5" t="s">
        <v>539</v>
      </c>
    </row>
    <row r="6" spans="1:47" ht="331.5" x14ac:dyDescent="0.3">
      <c r="A6" s="169"/>
      <c r="B6" s="170"/>
      <c r="C6" s="187" t="s">
        <v>562</v>
      </c>
      <c r="D6" s="188" t="s">
        <v>563</v>
      </c>
      <c r="E6" s="173" t="s">
        <v>564</v>
      </c>
      <c r="F6" s="173" t="s">
        <v>542</v>
      </c>
      <c r="G6" s="173" t="s">
        <v>36</v>
      </c>
      <c r="H6" s="174" t="s">
        <v>565</v>
      </c>
      <c r="I6" s="175" t="s">
        <v>566</v>
      </c>
      <c r="J6" s="176" t="s">
        <v>555</v>
      </c>
      <c r="K6" s="176" t="s">
        <v>555</v>
      </c>
      <c r="L6" s="177" t="s">
        <v>556</v>
      </c>
      <c r="M6" s="177" t="s">
        <v>556</v>
      </c>
      <c r="N6" s="183" t="s">
        <v>556</v>
      </c>
      <c r="O6" s="178" t="s">
        <v>567</v>
      </c>
      <c r="P6" s="184" t="s">
        <v>568</v>
      </c>
      <c r="Q6" s="175" t="s">
        <v>566</v>
      </c>
      <c r="R6" s="176" t="s">
        <v>569</v>
      </c>
      <c r="S6" s="176" t="s">
        <v>569</v>
      </c>
      <c r="T6" s="177">
        <v>1</v>
      </c>
      <c r="U6" s="177">
        <v>1</v>
      </c>
      <c r="V6" s="180" t="s">
        <v>535</v>
      </c>
      <c r="W6" s="52" t="s">
        <v>68</v>
      </c>
      <c r="X6" s="53" t="s">
        <v>69</v>
      </c>
      <c r="Y6" s="165"/>
      <c r="Z6" s="166"/>
      <c r="AA6" s="166"/>
      <c r="AB6" s="166"/>
      <c r="AC6" s="166"/>
      <c r="AD6" s="166"/>
      <c r="AE6" s="166"/>
      <c r="AF6" s="167"/>
      <c r="AG6" s="168"/>
      <c r="AH6" s="166"/>
      <c r="AI6" s="166"/>
      <c r="AJ6" s="166"/>
      <c r="AK6" s="166"/>
      <c r="AL6" s="166"/>
      <c r="AM6" s="166"/>
      <c r="AN6" s="166"/>
      <c r="AO6" s="167"/>
      <c r="AS6" t="s">
        <v>539</v>
      </c>
      <c r="AT6" t="s">
        <v>539</v>
      </c>
      <c r="AU6" t="s">
        <v>539</v>
      </c>
    </row>
    <row r="7" spans="1:47" ht="318.75" x14ac:dyDescent="0.3">
      <c r="A7" s="169"/>
      <c r="B7" s="170"/>
      <c r="C7" s="189"/>
      <c r="D7" s="188" t="s">
        <v>570</v>
      </c>
      <c r="E7" s="173" t="s">
        <v>571</v>
      </c>
      <c r="F7" s="173" t="s">
        <v>525</v>
      </c>
      <c r="G7" s="173" t="s">
        <v>572</v>
      </c>
      <c r="H7" s="181">
        <v>0.35</v>
      </c>
      <c r="I7" s="190" t="s">
        <v>573</v>
      </c>
      <c r="J7" s="191" t="s">
        <v>574</v>
      </c>
      <c r="K7" s="191" t="s">
        <v>575</v>
      </c>
      <c r="L7" s="192">
        <f t="shared" ref="L7:M7" si="2">10.88/10.91</f>
        <v>0.99725022914757111</v>
      </c>
      <c r="M7" s="192">
        <f t="shared" si="2"/>
        <v>0.99725022914757111</v>
      </c>
      <c r="N7" s="167" t="s">
        <v>576</v>
      </c>
      <c r="O7" s="178" t="s">
        <v>577</v>
      </c>
      <c r="P7" s="179" t="s">
        <v>578</v>
      </c>
      <c r="Q7" s="190" t="s">
        <v>573</v>
      </c>
      <c r="R7" s="191" t="s">
        <v>579</v>
      </c>
      <c r="S7" s="191" t="s">
        <v>580</v>
      </c>
      <c r="T7" s="192">
        <v>6.6310000000000002</v>
      </c>
      <c r="U7" s="192">
        <v>2.5129999999999999</v>
      </c>
      <c r="V7" s="180" t="s">
        <v>581</v>
      </c>
      <c r="W7" s="52" t="s">
        <v>582</v>
      </c>
      <c r="X7" s="53" t="s">
        <v>583</v>
      </c>
      <c r="Y7" s="193"/>
      <c r="Z7" s="193"/>
      <c r="AA7" s="193"/>
      <c r="AB7" s="193"/>
      <c r="AC7" s="193"/>
      <c r="AD7" s="194"/>
      <c r="AE7" s="166"/>
      <c r="AF7" s="167"/>
      <c r="AG7" s="168"/>
      <c r="AH7" s="166"/>
      <c r="AI7" s="166"/>
      <c r="AJ7" s="166"/>
      <c r="AK7" s="166"/>
      <c r="AL7" s="166"/>
      <c r="AM7" s="166"/>
      <c r="AN7" s="166"/>
      <c r="AO7" s="167"/>
      <c r="AP7" t="s">
        <v>538</v>
      </c>
      <c r="AQ7" t="s">
        <v>539</v>
      </c>
      <c r="AR7" t="s">
        <v>539</v>
      </c>
      <c r="AS7" t="s">
        <v>539</v>
      </c>
      <c r="AT7" t="s">
        <v>539</v>
      </c>
      <c r="AU7" t="s">
        <v>539</v>
      </c>
    </row>
    <row r="8" spans="1:47" ht="369.75" x14ac:dyDescent="0.3">
      <c r="A8" s="169"/>
      <c r="B8" s="170"/>
      <c r="C8" s="189"/>
      <c r="D8" s="188" t="s">
        <v>584</v>
      </c>
      <c r="E8" s="173" t="s">
        <v>585</v>
      </c>
      <c r="F8" s="173" t="s">
        <v>525</v>
      </c>
      <c r="G8" s="173" t="s">
        <v>572</v>
      </c>
      <c r="H8" s="195">
        <v>1.3640000000000001</v>
      </c>
      <c r="I8" s="196" t="s">
        <v>586</v>
      </c>
      <c r="J8" s="197" t="s">
        <v>587</v>
      </c>
      <c r="K8" s="197" t="s">
        <v>588</v>
      </c>
      <c r="L8" s="177">
        <f t="shared" ref="L8:M8" si="3">128/2</f>
        <v>64</v>
      </c>
      <c r="M8" s="177">
        <f t="shared" si="3"/>
        <v>64</v>
      </c>
      <c r="N8" s="198" t="s">
        <v>581</v>
      </c>
      <c r="O8" s="178" t="s">
        <v>589</v>
      </c>
      <c r="P8" s="179" t="s">
        <v>590</v>
      </c>
      <c r="Q8" s="199" t="s">
        <v>591</v>
      </c>
      <c r="R8" s="200" t="s">
        <v>592</v>
      </c>
      <c r="S8" s="200" t="s">
        <v>593</v>
      </c>
      <c r="T8" s="201">
        <v>3.7330000000000001</v>
      </c>
      <c r="U8" s="201">
        <v>1.5189999999999999</v>
      </c>
      <c r="V8" s="174" t="s">
        <v>581</v>
      </c>
      <c r="W8" s="52" t="s">
        <v>594</v>
      </c>
      <c r="X8" s="53" t="s">
        <v>595</v>
      </c>
      <c r="Y8" s="202"/>
      <c r="Z8" s="176"/>
      <c r="AA8" s="176"/>
      <c r="AB8" s="176"/>
      <c r="AC8" s="176"/>
      <c r="AD8" s="176"/>
      <c r="AE8" s="176"/>
      <c r="AF8" s="198"/>
      <c r="AG8" s="175"/>
      <c r="AH8" s="176"/>
      <c r="AI8" s="176"/>
      <c r="AJ8" s="176"/>
      <c r="AK8" s="176"/>
      <c r="AL8" s="176"/>
      <c r="AM8" s="176"/>
      <c r="AN8" s="176"/>
      <c r="AO8" s="198"/>
      <c r="AP8" t="s">
        <v>538</v>
      </c>
      <c r="AQ8" t="s">
        <v>539</v>
      </c>
      <c r="AR8" t="s">
        <v>539</v>
      </c>
      <c r="AS8" t="s">
        <v>539</v>
      </c>
      <c r="AT8" t="s">
        <v>539</v>
      </c>
      <c r="AU8" t="s">
        <v>539</v>
      </c>
    </row>
    <row r="9" spans="1:47" ht="409.5" x14ac:dyDescent="0.3">
      <c r="A9" s="169"/>
      <c r="B9" s="170"/>
      <c r="C9" s="189"/>
      <c r="D9" s="188" t="s">
        <v>596</v>
      </c>
      <c r="E9" s="173" t="s">
        <v>597</v>
      </c>
      <c r="F9" s="173" t="s">
        <v>525</v>
      </c>
      <c r="G9" s="173" t="s">
        <v>572</v>
      </c>
      <c r="H9" s="181">
        <f>20/50</f>
        <v>0.4</v>
      </c>
      <c r="I9" s="199" t="s">
        <v>598</v>
      </c>
      <c r="J9" s="200" t="s">
        <v>599</v>
      </c>
      <c r="K9" s="200" t="s">
        <v>600</v>
      </c>
      <c r="L9" s="201">
        <f t="shared" ref="L9:M9" si="4">28.13/3.92</f>
        <v>7.1760204081632653</v>
      </c>
      <c r="M9" s="201">
        <f t="shared" si="4"/>
        <v>7.1760204081632653</v>
      </c>
      <c r="N9" s="203" t="s">
        <v>581</v>
      </c>
      <c r="O9" s="204" t="s">
        <v>601</v>
      </c>
      <c r="P9" s="205" t="s">
        <v>602</v>
      </c>
      <c r="Q9" s="199" t="s">
        <v>603</v>
      </c>
      <c r="R9" s="200" t="s">
        <v>604</v>
      </c>
      <c r="S9" s="200" t="s">
        <v>605</v>
      </c>
      <c r="T9" s="201">
        <v>0.4</v>
      </c>
      <c r="U9" s="201">
        <v>0.78600000000000003</v>
      </c>
      <c r="V9" s="181" t="s">
        <v>548</v>
      </c>
      <c r="W9" s="52" t="s">
        <v>606</v>
      </c>
      <c r="X9" s="53" t="s">
        <v>607</v>
      </c>
      <c r="Y9" s="206"/>
      <c r="Z9" s="177"/>
      <c r="AA9" s="177"/>
      <c r="AB9" s="177"/>
      <c r="AC9" s="177"/>
      <c r="AD9" s="177"/>
      <c r="AE9" s="177"/>
      <c r="AF9" s="203"/>
      <c r="AG9" s="207"/>
      <c r="AH9" s="177"/>
      <c r="AI9" s="177"/>
      <c r="AJ9" s="177"/>
      <c r="AK9" s="177"/>
      <c r="AL9" s="177"/>
      <c r="AM9" s="177"/>
      <c r="AN9" s="177"/>
      <c r="AO9" s="203"/>
      <c r="AP9" t="s">
        <v>538</v>
      </c>
      <c r="AQ9" t="s">
        <v>539</v>
      </c>
      <c r="AR9" t="s">
        <v>539</v>
      </c>
      <c r="AS9" t="s">
        <v>539</v>
      </c>
      <c r="AT9" t="s">
        <v>539</v>
      </c>
      <c r="AU9" t="s">
        <v>539</v>
      </c>
    </row>
    <row r="10" spans="1:47" ht="178.5" x14ac:dyDescent="0.3">
      <c r="A10" s="169"/>
      <c r="B10" s="170"/>
      <c r="C10" s="189"/>
      <c r="D10" s="188" t="s">
        <v>608</v>
      </c>
      <c r="E10" s="173" t="s">
        <v>609</v>
      </c>
      <c r="F10" s="173" t="s">
        <v>542</v>
      </c>
      <c r="G10" s="173" t="s">
        <v>72</v>
      </c>
      <c r="H10" s="174" t="s">
        <v>610</v>
      </c>
      <c r="I10" s="207" t="s">
        <v>610</v>
      </c>
      <c r="J10" s="176" t="s">
        <v>555</v>
      </c>
      <c r="K10" s="176" t="s">
        <v>555</v>
      </c>
      <c r="L10" s="177" t="s">
        <v>556</v>
      </c>
      <c r="M10" s="177" t="s">
        <v>556</v>
      </c>
      <c r="N10" s="183" t="s">
        <v>556</v>
      </c>
      <c r="O10" s="204" t="s">
        <v>611</v>
      </c>
      <c r="P10" s="184" t="s">
        <v>612</v>
      </c>
      <c r="Q10" s="207" t="s">
        <v>610</v>
      </c>
      <c r="R10" s="176" t="s">
        <v>613</v>
      </c>
      <c r="S10" s="176" t="s">
        <v>613</v>
      </c>
      <c r="T10" s="177">
        <v>1</v>
      </c>
      <c r="U10" s="177">
        <v>1</v>
      </c>
      <c r="V10" s="181" t="s">
        <v>535</v>
      </c>
      <c r="W10" s="52" t="s">
        <v>614</v>
      </c>
      <c r="X10" s="53" t="s">
        <v>615</v>
      </c>
      <c r="Y10" s="206"/>
      <c r="Z10" s="177"/>
      <c r="AA10" s="177"/>
      <c r="AB10" s="177"/>
      <c r="AC10" s="177"/>
      <c r="AD10" s="177"/>
      <c r="AE10" s="177"/>
      <c r="AF10" s="203"/>
      <c r="AG10" s="207"/>
      <c r="AH10" s="177"/>
      <c r="AI10" s="177"/>
      <c r="AJ10" s="177"/>
      <c r="AK10" s="177"/>
      <c r="AL10" s="177"/>
      <c r="AM10" s="177"/>
      <c r="AN10" s="177"/>
      <c r="AO10" s="203"/>
      <c r="AS10" t="s">
        <v>539</v>
      </c>
      <c r="AT10" t="s">
        <v>539</v>
      </c>
      <c r="AU10" t="s">
        <v>539</v>
      </c>
    </row>
    <row r="11" spans="1:47" ht="306" x14ac:dyDescent="0.3">
      <c r="A11" s="169"/>
      <c r="B11" s="170"/>
      <c r="C11" s="189"/>
      <c r="D11" s="188" t="s">
        <v>616</v>
      </c>
      <c r="E11" s="173" t="s">
        <v>617</v>
      </c>
      <c r="F11" s="173" t="s">
        <v>525</v>
      </c>
      <c r="G11" s="173" t="s">
        <v>72</v>
      </c>
      <c r="H11" s="181">
        <f>(6000-1230)/1230</f>
        <v>3.8780487804878048</v>
      </c>
      <c r="I11" s="207" t="s">
        <v>618</v>
      </c>
      <c r="J11" s="208" t="s">
        <v>619</v>
      </c>
      <c r="K11" s="208" t="s">
        <v>620</v>
      </c>
      <c r="L11" s="182">
        <f t="shared" ref="L11:M11" si="5">46%/45%</f>
        <v>1.0222222222222221</v>
      </c>
      <c r="M11" s="182">
        <f t="shared" si="5"/>
        <v>1.0222222222222221</v>
      </c>
      <c r="N11" s="167" t="s">
        <v>535</v>
      </c>
      <c r="O11" s="204" t="s">
        <v>621</v>
      </c>
      <c r="P11" s="179" t="s">
        <v>622</v>
      </c>
      <c r="Q11" s="207" t="s">
        <v>618</v>
      </c>
      <c r="R11" s="208" t="s">
        <v>623</v>
      </c>
      <c r="S11" s="208" t="s">
        <v>624</v>
      </c>
      <c r="T11" s="201">
        <v>0.245</v>
      </c>
      <c r="U11" s="201">
        <v>0.48199999999999998</v>
      </c>
      <c r="V11" s="180" t="s">
        <v>530</v>
      </c>
      <c r="W11" s="52" t="s">
        <v>625</v>
      </c>
      <c r="X11" s="53" t="s">
        <v>626</v>
      </c>
      <c r="Y11" s="206"/>
      <c r="Z11" s="177"/>
      <c r="AA11" s="177"/>
      <c r="AB11" s="177"/>
      <c r="AC11" s="177"/>
      <c r="AD11" s="177"/>
      <c r="AE11" s="177"/>
      <c r="AF11" s="203"/>
      <c r="AG11" s="207"/>
      <c r="AH11" s="177"/>
      <c r="AI11" s="177"/>
      <c r="AJ11" s="177"/>
      <c r="AK11" s="177"/>
      <c r="AL11" s="177"/>
      <c r="AM11" s="177"/>
      <c r="AN11" s="177"/>
      <c r="AO11" s="203"/>
      <c r="AP11" t="s">
        <v>538</v>
      </c>
      <c r="AQ11" t="s">
        <v>539</v>
      </c>
      <c r="AR11" t="s">
        <v>539</v>
      </c>
      <c r="AS11" t="s">
        <v>539</v>
      </c>
      <c r="AT11" t="s">
        <v>539</v>
      </c>
      <c r="AU11" t="s">
        <v>539</v>
      </c>
    </row>
    <row r="12" spans="1:47" ht="280.5" x14ac:dyDescent="0.3">
      <c r="A12" s="169"/>
      <c r="B12" s="170"/>
      <c r="C12" s="189"/>
      <c r="D12" s="188" t="s">
        <v>627</v>
      </c>
      <c r="E12" s="173" t="s">
        <v>628</v>
      </c>
      <c r="F12" s="173" t="s">
        <v>525</v>
      </c>
      <c r="G12" s="173" t="s">
        <v>72</v>
      </c>
      <c r="H12" s="181">
        <v>0.39</v>
      </c>
      <c r="I12" s="175" t="s">
        <v>629</v>
      </c>
      <c r="J12" s="176" t="s">
        <v>630</v>
      </c>
      <c r="K12" s="176" t="s">
        <v>631</v>
      </c>
      <c r="L12" s="201">
        <f t="shared" ref="L12:M12" si="6">2.9/10</f>
        <v>0.28999999999999998</v>
      </c>
      <c r="M12" s="201">
        <f t="shared" si="6"/>
        <v>0.28999999999999998</v>
      </c>
      <c r="N12" s="209" t="s">
        <v>530</v>
      </c>
      <c r="O12" s="178" t="s">
        <v>632</v>
      </c>
      <c r="P12" s="179" t="s">
        <v>633</v>
      </c>
      <c r="Q12" s="175" t="s">
        <v>629</v>
      </c>
      <c r="R12" s="176" t="s">
        <v>634</v>
      </c>
      <c r="S12" s="176" t="s">
        <v>635</v>
      </c>
      <c r="T12" s="201">
        <v>0.624</v>
      </c>
      <c r="U12" s="201">
        <v>0.54300000000000004</v>
      </c>
      <c r="V12" s="210" t="s">
        <v>548</v>
      </c>
      <c r="W12" s="52" t="s">
        <v>636</v>
      </c>
      <c r="X12" s="53" t="s">
        <v>637</v>
      </c>
      <c r="Y12" s="202"/>
      <c r="Z12" s="176"/>
      <c r="AA12" s="176"/>
      <c r="AB12" s="176"/>
      <c r="AC12" s="176"/>
      <c r="AD12" s="176"/>
      <c r="AE12" s="176"/>
      <c r="AF12" s="198"/>
      <c r="AG12" s="175"/>
      <c r="AH12" s="176"/>
      <c r="AI12" s="176"/>
      <c r="AJ12" s="176"/>
      <c r="AK12" s="176"/>
      <c r="AL12" s="176"/>
      <c r="AM12" s="176"/>
      <c r="AN12" s="176"/>
      <c r="AO12" s="198"/>
      <c r="AP12" t="s">
        <v>538</v>
      </c>
      <c r="AQ12" t="s">
        <v>539</v>
      </c>
      <c r="AR12" t="s">
        <v>539</v>
      </c>
      <c r="AS12" t="s">
        <v>539</v>
      </c>
      <c r="AT12" t="s">
        <v>539</v>
      </c>
      <c r="AU12" t="s">
        <v>539</v>
      </c>
    </row>
    <row r="13" spans="1:47" ht="409.5" x14ac:dyDescent="0.3">
      <c r="A13" s="169"/>
      <c r="B13" s="170"/>
      <c r="C13" s="153" t="s">
        <v>638</v>
      </c>
      <c r="D13" s="211" t="s">
        <v>639</v>
      </c>
      <c r="E13" s="212" t="s">
        <v>640</v>
      </c>
      <c r="F13" s="212" t="s">
        <v>525</v>
      </c>
      <c r="G13" s="212" t="s">
        <v>86</v>
      </c>
      <c r="H13" s="213" t="s">
        <v>641</v>
      </c>
      <c r="I13" s="207" t="s">
        <v>642</v>
      </c>
      <c r="J13" s="177" t="s">
        <v>643</v>
      </c>
      <c r="K13" s="177" t="s">
        <v>644</v>
      </c>
      <c r="L13" s="201">
        <f t="shared" ref="L13:M13" si="7">IFERROR(11/16,0)</f>
        <v>0.6875</v>
      </c>
      <c r="M13" s="201">
        <f t="shared" si="7"/>
        <v>0.6875</v>
      </c>
      <c r="N13" s="203" t="s">
        <v>548</v>
      </c>
      <c r="O13" s="204" t="s">
        <v>645</v>
      </c>
      <c r="P13" s="205" t="s">
        <v>646</v>
      </c>
      <c r="Q13" s="207" t="s">
        <v>642</v>
      </c>
      <c r="R13" s="177" t="s">
        <v>647</v>
      </c>
      <c r="S13" s="177" t="s">
        <v>648</v>
      </c>
      <c r="T13" s="201">
        <v>0.98299999999999998</v>
      </c>
      <c r="U13" s="201">
        <v>0.92</v>
      </c>
      <c r="V13" s="181" t="s">
        <v>576</v>
      </c>
      <c r="W13" s="52" t="s">
        <v>649</v>
      </c>
      <c r="X13" s="53" t="s">
        <v>650</v>
      </c>
      <c r="Y13" s="206"/>
      <c r="Z13" s="177"/>
      <c r="AA13" s="177"/>
      <c r="AB13" s="177"/>
      <c r="AC13" s="177"/>
      <c r="AD13" s="177"/>
      <c r="AE13" s="177"/>
      <c r="AF13" s="203"/>
      <c r="AG13" s="207"/>
      <c r="AH13" s="177"/>
      <c r="AI13" s="177"/>
      <c r="AJ13" s="177"/>
      <c r="AK13" s="177"/>
      <c r="AL13" s="177"/>
      <c r="AM13" s="177"/>
      <c r="AN13" s="177"/>
      <c r="AO13" s="203"/>
      <c r="AP13" t="s">
        <v>538</v>
      </c>
      <c r="AQ13" t="s">
        <v>539</v>
      </c>
      <c r="AR13" t="s">
        <v>539</v>
      </c>
      <c r="AS13" t="s">
        <v>539</v>
      </c>
      <c r="AT13" t="s">
        <v>539</v>
      </c>
      <c r="AU13" t="s">
        <v>539</v>
      </c>
    </row>
    <row r="14" spans="1:47" ht="318.75" x14ac:dyDescent="0.3">
      <c r="A14" s="169"/>
      <c r="B14" s="170"/>
      <c r="C14" s="171"/>
      <c r="D14" s="172" t="s">
        <v>651</v>
      </c>
      <c r="E14" s="173" t="s">
        <v>652</v>
      </c>
      <c r="F14" s="173" t="s">
        <v>542</v>
      </c>
      <c r="G14" s="173" t="s">
        <v>653</v>
      </c>
      <c r="H14" s="174" t="s">
        <v>654</v>
      </c>
      <c r="I14" s="175" t="s">
        <v>654</v>
      </c>
      <c r="J14" s="176" t="s">
        <v>555</v>
      </c>
      <c r="K14" s="176" t="s">
        <v>555</v>
      </c>
      <c r="L14" s="201" t="s">
        <v>556</v>
      </c>
      <c r="M14" s="201" t="s">
        <v>556</v>
      </c>
      <c r="N14" s="183" t="str">
        <f>IFERROR((0/0),"No aplica")</f>
        <v>No aplica</v>
      </c>
      <c r="O14" s="214" t="s">
        <v>655</v>
      </c>
      <c r="P14" s="205" t="s">
        <v>656</v>
      </c>
      <c r="Q14" s="175" t="s">
        <v>654</v>
      </c>
      <c r="R14" s="176" t="s">
        <v>657</v>
      </c>
      <c r="S14" s="176" t="s">
        <v>657</v>
      </c>
      <c r="T14" s="201">
        <v>1</v>
      </c>
      <c r="U14" s="201">
        <v>1</v>
      </c>
      <c r="V14" s="181" t="s">
        <v>535</v>
      </c>
      <c r="W14" s="52" t="s">
        <v>658</v>
      </c>
      <c r="X14" s="53" t="s">
        <v>659</v>
      </c>
      <c r="Y14" s="206"/>
      <c r="Z14" s="177"/>
      <c r="AA14" s="177"/>
      <c r="AB14" s="177"/>
      <c r="AC14" s="177"/>
      <c r="AD14" s="177"/>
      <c r="AE14" s="177"/>
      <c r="AF14" s="203"/>
      <c r="AG14" s="207"/>
      <c r="AH14" s="177"/>
      <c r="AI14" s="177"/>
      <c r="AJ14" s="177"/>
      <c r="AK14" s="177"/>
      <c r="AL14" s="177"/>
      <c r="AM14" s="177"/>
      <c r="AN14" s="177"/>
      <c r="AO14" s="203"/>
      <c r="AS14" t="s">
        <v>539</v>
      </c>
      <c r="AT14" t="s">
        <v>539</v>
      </c>
      <c r="AU14" t="s">
        <v>539</v>
      </c>
    </row>
    <row r="15" spans="1:47" ht="409.5" x14ac:dyDescent="0.3">
      <c r="A15" s="169"/>
      <c r="B15" s="152" t="s">
        <v>660</v>
      </c>
      <c r="C15" s="187" t="s">
        <v>661</v>
      </c>
      <c r="D15" s="215" t="s">
        <v>662</v>
      </c>
      <c r="E15" s="212" t="s">
        <v>663</v>
      </c>
      <c r="F15" s="212" t="s">
        <v>525</v>
      </c>
      <c r="G15" s="212" t="s">
        <v>155</v>
      </c>
      <c r="H15" s="216">
        <v>0.2</v>
      </c>
      <c r="I15" s="175" t="s">
        <v>664</v>
      </c>
      <c r="J15" s="177" t="s">
        <v>665</v>
      </c>
      <c r="K15" s="182" t="s">
        <v>666</v>
      </c>
      <c r="L15" s="182" t="str">
        <f t="shared" ref="L15:M15" si="8">IFERROR(0.78%/0%,"No aplica")</f>
        <v>No aplica</v>
      </c>
      <c r="M15" s="182" t="str">
        <f t="shared" si="8"/>
        <v>No aplica</v>
      </c>
      <c r="N15" s="217" t="s">
        <v>667</v>
      </c>
      <c r="O15" s="178" t="s">
        <v>668</v>
      </c>
      <c r="P15" s="179" t="s">
        <v>669</v>
      </c>
      <c r="Q15" s="175" t="s">
        <v>664</v>
      </c>
      <c r="R15" s="177" t="s">
        <v>670</v>
      </c>
      <c r="S15" s="182" t="s">
        <v>671</v>
      </c>
      <c r="T15" s="201">
        <v>0.84599999999999997</v>
      </c>
      <c r="U15" s="201">
        <v>0.97899999999999998</v>
      </c>
      <c r="V15" s="174" t="s">
        <v>576</v>
      </c>
      <c r="W15" s="52" t="s">
        <v>672</v>
      </c>
      <c r="X15" s="53" t="s">
        <v>673</v>
      </c>
      <c r="Y15" s="218"/>
      <c r="Z15" s="219"/>
      <c r="AA15" s="219"/>
      <c r="AB15" s="219"/>
      <c r="AC15" s="219"/>
      <c r="AD15" s="219"/>
      <c r="AE15" s="219"/>
      <c r="AF15" s="220"/>
      <c r="AG15" s="221"/>
      <c r="AH15" s="219"/>
      <c r="AI15" s="219"/>
      <c r="AJ15" s="219"/>
      <c r="AK15" s="219"/>
      <c r="AL15" s="219"/>
      <c r="AM15" s="219"/>
      <c r="AN15" s="219"/>
      <c r="AO15" s="220"/>
      <c r="AP15" t="s">
        <v>674</v>
      </c>
      <c r="AQ15" t="s">
        <v>538</v>
      </c>
      <c r="AR15" t="s">
        <v>539</v>
      </c>
      <c r="AS15" t="s">
        <v>539</v>
      </c>
      <c r="AT15" t="s">
        <v>539</v>
      </c>
      <c r="AU15" t="s">
        <v>539</v>
      </c>
    </row>
    <row r="16" spans="1:47" ht="191.25" x14ac:dyDescent="0.3">
      <c r="A16" s="169"/>
      <c r="B16" s="170"/>
      <c r="C16" s="189"/>
      <c r="D16" s="188" t="s">
        <v>675</v>
      </c>
      <c r="E16" s="173" t="s">
        <v>676</v>
      </c>
      <c r="F16" s="173" t="s">
        <v>525</v>
      </c>
      <c r="G16" s="173" t="s">
        <v>86</v>
      </c>
      <c r="H16" s="181">
        <v>1</v>
      </c>
      <c r="I16" s="175" t="s">
        <v>677</v>
      </c>
      <c r="J16" s="176" t="s">
        <v>678</v>
      </c>
      <c r="K16" s="176" t="s">
        <v>678</v>
      </c>
      <c r="L16" s="201">
        <f t="shared" ref="L16:M16" si="9">25/25</f>
        <v>1</v>
      </c>
      <c r="M16" s="201">
        <f t="shared" si="9"/>
        <v>1</v>
      </c>
      <c r="N16" s="198" t="s">
        <v>535</v>
      </c>
      <c r="O16" s="178" t="s">
        <v>679</v>
      </c>
      <c r="P16" s="179" t="s">
        <v>680</v>
      </c>
      <c r="Q16" s="175" t="s">
        <v>677</v>
      </c>
      <c r="R16" s="176" t="s">
        <v>678</v>
      </c>
      <c r="S16" s="176" t="s">
        <v>681</v>
      </c>
      <c r="T16" s="201">
        <v>1.278</v>
      </c>
      <c r="U16" s="201">
        <v>1.139</v>
      </c>
      <c r="V16" s="174" t="s">
        <v>581</v>
      </c>
      <c r="W16" s="52" t="s">
        <v>682</v>
      </c>
      <c r="X16" s="53" t="s">
        <v>683</v>
      </c>
      <c r="Y16" s="218"/>
      <c r="Z16" s="219"/>
      <c r="AA16" s="219"/>
      <c r="AB16" s="219"/>
      <c r="AC16" s="219"/>
      <c r="AD16" s="219"/>
      <c r="AE16" s="219"/>
      <c r="AF16" s="220"/>
      <c r="AG16" s="221"/>
      <c r="AH16" s="219"/>
      <c r="AI16" s="219"/>
      <c r="AJ16" s="219"/>
      <c r="AK16" s="219"/>
      <c r="AL16" s="219"/>
      <c r="AM16" s="219"/>
      <c r="AN16" s="219"/>
      <c r="AO16" s="220"/>
      <c r="AP16" t="s">
        <v>538</v>
      </c>
      <c r="AQ16" t="s">
        <v>539</v>
      </c>
      <c r="AR16" t="s">
        <v>539</v>
      </c>
      <c r="AS16" t="s">
        <v>539</v>
      </c>
      <c r="AT16" t="s">
        <v>539</v>
      </c>
      <c r="AU16" t="s">
        <v>539</v>
      </c>
    </row>
    <row r="17" spans="1:47" ht="165.75" x14ac:dyDescent="0.3">
      <c r="A17" s="169"/>
      <c r="B17" s="170"/>
      <c r="C17" s="189"/>
      <c r="D17" s="188" t="s">
        <v>684</v>
      </c>
      <c r="E17" s="173" t="s">
        <v>685</v>
      </c>
      <c r="F17" s="173" t="s">
        <v>542</v>
      </c>
      <c r="G17" s="173" t="s">
        <v>36</v>
      </c>
      <c r="H17" s="174" t="s">
        <v>686</v>
      </c>
      <c r="I17" s="175" t="s">
        <v>686</v>
      </c>
      <c r="J17" s="176" t="s">
        <v>555</v>
      </c>
      <c r="K17" s="176" t="s">
        <v>555</v>
      </c>
      <c r="L17" s="177" t="s">
        <v>556</v>
      </c>
      <c r="M17" s="177" t="s">
        <v>556</v>
      </c>
      <c r="N17" s="203" t="s">
        <v>556</v>
      </c>
      <c r="O17" s="222" t="s">
        <v>687</v>
      </c>
      <c r="P17" s="184" t="s">
        <v>688</v>
      </c>
      <c r="Q17" s="175" t="s">
        <v>686</v>
      </c>
      <c r="R17" s="176" t="s">
        <v>689</v>
      </c>
      <c r="S17" s="176" t="s">
        <v>689</v>
      </c>
      <c r="T17" s="177">
        <v>1</v>
      </c>
      <c r="U17" s="177">
        <v>1</v>
      </c>
      <c r="V17" s="174" t="s">
        <v>535</v>
      </c>
      <c r="W17" s="52" t="s">
        <v>690</v>
      </c>
      <c r="X17" s="53" t="s">
        <v>691</v>
      </c>
      <c r="Y17" s="218"/>
      <c r="Z17" s="219"/>
      <c r="AA17" s="219"/>
      <c r="AB17" s="219"/>
      <c r="AC17" s="219"/>
      <c r="AD17" s="219"/>
      <c r="AE17" s="219"/>
      <c r="AF17" s="220"/>
      <c r="AG17" s="221"/>
      <c r="AH17" s="219"/>
      <c r="AI17" s="219"/>
      <c r="AJ17" s="219"/>
      <c r="AK17" s="219"/>
      <c r="AL17" s="219"/>
      <c r="AM17" s="219"/>
      <c r="AN17" s="219"/>
      <c r="AO17" s="220"/>
      <c r="AS17" t="s">
        <v>539</v>
      </c>
      <c r="AT17" t="s">
        <v>539</v>
      </c>
      <c r="AU17" t="s">
        <v>539</v>
      </c>
    </row>
    <row r="18" spans="1:47" ht="255" x14ac:dyDescent="0.3">
      <c r="A18" s="223"/>
      <c r="B18" s="170"/>
      <c r="C18" s="189"/>
      <c r="D18" s="188" t="s">
        <v>692</v>
      </c>
      <c r="E18" s="173" t="s">
        <v>693</v>
      </c>
      <c r="F18" s="173" t="s">
        <v>542</v>
      </c>
      <c r="G18" s="173" t="s">
        <v>694</v>
      </c>
      <c r="H18" s="181" t="s">
        <v>695</v>
      </c>
      <c r="I18" s="175" t="s">
        <v>695</v>
      </c>
      <c r="J18" s="176" t="s">
        <v>555</v>
      </c>
      <c r="K18" s="176" t="s">
        <v>555</v>
      </c>
      <c r="L18" s="177" t="s">
        <v>556</v>
      </c>
      <c r="M18" s="182" t="s">
        <v>556</v>
      </c>
      <c r="N18" s="183" t="s">
        <v>556</v>
      </c>
      <c r="O18" s="178" t="s">
        <v>696</v>
      </c>
      <c r="P18" s="179" t="s">
        <v>697</v>
      </c>
      <c r="Q18" s="175" t="s">
        <v>695</v>
      </c>
      <c r="R18" s="176" t="s">
        <v>555</v>
      </c>
      <c r="S18" s="176" t="s">
        <v>555</v>
      </c>
      <c r="T18" s="177" t="s">
        <v>556</v>
      </c>
      <c r="U18" s="182" t="s">
        <v>556</v>
      </c>
      <c r="V18" s="224" t="s">
        <v>556</v>
      </c>
      <c r="W18" s="52" t="s">
        <v>698</v>
      </c>
      <c r="X18" s="53" t="s">
        <v>699</v>
      </c>
      <c r="Y18" s="218"/>
      <c r="Z18" s="219"/>
      <c r="AA18" s="219"/>
      <c r="AB18" s="219"/>
      <c r="AC18" s="219"/>
      <c r="AD18" s="219"/>
      <c r="AE18" s="219"/>
      <c r="AF18" s="220"/>
      <c r="AG18" s="221"/>
      <c r="AH18" s="219"/>
      <c r="AI18" s="219"/>
      <c r="AJ18" s="219"/>
      <c r="AK18" s="219"/>
      <c r="AL18" s="219"/>
      <c r="AM18" s="219"/>
      <c r="AN18" s="219"/>
      <c r="AO18" s="220"/>
      <c r="AP18" t="s">
        <v>538</v>
      </c>
      <c r="AQ18" t="s">
        <v>539</v>
      </c>
      <c r="AR18" t="s">
        <v>539</v>
      </c>
      <c r="AT18" t="s">
        <v>539</v>
      </c>
    </row>
    <row r="19" spans="1:47" ht="313.5" x14ac:dyDescent="0.3">
      <c r="A19" s="151" t="s">
        <v>700</v>
      </c>
      <c r="B19" s="170"/>
      <c r="C19" s="189"/>
      <c r="D19" s="188" t="s">
        <v>701</v>
      </c>
      <c r="E19" s="173" t="s">
        <v>702</v>
      </c>
      <c r="F19" s="173" t="s">
        <v>525</v>
      </c>
      <c r="G19" s="173" t="s">
        <v>155</v>
      </c>
      <c r="H19" s="181">
        <v>0.9</v>
      </c>
      <c r="I19" s="207" t="s">
        <v>703</v>
      </c>
      <c r="J19" s="177" t="s">
        <v>704</v>
      </c>
      <c r="K19" s="177" t="s">
        <v>704</v>
      </c>
      <c r="L19" s="201">
        <f>52.9/88.2</f>
        <v>0.59977324263038545</v>
      </c>
      <c r="M19" s="225" t="s">
        <v>705</v>
      </c>
      <c r="N19" s="203" t="s">
        <v>530</v>
      </c>
      <c r="O19" s="204" t="s">
        <v>706</v>
      </c>
      <c r="P19" s="205" t="s">
        <v>707</v>
      </c>
      <c r="Q19" s="207" t="s">
        <v>703</v>
      </c>
      <c r="R19" s="177" t="s">
        <v>704</v>
      </c>
      <c r="S19" s="177" t="s">
        <v>704</v>
      </c>
      <c r="T19" s="201">
        <f>52.9/88.2</f>
        <v>0.59977324263038545</v>
      </c>
      <c r="U19" s="225" t="s">
        <v>705</v>
      </c>
      <c r="V19" s="181" t="s">
        <v>530</v>
      </c>
      <c r="W19" s="52" t="s">
        <v>987</v>
      </c>
      <c r="X19" s="53" t="s">
        <v>988</v>
      </c>
      <c r="Y19" s="226"/>
      <c r="Z19" s="227"/>
      <c r="AA19" s="227"/>
      <c r="AB19" s="227"/>
      <c r="AC19" s="227"/>
      <c r="AD19" s="227"/>
      <c r="AE19" s="227"/>
      <c r="AF19" s="228"/>
      <c r="AG19" s="229"/>
      <c r="AH19" s="227"/>
      <c r="AI19" s="227"/>
      <c r="AJ19" s="227"/>
      <c r="AK19" s="227"/>
      <c r="AL19" s="227"/>
      <c r="AM19" s="227"/>
      <c r="AN19" s="227"/>
      <c r="AO19" s="228"/>
      <c r="AP19" t="s">
        <v>538</v>
      </c>
      <c r="AQ19" t="s">
        <v>539</v>
      </c>
      <c r="AS19" t="s">
        <v>539</v>
      </c>
      <c r="AT19" t="s">
        <v>539</v>
      </c>
    </row>
    <row r="20" spans="1:47" ht="409.5" x14ac:dyDescent="0.3">
      <c r="A20" s="169"/>
      <c r="B20" s="170"/>
      <c r="C20" s="153" t="s">
        <v>708</v>
      </c>
      <c r="D20" s="211" t="s">
        <v>709</v>
      </c>
      <c r="E20" s="212" t="s">
        <v>710</v>
      </c>
      <c r="F20" s="212" t="s">
        <v>525</v>
      </c>
      <c r="G20" s="212" t="s">
        <v>572</v>
      </c>
      <c r="H20" s="216" t="s">
        <v>711</v>
      </c>
      <c r="I20" s="175" t="s">
        <v>711</v>
      </c>
      <c r="J20" s="177" t="s">
        <v>712</v>
      </c>
      <c r="K20" s="201">
        <v>4.2999999999999997E-2</v>
      </c>
      <c r="L20" s="201">
        <f t="shared" ref="L20:M20" si="10">4.3/7</f>
        <v>0.61428571428571421</v>
      </c>
      <c r="M20" s="201">
        <f t="shared" si="10"/>
        <v>0.61428571428571421</v>
      </c>
      <c r="N20" s="230" t="s">
        <v>548</v>
      </c>
      <c r="O20" s="178" t="s">
        <v>713</v>
      </c>
      <c r="P20" s="179" t="s">
        <v>714</v>
      </c>
      <c r="Q20" s="175" t="s">
        <v>711</v>
      </c>
      <c r="R20" s="177" t="s">
        <v>715</v>
      </c>
      <c r="S20" s="201">
        <v>0.14099999999999999</v>
      </c>
      <c r="T20" s="201">
        <v>1.004</v>
      </c>
      <c r="U20" s="201">
        <v>0.874</v>
      </c>
      <c r="V20" s="231" t="s">
        <v>548</v>
      </c>
      <c r="W20" s="52" t="s">
        <v>716</v>
      </c>
      <c r="X20" s="232" t="s">
        <v>717</v>
      </c>
      <c r="Y20" s="233"/>
      <c r="Z20" s="234"/>
      <c r="AA20" s="234"/>
      <c r="AB20" s="234"/>
      <c r="AC20" s="234"/>
      <c r="AD20" s="234"/>
      <c r="AE20" s="234"/>
      <c r="AF20" s="235"/>
      <c r="AG20" s="236"/>
      <c r="AH20" s="234"/>
      <c r="AI20" s="234"/>
      <c r="AJ20" s="234"/>
      <c r="AK20" s="234"/>
      <c r="AL20" s="234"/>
      <c r="AM20" s="234"/>
      <c r="AN20" s="234"/>
      <c r="AO20" s="235"/>
      <c r="AP20" t="s">
        <v>538</v>
      </c>
      <c r="AQ20" t="s">
        <v>539</v>
      </c>
      <c r="AR20" t="s">
        <v>539</v>
      </c>
      <c r="AS20" t="s">
        <v>539</v>
      </c>
      <c r="AT20" t="s">
        <v>539</v>
      </c>
      <c r="AU20" t="s">
        <v>539</v>
      </c>
    </row>
    <row r="21" spans="1:47" ht="409.5" x14ac:dyDescent="0.3">
      <c r="A21" s="169"/>
      <c r="B21" s="170"/>
      <c r="C21" s="171"/>
      <c r="D21" s="172" t="s">
        <v>718</v>
      </c>
      <c r="E21" s="173" t="s">
        <v>719</v>
      </c>
      <c r="F21" s="173" t="s">
        <v>525</v>
      </c>
      <c r="G21" s="173" t="s">
        <v>175</v>
      </c>
      <c r="H21" s="181" t="s">
        <v>720</v>
      </c>
      <c r="I21" s="207" t="s">
        <v>720</v>
      </c>
      <c r="J21" s="177" t="s">
        <v>721</v>
      </c>
      <c r="K21" s="177" t="s">
        <v>722</v>
      </c>
      <c r="L21" s="201">
        <f t="shared" ref="L21:M21" si="11">IFERROR(29.4%/36%,0)</f>
        <v>0.81666666666666665</v>
      </c>
      <c r="M21" s="201">
        <f t="shared" si="11"/>
        <v>0.81666666666666665</v>
      </c>
      <c r="N21" s="198" t="s">
        <v>548</v>
      </c>
      <c r="O21" s="204" t="s">
        <v>723</v>
      </c>
      <c r="P21" s="205" t="s">
        <v>724</v>
      </c>
      <c r="Q21" s="207" t="s">
        <v>720</v>
      </c>
      <c r="R21" s="177" t="s">
        <v>725</v>
      </c>
      <c r="S21" s="177" t="s">
        <v>726</v>
      </c>
      <c r="T21" s="201">
        <v>1.9750000000000001</v>
      </c>
      <c r="U21" s="201">
        <v>1.0129999999999999</v>
      </c>
      <c r="V21" s="174" t="s">
        <v>535</v>
      </c>
      <c r="W21" s="52" t="s">
        <v>727</v>
      </c>
      <c r="X21" s="53" t="s">
        <v>728</v>
      </c>
      <c r="Y21" s="206"/>
      <c r="Z21" s="177"/>
      <c r="AA21" s="177"/>
      <c r="AB21" s="177"/>
      <c r="AC21" s="177"/>
      <c r="AD21" s="177"/>
      <c r="AE21" s="177"/>
      <c r="AF21" s="203"/>
      <c r="AG21" s="207"/>
      <c r="AH21" s="177"/>
      <c r="AI21" s="177"/>
      <c r="AJ21" s="177"/>
      <c r="AK21" s="177"/>
      <c r="AL21" s="177"/>
      <c r="AM21" s="177"/>
      <c r="AN21" s="177"/>
      <c r="AO21" s="203"/>
      <c r="AP21" t="s">
        <v>538</v>
      </c>
      <c r="AQ21" t="s">
        <v>539</v>
      </c>
      <c r="AR21" t="s">
        <v>539</v>
      </c>
      <c r="AS21" t="s">
        <v>539</v>
      </c>
      <c r="AT21" t="s">
        <v>539</v>
      </c>
      <c r="AU21" t="s">
        <v>539</v>
      </c>
    </row>
    <row r="22" spans="1:47" ht="297" x14ac:dyDescent="0.3">
      <c r="A22" s="169"/>
      <c r="B22" s="170"/>
      <c r="C22" s="171"/>
      <c r="D22" s="172" t="s">
        <v>729</v>
      </c>
      <c r="E22" s="173" t="s">
        <v>730</v>
      </c>
      <c r="F22" s="173" t="s">
        <v>542</v>
      </c>
      <c r="G22" s="173" t="s">
        <v>572</v>
      </c>
      <c r="H22" s="174" t="s">
        <v>731</v>
      </c>
      <c r="I22" s="175" t="s">
        <v>731</v>
      </c>
      <c r="J22" s="176" t="s">
        <v>732</v>
      </c>
      <c r="K22" s="176" t="s">
        <v>733</v>
      </c>
      <c r="L22" s="201">
        <f t="shared" ref="L22:M22" si="12">0.11/0.15</f>
        <v>0.73333333333333339</v>
      </c>
      <c r="M22" s="201">
        <f t="shared" si="12"/>
        <v>0.73333333333333339</v>
      </c>
      <c r="N22" s="198" t="s">
        <v>548</v>
      </c>
      <c r="O22" s="204" t="s">
        <v>734</v>
      </c>
      <c r="P22" s="179" t="s">
        <v>735</v>
      </c>
      <c r="Q22" s="175" t="s">
        <v>731</v>
      </c>
      <c r="R22" s="176" t="s">
        <v>736</v>
      </c>
      <c r="S22" s="176" t="s">
        <v>737</v>
      </c>
      <c r="T22" s="201">
        <v>0.16</v>
      </c>
      <c r="U22" s="201">
        <v>0.375</v>
      </c>
      <c r="V22" s="174" t="s">
        <v>530</v>
      </c>
      <c r="W22" s="52" t="s">
        <v>738</v>
      </c>
      <c r="X22" s="53" t="s">
        <v>739</v>
      </c>
      <c r="Y22" s="222"/>
      <c r="Z22" s="173"/>
      <c r="AA22" s="173"/>
      <c r="AB22" s="173"/>
      <c r="AC22" s="173"/>
      <c r="AD22" s="173"/>
      <c r="AE22" s="173"/>
      <c r="AF22" s="184"/>
      <c r="AG22" s="237"/>
      <c r="AH22" s="173"/>
      <c r="AI22" s="173"/>
      <c r="AJ22" s="173"/>
      <c r="AK22" s="173"/>
      <c r="AL22" s="173"/>
      <c r="AM22" s="173"/>
      <c r="AN22" s="173"/>
      <c r="AO22" s="184"/>
      <c r="AP22" t="s">
        <v>538</v>
      </c>
      <c r="AQ22" t="s">
        <v>539</v>
      </c>
      <c r="AR22" t="s">
        <v>539</v>
      </c>
      <c r="AS22" t="s">
        <v>539</v>
      </c>
      <c r="AT22" t="s">
        <v>539</v>
      </c>
      <c r="AU22" t="s">
        <v>539</v>
      </c>
    </row>
    <row r="23" spans="1:47" ht="344.25" x14ac:dyDescent="0.3">
      <c r="A23" s="169"/>
      <c r="B23" s="170"/>
      <c r="C23" s="171"/>
      <c r="D23" s="172" t="s">
        <v>740</v>
      </c>
      <c r="E23" s="173" t="s">
        <v>741</v>
      </c>
      <c r="F23" s="173" t="s">
        <v>525</v>
      </c>
      <c r="G23" s="173" t="s">
        <v>742</v>
      </c>
      <c r="H23" s="195">
        <v>0.17699999999999999</v>
      </c>
      <c r="I23" s="175" t="s">
        <v>743</v>
      </c>
      <c r="J23" s="176" t="s">
        <v>744</v>
      </c>
      <c r="K23" s="176" t="s">
        <v>745</v>
      </c>
      <c r="L23" s="201">
        <f t="shared" ref="L23:M23" si="13">13.3/24.3</f>
        <v>0.5473251028806585</v>
      </c>
      <c r="M23" s="201">
        <f t="shared" si="13"/>
        <v>0.5473251028806585</v>
      </c>
      <c r="N23" s="198" t="s">
        <v>548</v>
      </c>
      <c r="O23" s="178" t="s">
        <v>746</v>
      </c>
      <c r="P23" s="179" t="s">
        <v>747</v>
      </c>
      <c r="Q23" s="175" t="s">
        <v>743</v>
      </c>
      <c r="R23" s="176" t="s">
        <v>748</v>
      </c>
      <c r="S23" s="176" t="s">
        <v>749</v>
      </c>
      <c r="T23" s="201">
        <v>3.6749999999999998</v>
      </c>
      <c r="U23" s="201">
        <v>2.4079999999999999</v>
      </c>
      <c r="V23" s="174" t="s">
        <v>581</v>
      </c>
      <c r="W23" s="52" t="s">
        <v>750</v>
      </c>
      <c r="X23" s="53" t="s">
        <v>751</v>
      </c>
      <c r="Y23" s="233"/>
      <c r="Z23" s="234"/>
      <c r="AA23" s="234"/>
      <c r="AB23" s="234"/>
      <c r="AC23" s="234"/>
      <c r="AD23" s="234"/>
      <c r="AE23" s="234"/>
      <c r="AF23" s="235"/>
      <c r="AG23" s="236"/>
      <c r="AH23" s="234"/>
      <c r="AI23" s="234"/>
      <c r="AJ23" s="234"/>
      <c r="AK23" s="234"/>
      <c r="AL23" s="234"/>
      <c r="AM23" s="234"/>
      <c r="AN23" s="234"/>
      <c r="AO23" s="235"/>
      <c r="AP23" t="s">
        <v>538</v>
      </c>
      <c r="AQ23" t="s">
        <v>539</v>
      </c>
      <c r="AR23" t="s">
        <v>539</v>
      </c>
      <c r="AS23" t="s">
        <v>539</v>
      </c>
      <c r="AT23" t="s">
        <v>539</v>
      </c>
      <c r="AU23" t="s">
        <v>539</v>
      </c>
    </row>
    <row r="24" spans="1:47" ht="409.5" x14ac:dyDescent="0.3">
      <c r="A24" s="169"/>
      <c r="B24" s="170"/>
      <c r="C24" s="171"/>
      <c r="D24" s="172" t="s">
        <v>752</v>
      </c>
      <c r="E24" s="173" t="s">
        <v>753</v>
      </c>
      <c r="F24" s="173" t="s">
        <v>525</v>
      </c>
      <c r="G24" s="173" t="s">
        <v>572</v>
      </c>
      <c r="H24" s="181" t="s">
        <v>754</v>
      </c>
      <c r="I24" s="207" t="s">
        <v>755</v>
      </c>
      <c r="J24" s="177" t="s">
        <v>756</v>
      </c>
      <c r="K24" s="177" t="s">
        <v>756</v>
      </c>
      <c r="L24" s="177">
        <f t="shared" ref="L24:M24" si="14">5/5</f>
        <v>1</v>
      </c>
      <c r="M24" s="177">
        <f t="shared" si="14"/>
        <v>1</v>
      </c>
      <c r="N24" s="203" t="s">
        <v>535</v>
      </c>
      <c r="O24" s="204" t="s">
        <v>757</v>
      </c>
      <c r="P24" s="205" t="s">
        <v>758</v>
      </c>
      <c r="Q24" s="207" t="s">
        <v>755</v>
      </c>
      <c r="R24" s="177" t="s">
        <v>759</v>
      </c>
      <c r="S24" s="177" t="s">
        <v>760</v>
      </c>
      <c r="T24" s="177">
        <f t="shared" ref="T24:U24" si="15">5/5</f>
        <v>1</v>
      </c>
      <c r="U24" s="177">
        <f t="shared" si="15"/>
        <v>1</v>
      </c>
      <c r="V24" s="181" t="s">
        <v>535</v>
      </c>
      <c r="W24" s="52" t="s">
        <v>761</v>
      </c>
      <c r="X24" s="53" t="s">
        <v>762</v>
      </c>
      <c r="Y24" s="238"/>
      <c r="Z24" s="239"/>
      <c r="AA24" s="239"/>
      <c r="AB24" s="239"/>
      <c r="AC24" s="239"/>
      <c r="AD24" s="239"/>
      <c r="AE24" s="239"/>
      <c r="AF24" s="240"/>
      <c r="AG24" s="241"/>
      <c r="AH24" s="239"/>
      <c r="AI24" s="239"/>
      <c r="AJ24" s="239"/>
      <c r="AK24" s="239"/>
      <c r="AL24" s="239"/>
      <c r="AM24" s="239"/>
      <c r="AN24" s="239"/>
      <c r="AO24" s="240"/>
      <c r="AP24" t="s">
        <v>538</v>
      </c>
      <c r="AQ24" t="s">
        <v>539</v>
      </c>
      <c r="AR24" t="s">
        <v>539</v>
      </c>
      <c r="AS24" t="s">
        <v>539</v>
      </c>
      <c r="AT24" t="s">
        <v>539</v>
      </c>
      <c r="AU24" t="s">
        <v>539</v>
      </c>
    </row>
    <row r="25" spans="1:47" ht="409.5" x14ac:dyDescent="0.3">
      <c r="A25" s="169"/>
      <c r="B25" s="170"/>
      <c r="C25" s="171"/>
      <c r="D25" s="172" t="s">
        <v>763</v>
      </c>
      <c r="E25" s="173" t="s">
        <v>764</v>
      </c>
      <c r="F25" s="173" t="s">
        <v>542</v>
      </c>
      <c r="G25" s="173" t="s">
        <v>572</v>
      </c>
      <c r="H25" s="174" t="s">
        <v>765</v>
      </c>
      <c r="I25" s="175" t="s">
        <v>765</v>
      </c>
      <c r="J25" s="177" t="s">
        <v>766</v>
      </c>
      <c r="K25" s="177" t="s">
        <v>766</v>
      </c>
      <c r="L25" s="177" t="s">
        <v>556</v>
      </c>
      <c r="M25" s="177" t="s">
        <v>556</v>
      </c>
      <c r="N25" s="203" t="s">
        <v>556</v>
      </c>
      <c r="O25" s="204" t="s">
        <v>767</v>
      </c>
      <c r="P25" s="205" t="s">
        <v>768</v>
      </c>
      <c r="Q25" s="175" t="s">
        <v>765</v>
      </c>
      <c r="R25" s="177" t="s">
        <v>769</v>
      </c>
      <c r="S25" s="177" t="s">
        <v>770</v>
      </c>
      <c r="T25" s="201">
        <v>0</v>
      </c>
      <c r="U25" s="201">
        <v>0</v>
      </c>
      <c r="V25" s="174" t="s">
        <v>530</v>
      </c>
      <c r="W25" s="52" t="s">
        <v>771</v>
      </c>
      <c r="X25" s="53" t="s">
        <v>772</v>
      </c>
      <c r="Y25" s="206"/>
      <c r="Z25" s="177"/>
      <c r="AA25" s="177"/>
      <c r="AB25" s="177"/>
      <c r="AC25" s="177"/>
      <c r="AD25" s="177"/>
      <c r="AE25" s="177"/>
      <c r="AF25" s="203"/>
      <c r="AG25" s="207"/>
      <c r="AH25" s="177"/>
      <c r="AI25" s="177"/>
      <c r="AJ25" s="177"/>
      <c r="AK25" s="177"/>
      <c r="AL25" s="177"/>
      <c r="AM25" s="177"/>
      <c r="AN25" s="177"/>
      <c r="AO25" s="203"/>
      <c r="AS25" t="s">
        <v>539</v>
      </c>
    </row>
    <row r="26" spans="1:47" ht="132" x14ac:dyDescent="0.3">
      <c r="A26" s="169"/>
      <c r="B26" s="170"/>
      <c r="C26" s="187" t="s">
        <v>773</v>
      </c>
      <c r="D26" s="188" t="s">
        <v>774</v>
      </c>
      <c r="E26" s="173" t="s">
        <v>775</v>
      </c>
      <c r="F26" s="173" t="s">
        <v>542</v>
      </c>
      <c r="G26" s="173" t="s">
        <v>86</v>
      </c>
      <c r="H26" s="174" t="s">
        <v>776</v>
      </c>
      <c r="I26" s="175" t="s">
        <v>776</v>
      </c>
      <c r="J26" s="176" t="s">
        <v>777</v>
      </c>
      <c r="K26" s="176" t="s">
        <v>777</v>
      </c>
      <c r="L26" s="201">
        <f t="shared" ref="L26:M26" si="16">IFERROR(1/1,0)</f>
        <v>1</v>
      </c>
      <c r="M26" s="201">
        <f t="shared" si="16"/>
        <v>1</v>
      </c>
      <c r="N26" s="198" t="s">
        <v>535</v>
      </c>
      <c r="O26" s="204" t="s">
        <v>778</v>
      </c>
      <c r="P26" s="205" t="s">
        <v>779</v>
      </c>
      <c r="Q26" s="175" t="s">
        <v>776</v>
      </c>
      <c r="R26" s="176" t="s">
        <v>777</v>
      </c>
      <c r="S26" s="176" t="s">
        <v>777</v>
      </c>
      <c r="T26" s="201">
        <f t="shared" ref="T26:U26" si="17">IFERROR(1/1,0)</f>
        <v>1</v>
      </c>
      <c r="U26" s="201">
        <f t="shared" si="17"/>
        <v>1</v>
      </c>
      <c r="V26" s="174" t="s">
        <v>535</v>
      </c>
      <c r="W26" s="52" t="s">
        <v>780</v>
      </c>
      <c r="X26" s="53" t="s">
        <v>781</v>
      </c>
      <c r="Y26" s="242"/>
      <c r="Z26" s="243"/>
      <c r="AA26" s="243"/>
      <c r="AB26" s="243"/>
      <c r="AC26" s="243"/>
      <c r="AD26" s="243"/>
      <c r="AE26" s="243"/>
      <c r="AF26" s="244"/>
      <c r="AG26" s="245"/>
      <c r="AH26" s="243"/>
      <c r="AI26" s="243"/>
      <c r="AJ26" s="243"/>
      <c r="AK26" s="243"/>
      <c r="AL26" s="243"/>
      <c r="AM26" s="243"/>
      <c r="AN26" s="243"/>
      <c r="AO26" s="244"/>
      <c r="AP26" t="s">
        <v>538</v>
      </c>
      <c r="AQ26" t="s">
        <v>539</v>
      </c>
      <c r="AR26" t="s">
        <v>539</v>
      </c>
      <c r="AS26" t="s">
        <v>539</v>
      </c>
      <c r="AT26" t="s">
        <v>539</v>
      </c>
      <c r="AU26" t="s">
        <v>539</v>
      </c>
    </row>
    <row r="27" spans="1:47" ht="191.25" x14ac:dyDescent="0.3">
      <c r="A27" s="169"/>
      <c r="B27" s="170"/>
      <c r="C27" s="189"/>
      <c r="D27" s="188" t="s">
        <v>782</v>
      </c>
      <c r="E27" s="173" t="s">
        <v>783</v>
      </c>
      <c r="F27" s="173" t="s">
        <v>542</v>
      </c>
      <c r="G27" s="173" t="s">
        <v>36</v>
      </c>
      <c r="H27" s="174" t="s">
        <v>784</v>
      </c>
      <c r="I27" s="175" t="s">
        <v>785</v>
      </c>
      <c r="J27" s="176" t="s">
        <v>555</v>
      </c>
      <c r="K27" s="176" t="s">
        <v>555</v>
      </c>
      <c r="L27" s="177" t="s">
        <v>556</v>
      </c>
      <c r="M27" s="177" t="s">
        <v>556</v>
      </c>
      <c r="N27" s="203" t="s">
        <v>556</v>
      </c>
      <c r="O27" s="204" t="s">
        <v>786</v>
      </c>
      <c r="P27" s="205" t="s">
        <v>787</v>
      </c>
      <c r="Q27" s="175" t="s">
        <v>785</v>
      </c>
      <c r="R27" s="176" t="s">
        <v>788</v>
      </c>
      <c r="S27" s="176" t="s">
        <v>788</v>
      </c>
      <c r="T27" s="177">
        <v>1</v>
      </c>
      <c r="U27" s="177">
        <v>1</v>
      </c>
      <c r="V27" s="174" t="s">
        <v>535</v>
      </c>
      <c r="W27" s="52" t="s">
        <v>351</v>
      </c>
      <c r="X27" s="53" t="s">
        <v>352</v>
      </c>
      <c r="Y27" s="242"/>
      <c r="Z27" s="243"/>
      <c r="AA27" s="243"/>
      <c r="AB27" s="243"/>
      <c r="AC27" s="243"/>
      <c r="AD27" s="243"/>
      <c r="AE27" s="243"/>
      <c r="AF27" s="244"/>
      <c r="AG27" s="245"/>
      <c r="AH27" s="243"/>
      <c r="AI27" s="243"/>
      <c r="AJ27" s="243"/>
      <c r="AK27" s="243"/>
      <c r="AL27" s="243"/>
      <c r="AM27" s="243"/>
      <c r="AN27" s="243"/>
      <c r="AO27" s="244"/>
      <c r="AS27" t="s">
        <v>539</v>
      </c>
      <c r="AT27" t="s">
        <v>539</v>
      </c>
      <c r="AU27" t="s">
        <v>539</v>
      </c>
    </row>
    <row r="28" spans="1:47" ht="396" x14ac:dyDescent="0.3">
      <c r="A28" s="169"/>
      <c r="B28" s="170"/>
      <c r="C28" s="189"/>
      <c r="D28" s="188" t="s">
        <v>789</v>
      </c>
      <c r="E28" s="173" t="s">
        <v>790</v>
      </c>
      <c r="F28" s="173" t="s">
        <v>542</v>
      </c>
      <c r="G28" s="173" t="s">
        <v>72</v>
      </c>
      <c r="H28" s="174" t="s">
        <v>791</v>
      </c>
      <c r="I28" s="175" t="s">
        <v>791</v>
      </c>
      <c r="J28" s="176" t="s">
        <v>555</v>
      </c>
      <c r="K28" s="176" t="s">
        <v>555</v>
      </c>
      <c r="L28" s="177" t="s">
        <v>556</v>
      </c>
      <c r="M28" s="177" t="s">
        <v>556</v>
      </c>
      <c r="N28" s="203" t="s">
        <v>556</v>
      </c>
      <c r="O28" s="178" t="s">
        <v>792</v>
      </c>
      <c r="P28" s="205" t="s">
        <v>793</v>
      </c>
      <c r="Q28" s="175" t="s">
        <v>791</v>
      </c>
      <c r="R28" s="176" t="s">
        <v>794</v>
      </c>
      <c r="S28" s="176" t="s">
        <v>794</v>
      </c>
      <c r="T28" s="177">
        <v>1</v>
      </c>
      <c r="U28" s="177">
        <v>1</v>
      </c>
      <c r="V28" s="246" t="s">
        <v>535</v>
      </c>
      <c r="W28" s="52" t="s">
        <v>331</v>
      </c>
      <c r="X28" s="53" t="s">
        <v>332</v>
      </c>
      <c r="Y28" s="247"/>
      <c r="Z28" s="248"/>
      <c r="AA28" s="248"/>
      <c r="AB28" s="248"/>
      <c r="AC28" s="248"/>
      <c r="AD28" s="248"/>
      <c r="AE28" s="248"/>
      <c r="AF28" s="249"/>
      <c r="AG28" s="250"/>
      <c r="AH28" s="248"/>
      <c r="AI28" s="248"/>
      <c r="AJ28" s="248"/>
      <c r="AK28" s="248"/>
      <c r="AL28" s="248"/>
      <c r="AM28" s="248"/>
      <c r="AN28" s="248"/>
      <c r="AO28" s="249"/>
      <c r="AS28" t="s">
        <v>539</v>
      </c>
      <c r="AT28" t="s">
        <v>539</v>
      </c>
      <c r="AU28" t="s">
        <v>539</v>
      </c>
    </row>
    <row r="29" spans="1:47" ht="242.25" x14ac:dyDescent="0.3">
      <c r="A29" s="169"/>
      <c r="B29" s="170"/>
      <c r="C29" s="153" t="s">
        <v>795</v>
      </c>
      <c r="D29" s="211" t="s">
        <v>796</v>
      </c>
      <c r="E29" s="212" t="s">
        <v>797</v>
      </c>
      <c r="F29" s="212" t="s">
        <v>525</v>
      </c>
      <c r="G29" s="173" t="s">
        <v>572</v>
      </c>
      <c r="H29" s="174" t="s">
        <v>798</v>
      </c>
      <c r="I29" s="175" t="s">
        <v>799</v>
      </c>
      <c r="J29" s="176" t="s">
        <v>800</v>
      </c>
      <c r="K29" s="176" t="s">
        <v>800</v>
      </c>
      <c r="L29" s="251">
        <f t="shared" ref="L29:M29" si="18">2/2</f>
        <v>1</v>
      </c>
      <c r="M29" s="251">
        <f t="shared" si="18"/>
        <v>1</v>
      </c>
      <c r="N29" s="252" t="s">
        <v>535</v>
      </c>
      <c r="O29" s="204" t="s">
        <v>801</v>
      </c>
      <c r="P29" s="205" t="s">
        <v>802</v>
      </c>
      <c r="Q29" s="175" t="s">
        <v>799</v>
      </c>
      <c r="R29" s="176" t="s">
        <v>803</v>
      </c>
      <c r="S29" s="176" t="s">
        <v>803</v>
      </c>
      <c r="T29" s="177">
        <f t="shared" ref="T29:U29" si="19">2/2</f>
        <v>1</v>
      </c>
      <c r="U29" s="177">
        <f t="shared" si="19"/>
        <v>1</v>
      </c>
      <c r="V29" s="246" t="s">
        <v>535</v>
      </c>
      <c r="W29" s="52" t="s">
        <v>804</v>
      </c>
      <c r="X29" s="232" t="s">
        <v>805</v>
      </c>
      <c r="Y29" s="253"/>
      <c r="Z29" s="251"/>
      <c r="AA29" s="251"/>
      <c r="AB29" s="251"/>
      <c r="AC29" s="251"/>
      <c r="AD29" s="251"/>
      <c r="AE29" s="251"/>
      <c r="AF29" s="252"/>
      <c r="AG29" s="254"/>
      <c r="AH29" s="251"/>
      <c r="AI29" s="251"/>
      <c r="AJ29" s="251"/>
      <c r="AK29" s="251"/>
      <c r="AL29" s="251"/>
      <c r="AM29" s="251"/>
      <c r="AN29" s="251"/>
      <c r="AO29" s="252"/>
      <c r="AP29" t="s">
        <v>538</v>
      </c>
      <c r="AQ29" t="s">
        <v>539</v>
      </c>
      <c r="AR29" t="s">
        <v>539</v>
      </c>
      <c r="AS29" t="s">
        <v>539</v>
      </c>
      <c r="AT29" t="s">
        <v>539</v>
      </c>
      <c r="AU29" t="s">
        <v>539</v>
      </c>
    </row>
    <row r="30" spans="1:47" ht="229.5" x14ac:dyDescent="0.3">
      <c r="A30" s="169"/>
      <c r="B30" s="170"/>
      <c r="C30" s="171"/>
      <c r="D30" s="172" t="s">
        <v>806</v>
      </c>
      <c r="E30" s="173" t="s">
        <v>807</v>
      </c>
      <c r="F30" s="173" t="s">
        <v>525</v>
      </c>
      <c r="G30" s="173" t="s">
        <v>572</v>
      </c>
      <c r="H30" s="181" t="s">
        <v>808</v>
      </c>
      <c r="I30" s="255" t="s">
        <v>809</v>
      </c>
      <c r="J30" s="201" t="s">
        <v>810</v>
      </c>
      <c r="K30" s="201" t="s">
        <v>811</v>
      </c>
      <c r="L30" s="201">
        <f t="shared" ref="L30:M30" si="20">15/7.6</f>
        <v>1.9736842105263159</v>
      </c>
      <c r="M30" s="201">
        <f t="shared" si="20"/>
        <v>1.9736842105263159</v>
      </c>
      <c r="N30" s="252" t="s">
        <v>581</v>
      </c>
      <c r="O30" s="204" t="s">
        <v>812</v>
      </c>
      <c r="P30" s="205" t="s">
        <v>813</v>
      </c>
      <c r="Q30" s="255" t="s">
        <v>814</v>
      </c>
      <c r="R30" s="201" t="s">
        <v>815</v>
      </c>
      <c r="S30" s="201" t="s">
        <v>816</v>
      </c>
      <c r="T30" s="201">
        <v>1.242</v>
      </c>
      <c r="U30" s="201">
        <v>0.998</v>
      </c>
      <c r="V30" s="246" t="s">
        <v>576</v>
      </c>
      <c r="W30" s="52" t="s">
        <v>817</v>
      </c>
      <c r="X30" s="53" t="s">
        <v>818</v>
      </c>
      <c r="Y30" s="253"/>
      <c r="Z30" s="251"/>
      <c r="AA30" s="251"/>
      <c r="AB30" s="251"/>
      <c r="AC30" s="251"/>
      <c r="AD30" s="251"/>
      <c r="AE30" s="251"/>
      <c r="AF30" s="252"/>
      <c r="AG30" s="254"/>
      <c r="AH30" s="251"/>
      <c r="AI30" s="251"/>
      <c r="AJ30" s="251"/>
      <c r="AK30" s="251"/>
      <c r="AL30" s="251"/>
      <c r="AM30" s="251"/>
      <c r="AN30" s="251"/>
      <c r="AO30" s="252"/>
      <c r="AP30" t="s">
        <v>538</v>
      </c>
      <c r="AQ30" t="s">
        <v>539</v>
      </c>
      <c r="AR30" t="s">
        <v>539</v>
      </c>
      <c r="AS30" t="s">
        <v>539</v>
      </c>
      <c r="AT30" t="s">
        <v>539</v>
      </c>
      <c r="AU30" t="s">
        <v>539</v>
      </c>
    </row>
    <row r="31" spans="1:47" ht="280.5" x14ac:dyDescent="0.3">
      <c r="A31" s="169"/>
      <c r="B31" s="170"/>
      <c r="C31" s="171"/>
      <c r="D31" s="172" t="s">
        <v>819</v>
      </c>
      <c r="E31" s="173" t="s">
        <v>820</v>
      </c>
      <c r="F31" s="173" t="s">
        <v>525</v>
      </c>
      <c r="G31" s="173" t="s">
        <v>572</v>
      </c>
      <c r="H31" s="181" t="s">
        <v>821</v>
      </c>
      <c r="I31" s="207" t="s">
        <v>822</v>
      </c>
      <c r="J31" s="177" t="s">
        <v>823</v>
      </c>
      <c r="K31" s="177" t="s">
        <v>824</v>
      </c>
      <c r="L31" s="201">
        <f t="shared" ref="L31:M31" si="21">73/119</f>
        <v>0.61344537815126055</v>
      </c>
      <c r="M31" s="201">
        <f t="shared" si="21"/>
        <v>0.61344537815126055</v>
      </c>
      <c r="N31" s="249" t="s">
        <v>548</v>
      </c>
      <c r="O31" s="178" t="s">
        <v>825</v>
      </c>
      <c r="P31" s="179" t="s">
        <v>826</v>
      </c>
      <c r="Q31" s="207" t="s">
        <v>827</v>
      </c>
      <c r="R31" s="177" t="s">
        <v>828</v>
      </c>
      <c r="S31" s="177" t="s">
        <v>829</v>
      </c>
      <c r="T31" s="201">
        <v>0.85799999999999998</v>
      </c>
      <c r="U31" s="201">
        <v>0.90500000000000003</v>
      </c>
      <c r="V31" s="256" t="s">
        <v>576</v>
      </c>
      <c r="W31" s="52" t="s">
        <v>830</v>
      </c>
      <c r="X31" s="53" t="s">
        <v>831</v>
      </c>
      <c r="Y31" s="247"/>
      <c r="Z31" s="248"/>
      <c r="AA31" s="248"/>
      <c r="AB31" s="248"/>
      <c r="AC31" s="248"/>
      <c r="AD31" s="248"/>
      <c r="AE31" s="248"/>
      <c r="AF31" s="249"/>
      <c r="AG31" s="250"/>
      <c r="AH31" s="248"/>
      <c r="AI31" s="248"/>
      <c r="AJ31" s="248"/>
      <c r="AK31" s="248"/>
      <c r="AL31" s="248"/>
      <c r="AM31" s="248"/>
      <c r="AN31" s="248"/>
      <c r="AO31" s="249"/>
      <c r="AP31" t="s">
        <v>538</v>
      </c>
      <c r="AQ31" t="s">
        <v>539</v>
      </c>
      <c r="AR31" t="s">
        <v>539</v>
      </c>
      <c r="AS31" t="s">
        <v>539</v>
      </c>
      <c r="AT31" t="s">
        <v>539</v>
      </c>
      <c r="AU31" t="s">
        <v>539</v>
      </c>
    </row>
    <row r="32" spans="1:47" ht="382.5" x14ac:dyDescent="0.3">
      <c r="A32" s="169"/>
      <c r="B32" s="170"/>
      <c r="C32" s="171"/>
      <c r="D32" s="172" t="s">
        <v>832</v>
      </c>
      <c r="E32" s="173" t="s">
        <v>833</v>
      </c>
      <c r="F32" s="173" t="s">
        <v>525</v>
      </c>
      <c r="G32" s="173" t="s">
        <v>572</v>
      </c>
      <c r="H32" s="181" t="s">
        <v>834</v>
      </c>
      <c r="I32" s="207" t="s">
        <v>835</v>
      </c>
      <c r="J32" s="177" t="s">
        <v>836</v>
      </c>
      <c r="K32" s="177" t="s">
        <v>836</v>
      </c>
      <c r="L32" s="201">
        <f>1.69/2.04</f>
        <v>0.82843137254901955</v>
      </c>
      <c r="M32" s="201">
        <f>1.7/2</f>
        <v>0.85</v>
      </c>
      <c r="N32" s="198" t="s">
        <v>548</v>
      </c>
      <c r="O32" s="178" t="s">
        <v>837</v>
      </c>
      <c r="P32" s="179" t="s">
        <v>838</v>
      </c>
      <c r="Q32" s="207" t="s">
        <v>839</v>
      </c>
      <c r="R32" s="177" t="s">
        <v>840</v>
      </c>
      <c r="S32" s="177" t="s">
        <v>841</v>
      </c>
      <c r="T32" s="201">
        <v>1.8120000000000001</v>
      </c>
      <c r="U32" s="201">
        <v>1.49</v>
      </c>
      <c r="V32" s="174" t="s">
        <v>581</v>
      </c>
      <c r="W32" s="52" t="s">
        <v>842</v>
      </c>
      <c r="X32" s="232" t="s">
        <v>843</v>
      </c>
      <c r="Y32" s="202"/>
      <c r="Z32" s="176"/>
      <c r="AA32" s="176"/>
      <c r="AB32" s="176"/>
      <c r="AC32" s="176"/>
      <c r="AD32" s="176"/>
      <c r="AE32" s="176"/>
      <c r="AF32" s="198"/>
      <c r="AG32" s="175"/>
      <c r="AH32" s="176"/>
      <c r="AI32" s="176"/>
      <c r="AJ32" s="176"/>
      <c r="AK32" s="176"/>
      <c r="AL32" s="176"/>
      <c r="AM32" s="176"/>
      <c r="AN32" s="176"/>
      <c r="AO32" s="198"/>
      <c r="AP32" t="s">
        <v>538</v>
      </c>
      <c r="AQ32" t="s">
        <v>539</v>
      </c>
      <c r="AR32" t="s">
        <v>539</v>
      </c>
      <c r="AS32" t="s">
        <v>539</v>
      </c>
      <c r="AT32" t="s">
        <v>539</v>
      </c>
      <c r="AU32" t="s">
        <v>539</v>
      </c>
    </row>
    <row r="33" spans="1:47" ht="140.25" x14ac:dyDescent="0.3">
      <c r="A33" s="169"/>
      <c r="B33" s="170"/>
      <c r="C33" s="171"/>
      <c r="D33" s="172" t="s">
        <v>844</v>
      </c>
      <c r="E33" s="173" t="s">
        <v>845</v>
      </c>
      <c r="F33" s="173" t="s">
        <v>525</v>
      </c>
      <c r="G33" s="173" t="s">
        <v>694</v>
      </c>
      <c r="H33" s="181" t="s">
        <v>846</v>
      </c>
      <c r="I33" s="175" t="s">
        <v>847</v>
      </c>
      <c r="J33" s="176" t="s">
        <v>848</v>
      </c>
      <c r="K33" s="176" t="s">
        <v>848</v>
      </c>
      <c r="L33" s="201" t="s">
        <v>556</v>
      </c>
      <c r="M33" s="201" t="s">
        <v>556</v>
      </c>
      <c r="N33" s="203" t="s">
        <v>556</v>
      </c>
      <c r="O33" s="178" t="s">
        <v>849</v>
      </c>
      <c r="P33" s="179" t="s">
        <v>850</v>
      </c>
      <c r="Q33" s="175" t="s">
        <v>847</v>
      </c>
      <c r="R33" s="176" t="s">
        <v>851</v>
      </c>
      <c r="S33" s="176" t="s">
        <v>848</v>
      </c>
      <c r="T33" s="201">
        <v>0</v>
      </c>
      <c r="U33" s="201">
        <v>0</v>
      </c>
      <c r="V33" s="174" t="s">
        <v>530</v>
      </c>
      <c r="W33" s="52" t="s">
        <v>852</v>
      </c>
      <c r="X33" s="53" t="s">
        <v>853</v>
      </c>
      <c r="Y33" s="222"/>
      <c r="Z33" s="173"/>
      <c r="AA33" s="173"/>
      <c r="AB33" s="173"/>
      <c r="AC33" s="173"/>
      <c r="AD33" s="173"/>
      <c r="AE33" s="173"/>
      <c r="AF33" s="184"/>
      <c r="AG33" s="237"/>
      <c r="AH33" s="173"/>
      <c r="AI33" s="173"/>
      <c r="AJ33" s="173"/>
      <c r="AK33" s="173"/>
      <c r="AL33" s="173"/>
      <c r="AM33" s="173"/>
      <c r="AN33" s="173"/>
      <c r="AO33" s="184"/>
      <c r="AS33" t="s">
        <v>539</v>
      </c>
    </row>
    <row r="34" spans="1:47" ht="198" x14ac:dyDescent="0.3">
      <c r="A34" s="169"/>
      <c r="B34" s="170"/>
      <c r="C34" s="171"/>
      <c r="D34" s="211" t="s">
        <v>854</v>
      </c>
      <c r="E34" s="212" t="s">
        <v>855</v>
      </c>
      <c r="F34" s="212" t="s">
        <v>525</v>
      </c>
      <c r="G34" s="212" t="s">
        <v>72</v>
      </c>
      <c r="H34" s="181" t="s">
        <v>856</v>
      </c>
      <c r="I34" s="207" t="s">
        <v>857</v>
      </c>
      <c r="J34" s="177" t="s">
        <v>858</v>
      </c>
      <c r="K34" s="177" t="s">
        <v>859</v>
      </c>
      <c r="L34" s="177" t="s">
        <v>556</v>
      </c>
      <c r="M34" s="177" t="s">
        <v>556</v>
      </c>
      <c r="N34" s="217" t="s">
        <v>667</v>
      </c>
      <c r="O34" s="222" t="s">
        <v>860</v>
      </c>
      <c r="P34" s="179" t="s">
        <v>861</v>
      </c>
      <c r="Q34" s="207" t="s">
        <v>857</v>
      </c>
      <c r="R34" s="177" t="s">
        <v>862</v>
      </c>
      <c r="S34" s="177" t="s">
        <v>858</v>
      </c>
      <c r="T34" s="201">
        <v>0</v>
      </c>
      <c r="U34" s="177">
        <v>0.25</v>
      </c>
      <c r="V34" s="174" t="s">
        <v>530</v>
      </c>
      <c r="W34" s="52" t="s">
        <v>863</v>
      </c>
      <c r="X34" s="53" t="s">
        <v>864</v>
      </c>
      <c r="Y34" s="233"/>
      <c r="Z34" s="234"/>
      <c r="AA34" s="234"/>
      <c r="AB34" s="234"/>
      <c r="AC34" s="234"/>
      <c r="AD34" s="234"/>
      <c r="AE34" s="234"/>
      <c r="AF34" s="235"/>
      <c r="AG34" s="236"/>
      <c r="AH34" s="234"/>
      <c r="AI34" s="234"/>
      <c r="AJ34" s="234"/>
      <c r="AK34" s="234"/>
      <c r="AL34" s="234"/>
      <c r="AM34" s="234"/>
      <c r="AN34" s="234"/>
      <c r="AO34" s="235"/>
      <c r="AP34" t="s">
        <v>865</v>
      </c>
      <c r="AQ34" t="s">
        <v>539</v>
      </c>
      <c r="AR34" t="s">
        <v>539</v>
      </c>
      <c r="AS34" t="s">
        <v>539</v>
      </c>
      <c r="AU34" t="s">
        <v>539</v>
      </c>
    </row>
    <row r="35" spans="1:47" ht="264" x14ac:dyDescent="0.3">
      <c r="A35" s="169"/>
      <c r="B35" s="170"/>
      <c r="C35" s="171"/>
      <c r="D35" s="211" t="s">
        <v>866</v>
      </c>
      <c r="E35" s="212" t="s">
        <v>867</v>
      </c>
      <c r="F35" s="212" t="s">
        <v>525</v>
      </c>
      <c r="G35" s="212" t="s">
        <v>72</v>
      </c>
      <c r="H35" s="216" t="s">
        <v>868</v>
      </c>
      <c r="I35" s="207" t="s">
        <v>869</v>
      </c>
      <c r="J35" s="177" t="s">
        <v>870</v>
      </c>
      <c r="K35" s="177" t="s">
        <v>870</v>
      </c>
      <c r="L35" s="177" t="s">
        <v>556</v>
      </c>
      <c r="M35" s="177" t="s">
        <v>556</v>
      </c>
      <c r="N35" s="203" t="s">
        <v>556</v>
      </c>
      <c r="O35" s="222" t="s">
        <v>871</v>
      </c>
      <c r="P35" s="205" t="s">
        <v>872</v>
      </c>
      <c r="Q35" s="207" t="s">
        <v>873</v>
      </c>
      <c r="R35" s="177" t="s">
        <v>874</v>
      </c>
      <c r="S35" s="177" t="s">
        <v>870</v>
      </c>
      <c r="T35" s="201">
        <v>0</v>
      </c>
      <c r="U35" s="201">
        <v>0</v>
      </c>
      <c r="V35" s="174" t="s">
        <v>530</v>
      </c>
      <c r="W35" s="52" t="s">
        <v>410</v>
      </c>
      <c r="X35" s="53" t="s">
        <v>411</v>
      </c>
      <c r="Y35" s="222"/>
      <c r="Z35" s="173"/>
      <c r="AA35" s="173"/>
      <c r="AB35" s="173"/>
      <c r="AC35" s="173"/>
      <c r="AD35" s="173"/>
      <c r="AE35" s="173"/>
      <c r="AF35" s="184"/>
      <c r="AG35" s="237"/>
      <c r="AH35" s="173"/>
      <c r="AI35" s="173"/>
      <c r="AJ35" s="173"/>
      <c r="AK35" s="173"/>
      <c r="AL35" s="173"/>
      <c r="AM35" s="173"/>
      <c r="AN35" s="173"/>
      <c r="AO35" s="184"/>
      <c r="AS35" t="s">
        <v>539</v>
      </c>
    </row>
    <row r="36" spans="1:47" ht="198" x14ac:dyDescent="0.3">
      <c r="A36" s="169"/>
      <c r="B36" s="170"/>
      <c r="C36" s="171"/>
      <c r="D36" s="172" t="s">
        <v>875</v>
      </c>
      <c r="E36" s="173" t="s">
        <v>876</v>
      </c>
      <c r="F36" s="173" t="s">
        <v>525</v>
      </c>
      <c r="G36" s="173" t="s">
        <v>400</v>
      </c>
      <c r="H36" s="174" t="s">
        <v>877</v>
      </c>
      <c r="I36" s="175" t="s">
        <v>878</v>
      </c>
      <c r="J36" s="176" t="s">
        <v>879</v>
      </c>
      <c r="K36" s="176" t="s">
        <v>880</v>
      </c>
      <c r="L36" s="201" t="str">
        <f>IFERROR((0/0),"No aplica")</f>
        <v>No aplica</v>
      </c>
      <c r="M36" s="201" t="s">
        <v>556</v>
      </c>
      <c r="N36" s="201" t="str">
        <f>IFERROR((0/0),"No aplica")</f>
        <v>No aplica</v>
      </c>
      <c r="O36" s="178" t="s">
        <v>881</v>
      </c>
      <c r="P36" s="179" t="s">
        <v>882</v>
      </c>
      <c r="Q36" s="175" t="s">
        <v>878</v>
      </c>
      <c r="R36" s="176" t="s">
        <v>883</v>
      </c>
      <c r="S36" s="176" t="s">
        <v>879</v>
      </c>
      <c r="T36" s="201">
        <v>0</v>
      </c>
      <c r="U36" s="201">
        <v>0</v>
      </c>
      <c r="V36" s="174" t="s">
        <v>530</v>
      </c>
      <c r="W36" s="52" t="s">
        <v>884</v>
      </c>
      <c r="X36" s="53" t="s">
        <v>885</v>
      </c>
      <c r="Y36" s="233"/>
      <c r="Z36" s="234"/>
      <c r="AA36" s="234"/>
      <c r="AB36" s="234"/>
      <c r="AC36" s="234"/>
      <c r="AD36" s="234"/>
      <c r="AE36" s="234"/>
      <c r="AF36" s="235"/>
      <c r="AG36" s="236"/>
      <c r="AH36" s="234"/>
      <c r="AI36" s="234"/>
      <c r="AJ36" s="234"/>
      <c r="AK36" s="234"/>
      <c r="AL36" s="234"/>
      <c r="AM36" s="234"/>
      <c r="AN36" s="234"/>
      <c r="AO36" s="235"/>
      <c r="AS36" t="s">
        <v>539</v>
      </c>
    </row>
    <row r="37" spans="1:47" ht="247.5" x14ac:dyDescent="0.3">
      <c r="A37" s="169"/>
      <c r="B37" s="170"/>
      <c r="C37" s="171"/>
      <c r="D37" s="211" t="s">
        <v>886</v>
      </c>
      <c r="E37" s="212" t="s">
        <v>887</v>
      </c>
      <c r="F37" s="212" t="s">
        <v>542</v>
      </c>
      <c r="G37" s="212" t="s">
        <v>400</v>
      </c>
      <c r="H37" s="213" t="s">
        <v>888</v>
      </c>
      <c r="I37" s="257" t="s">
        <v>888</v>
      </c>
      <c r="J37" s="258" t="s">
        <v>889</v>
      </c>
      <c r="K37" s="258" t="s">
        <v>889</v>
      </c>
      <c r="L37" s="201">
        <f t="shared" ref="L37:M37" si="22">IFERROR((0.2/0.2),"No aplica")</f>
        <v>1</v>
      </c>
      <c r="M37" s="201">
        <f t="shared" si="22"/>
        <v>1</v>
      </c>
      <c r="N37" s="198" t="s">
        <v>535</v>
      </c>
      <c r="O37" s="178" t="s">
        <v>890</v>
      </c>
      <c r="P37" s="179" t="s">
        <v>891</v>
      </c>
      <c r="Q37" s="257" t="s">
        <v>888</v>
      </c>
      <c r="R37" s="258" t="s">
        <v>889</v>
      </c>
      <c r="S37" s="258" t="s">
        <v>889</v>
      </c>
      <c r="T37" s="201">
        <f t="shared" ref="T37:U37" si="23">IFERROR((0.2/0.2),"No aplica")</f>
        <v>1</v>
      </c>
      <c r="U37" s="201">
        <f t="shared" si="23"/>
        <v>1</v>
      </c>
      <c r="V37" s="174" t="s">
        <v>535</v>
      </c>
      <c r="W37" s="52" t="s">
        <v>892</v>
      </c>
      <c r="X37" s="53" t="s">
        <v>893</v>
      </c>
      <c r="Y37" s="165"/>
      <c r="Z37" s="166"/>
      <c r="AA37" s="166"/>
      <c r="AB37" s="166"/>
      <c r="AC37" s="166"/>
      <c r="AD37" s="166"/>
      <c r="AE37" s="166"/>
      <c r="AF37" s="167"/>
      <c r="AG37" s="168"/>
      <c r="AH37" s="166"/>
      <c r="AI37" s="166"/>
      <c r="AJ37" s="166"/>
      <c r="AK37" s="166"/>
      <c r="AL37" s="166"/>
      <c r="AM37" s="166"/>
      <c r="AN37" s="166"/>
      <c r="AO37" s="167"/>
      <c r="AP37" t="s">
        <v>538</v>
      </c>
      <c r="AQ37" t="s">
        <v>539</v>
      </c>
      <c r="AR37" t="s">
        <v>539</v>
      </c>
      <c r="AS37" t="s">
        <v>539</v>
      </c>
      <c r="AT37" t="s">
        <v>539</v>
      </c>
      <c r="AU37" t="s">
        <v>539</v>
      </c>
    </row>
    <row r="38" spans="1:47" ht="409.5" x14ac:dyDescent="0.3">
      <c r="A38" s="169"/>
      <c r="B38" s="170"/>
      <c r="C38" s="171"/>
      <c r="D38" s="172" t="s">
        <v>894</v>
      </c>
      <c r="E38" s="173" t="s">
        <v>895</v>
      </c>
      <c r="F38" s="173" t="s">
        <v>525</v>
      </c>
      <c r="G38" s="173" t="s">
        <v>400</v>
      </c>
      <c r="H38" s="174" t="s">
        <v>896</v>
      </c>
      <c r="I38" s="207" t="s">
        <v>897</v>
      </c>
      <c r="J38" s="177" t="s">
        <v>898</v>
      </c>
      <c r="K38" s="177" t="s">
        <v>898</v>
      </c>
      <c r="L38" s="201">
        <f t="shared" ref="L38:M38" si="24">5.9/5.9</f>
        <v>1</v>
      </c>
      <c r="M38" s="201">
        <f t="shared" si="24"/>
        <v>1</v>
      </c>
      <c r="N38" s="198" t="s">
        <v>535</v>
      </c>
      <c r="O38" s="204" t="s">
        <v>899</v>
      </c>
      <c r="P38" s="205" t="s">
        <v>900</v>
      </c>
      <c r="Q38" s="207" t="s">
        <v>897</v>
      </c>
      <c r="R38" s="259" t="s">
        <v>901</v>
      </c>
      <c r="S38" s="259" t="s">
        <v>902</v>
      </c>
      <c r="T38" s="201">
        <f t="shared" ref="T38:U38" si="25">5.9/5.9</f>
        <v>1</v>
      </c>
      <c r="U38" s="201">
        <f t="shared" si="25"/>
        <v>1</v>
      </c>
      <c r="V38" s="174" t="s">
        <v>535</v>
      </c>
      <c r="W38" s="52" t="s">
        <v>903</v>
      </c>
      <c r="X38" s="53" t="s">
        <v>904</v>
      </c>
      <c r="Y38" s="253"/>
      <c r="Z38" s="251"/>
      <c r="AA38" s="251"/>
      <c r="AB38" s="251"/>
      <c r="AC38" s="251"/>
      <c r="AD38" s="251"/>
      <c r="AE38" s="251"/>
      <c r="AF38" s="252"/>
      <c r="AG38" s="254"/>
      <c r="AH38" s="251"/>
      <c r="AI38" s="251"/>
      <c r="AJ38" s="251"/>
      <c r="AK38" s="251"/>
      <c r="AL38" s="251"/>
      <c r="AM38" s="251"/>
      <c r="AN38" s="251"/>
      <c r="AO38" s="252"/>
      <c r="AP38" t="s">
        <v>538</v>
      </c>
      <c r="AQ38" t="s">
        <v>539</v>
      </c>
      <c r="AR38" t="s">
        <v>539</v>
      </c>
      <c r="AS38" t="s">
        <v>539</v>
      </c>
      <c r="AT38" t="s">
        <v>539</v>
      </c>
      <c r="AU38" t="s">
        <v>539</v>
      </c>
    </row>
    <row r="39" spans="1:47" ht="409.5" x14ac:dyDescent="0.3">
      <c r="A39" s="169"/>
      <c r="B39" s="170"/>
      <c r="C39" s="171"/>
      <c r="D39" s="211" t="s">
        <v>905</v>
      </c>
      <c r="E39" s="212" t="s">
        <v>906</v>
      </c>
      <c r="F39" s="212" t="s">
        <v>525</v>
      </c>
      <c r="G39" s="212" t="s">
        <v>400</v>
      </c>
      <c r="H39" s="213" t="s">
        <v>907</v>
      </c>
      <c r="I39" s="241" t="s">
        <v>908</v>
      </c>
      <c r="J39" s="239" t="s">
        <v>909</v>
      </c>
      <c r="K39" s="239" t="s">
        <v>909</v>
      </c>
      <c r="L39" s="201">
        <f t="shared" ref="L39:M39" si="26">4.2/4.2</f>
        <v>1</v>
      </c>
      <c r="M39" s="201">
        <f t="shared" si="26"/>
        <v>1</v>
      </c>
      <c r="N39" s="198" t="s">
        <v>535</v>
      </c>
      <c r="O39" s="204" t="s">
        <v>910</v>
      </c>
      <c r="P39" s="205" t="s">
        <v>911</v>
      </c>
      <c r="Q39" s="241" t="s">
        <v>908</v>
      </c>
      <c r="R39" s="239" t="s">
        <v>912</v>
      </c>
      <c r="S39" s="260" t="s">
        <v>913</v>
      </c>
      <c r="T39" s="201">
        <v>0</v>
      </c>
      <c r="U39" s="201">
        <v>0.33300000000000002</v>
      </c>
      <c r="V39" s="174" t="s">
        <v>530</v>
      </c>
      <c r="W39" s="52" t="s">
        <v>914</v>
      </c>
      <c r="X39" s="53" t="s">
        <v>915</v>
      </c>
      <c r="Y39" s="253"/>
      <c r="Z39" s="251"/>
      <c r="AA39" s="251"/>
      <c r="AB39" s="251"/>
      <c r="AC39" s="251"/>
      <c r="AD39" s="251"/>
      <c r="AE39" s="251"/>
      <c r="AF39" s="252"/>
      <c r="AG39" s="254"/>
      <c r="AH39" s="251"/>
      <c r="AI39" s="251"/>
      <c r="AJ39" s="251"/>
      <c r="AK39" s="251"/>
      <c r="AL39" s="251"/>
      <c r="AM39" s="251"/>
      <c r="AN39" s="251"/>
      <c r="AO39" s="252"/>
      <c r="AP39" t="s">
        <v>538</v>
      </c>
      <c r="AQ39" t="s">
        <v>539</v>
      </c>
      <c r="AR39" t="s">
        <v>539</v>
      </c>
      <c r="AS39" t="s">
        <v>539</v>
      </c>
      <c r="AU39" t="s">
        <v>539</v>
      </c>
    </row>
    <row r="40" spans="1:47" ht="395.25" x14ac:dyDescent="0.3">
      <c r="A40" s="169"/>
      <c r="B40" s="170"/>
      <c r="C40" s="171"/>
      <c r="D40" s="172" t="s">
        <v>916</v>
      </c>
      <c r="E40" s="173" t="s">
        <v>917</v>
      </c>
      <c r="F40" s="173" t="s">
        <v>525</v>
      </c>
      <c r="G40" s="173" t="s">
        <v>400</v>
      </c>
      <c r="H40" s="174" t="s">
        <v>918</v>
      </c>
      <c r="I40" s="207" t="s">
        <v>919</v>
      </c>
      <c r="J40" s="177" t="s">
        <v>920</v>
      </c>
      <c r="K40" s="177" t="s">
        <v>921</v>
      </c>
      <c r="L40" s="201">
        <f t="shared" ref="L40:M40" si="27">IFERROR(0/27.52,0)</f>
        <v>0</v>
      </c>
      <c r="M40" s="201">
        <f t="shared" si="27"/>
        <v>0</v>
      </c>
      <c r="N40" s="203" t="s">
        <v>530</v>
      </c>
      <c r="O40" s="204" t="s">
        <v>922</v>
      </c>
      <c r="P40" s="205" t="s">
        <v>923</v>
      </c>
      <c r="Q40" s="207" t="s">
        <v>919</v>
      </c>
      <c r="R40" s="177" t="s">
        <v>920</v>
      </c>
      <c r="S40" s="177" t="s">
        <v>921</v>
      </c>
      <c r="T40" s="201">
        <f t="shared" ref="T40:U40" si="28">IFERROR(0/27.52,0)</f>
        <v>0</v>
      </c>
      <c r="U40" s="201">
        <f t="shared" si="28"/>
        <v>0</v>
      </c>
      <c r="V40" s="181" t="s">
        <v>530</v>
      </c>
      <c r="W40" s="52" t="s">
        <v>924</v>
      </c>
      <c r="X40" s="53" t="s">
        <v>925</v>
      </c>
      <c r="Y40" s="253"/>
      <c r="Z40" s="251"/>
      <c r="AA40" s="251"/>
      <c r="AB40" s="251"/>
      <c r="AC40" s="251"/>
      <c r="AD40" s="251"/>
      <c r="AE40" s="251"/>
      <c r="AF40" s="252"/>
      <c r="AG40" s="254"/>
      <c r="AH40" s="251"/>
      <c r="AI40" s="251"/>
      <c r="AJ40" s="251"/>
      <c r="AK40" s="251"/>
      <c r="AL40" s="251"/>
      <c r="AM40" s="251"/>
      <c r="AN40" s="251"/>
      <c r="AO40" s="252"/>
      <c r="AP40" t="s">
        <v>538</v>
      </c>
      <c r="AR40" t="s">
        <v>539</v>
      </c>
      <c r="AS40" t="s">
        <v>539</v>
      </c>
    </row>
    <row r="41" spans="1:47" ht="229.5" x14ac:dyDescent="0.3">
      <c r="A41" s="169"/>
      <c r="B41" s="170"/>
      <c r="C41" s="171"/>
      <c r="D41" s="172" t="s">
        <v>926</v>
      </c>
      <c r="E41" s="173" t="s">
        <v>927</v>
      </c>
      <c r="F41" s="173" t="s">
        <v>542</v>
      </c>
      <c r="G41" s="173" t="s">
        <v>694</v>
      </c>
      <c r="H41" s="174" t="s">
        <v>928</v>
      </c>
      <c r="I41" s="175" t="s">
        <v>928</v>
      </c>
      <c r="J41" s="176" t="s">
        <v>555</v>
      </c>
      <c r="K41" s="176" t="s">
        <v>555</v>
      </c>
      <c r="L41" s="201" t="str">
        <f>IFERROR((0/0),"No aplica")</f>
        <v>No aplica</v>
      </c>
      <c r="M41" s="201" t="s">
        <v>556</v>
      </c>
      <c r="N41" s="167" t="str">
        <f>IFERROR((0/0),"No aplica")</f>
        <v>No aplica</v>
      </c>
      <c r="O41" s="204" t="s">
        <v>929</v>
      </c>
      <c r="P41" s="205" t="s">
        <v>930</v>
      </c>
      <c r="Q41" s="175" t="s">
        <v>928</v>
      </c>
      <c r="R41" s="176" t="s">
        <v>931</v>
      </c>
      <c r="S41" s="176" t="s">
        <v>931</v>
      </c>
      <c r="T41" s="201">
        <v>1</v>
      </c>
      <c r="U41" s="201">
        <v>1</v>
      </c>
      <c r="V41" s="180" t="s">
        <v>535</v>
      </c>
      <c r="W41" s="52" t="s">
        <v>932</v>
      </c>
      <c r="X41" s="53" t="s">
        <v>933</v>
      </c>
      <c r="Y41" s="253"/>
      <c r="Z41" s="251"/>
      <c r="AA41" s="251"/>
      <c r="AB41" s="251"/>
      <c r="AC41" s="251"/>
      <c r="AD41" s="251"/>
      <c r="AE41" s="251"/>
      <c r="AF41" s="252"/>
      <c r="AG41" s="254"/>
      <c r="AH41" s="251"/>
      <c r="AI41" s="251"/>
      <c r="AJ41" s="251"/>
      <c r="AK41" s="251"/>
      <c r="AL41" s="251"/>
      <c r="AM41" s="251"/>
      <c r="AN41" s="251"/>
      <c r="AO41" s="252"/>
      <c r="AS41" t="s">
        <v>539</v>
      </c>
      <c r="AT41" t="s">
        <v>539</v>
      </c>
      <c r="AU41" t="s">
        <v>539</v>
      </c>
    </row>
    <row r="42" spans="1:47" ht="267.75" x14ac:dyDescent="0.3">
      <c r="A42" s="169"/>
      <c r="B42" s="261"/>
      <c r="C42" s="171"/>
      <c r="D42" s="172" t="s">
        <v>934</v>
      </c>
      <c r="E42" s="173" t="s">
        <v>935</v>
      </c>
      <c r="F42" s="173" t="s">
        <v>525</v>
      </c>
      <c r="G42" s="173" t="s">
        <v>572</v>
      </c>
      <c r="H42" s="181" t="s">
        <v>936</v>
      </c>
      <c r="I42" s="207" t="s">
        <v>937</v>
      </c>
      <c r="J42" s="177" t="s">
        <v>938</v>
      </c>
      <c r="K42" s="177" t="s">
        <v>938</v>
      </c>
      <c r="L42" s="177">
        <f t="shared" ref="L42:M42" si="29">0.1/0.1</f>
        <v>1</v>
      </c>
      <c r="M42" s="177">
        <f t="shared" si="29"/>
        <v>1</v>
      </c>
      <c r="N42" s="167" t="s">
        <v>535</v>
      </c>
      <c r="O42" s="178" t="s">
        <v>939</v>
      </c>
      <c r="P42" s="179" t="s">
        <v>940</v>
      </c>
      <c r="Q42" s="207" t="s">
        <v>937</v>
      </c>
      <c r="R42" s="177" t="s">
        <v>941</v>
      </c>
      <c r="S42" s="177" t="s">
        <v>942</v>
      </c>
      <c r="T42" s="201">
        <v>1.018</v>
      </c>
      <c r="U42" s="201">
        <v>1.012</v>
      </c>
      <c r="V42" s="180" t="s">
        <v>535</v>
      </c>
      <c r="W42" s="52" t="s">
        <v>943</v>
      </c>
      <c r="X42" s="53" t="s">
        <v>944</v>
      </c>
      <c r="Y42" s="165"/>
      <c r="Z42" s="166"/>
      <c r="AA42" s="166"/>
      <c r="AB42" s="166"/>
      <c r="AC42" s="166"/>
      <c r="AD42" s="166"/>
      <c r="AE42" s="166"/>
      <c r="AF42" s="167"/>
      <c r="AG42" s="168"/>
      <c r="AH42" s="166"/>
      <c r="AI42" s="166"/>
      <c r="AJ42" s="166"/>
      <c r="AK42" s="166"/>
      <c r="AL42" s="166"/>
      <c r="AM42" s="166"/>
      <c r="AN42" s="166"/>
      <c r="AO42" s="167"/>
      <c r="AP42" t="s">
        <v>538</v>
      </c>
      <c r="AQ42" t="s">
        <v>539</v>
      </c>
      <c r="AR42" t="s">
        <v>539</v>
      </c>
      <c r="AS42" t="s">
        <v>539</v>
      </c>
      <c r="AT42" t="s">
        <v>539</v>
      </c>
      <c r="AU42" t="s">
        <v>539</v>
      </c>
    </row>
    <row r="43" spans="1:47" ht="396" x14ac:dyDescent="0.3">
      <c r="A43" s="169"/>
      <c r="B43" s="152" t="s">
        <v>945</v>
      </c>
      <c r="C43" s="187" t="s">
        <v>946</v>
      </c>
      <c r="D43" s="188" t="s">
        <v>947</v>
      </c>
      <c r="E43" s="173" t="s">
        <v>948</v>
      </c>
      <c r="F43" s="173" t="s">
        <v>525</v>
      </c>
      <c r="G43" s="173" t="s">
        <v>694</v>
      </c>
      <c r="H43" s="181" t="s">
        <v>949</v>
      </c>
      <c r="I43" s="207" t="s">
        <v>950</v>
      </c>
      <c r="J43" s="177" t="s">
        <v>951</v>
      </c>
      <c r="K43" s="177" t="s">
        <v>951</v>
      </c>
      <c r="L43" s="201">
        <f t="shared" ref="L43:M43" si="30">IFERROR(25/25,0)</f>
        <v>1</v>
      </c>
      <c r="M43" s="201">
        <f t="shared" si="30"/>
        <v>1</v>
      </c>
      <c r="N43" s="198" t="s">
        <v>535</v>
      </c>
      <c r="O43" s="178" t="s">
        <v>952</v>
      </c>
      <c r="P43" s="179" t="s">
        <v>953</v>
      </c>
      <c r="Q43" s="207" t="s">
        <v>950</v>
      </c>
      <c r="R43" s="177" t="s">
        <v>954</v>
      </c>
      <c r="S43" s="177" t="s">
        <v>954</v>
      </c>
      <c r="T43" s="201">
        <f t="shared" ref="T43:U43" si="31">IFERROR(25/25,0)</f>
        <v>1</v>
      </c>
      <c r="U43" s="201">
        <f t="shared" si="31"/>
        <v>1</v>
      </c>
      <c r="V43" s="174" t="s">
        <v>535</v>
      </c>
      <c r="W43" s="52" t="s">
        <v>955</v>
      </c>
      <c r="X43" s="232" t="s">
        <v>956</v>
      </c>
      <c r="Y43" s="165"/>
      <c r="Z43" s="166"/>
      <c r="AA43" s="166"/>
      <c r="AB43" s="166"/>
      <c r="AC43" s="166"/>
      <c r="AD43" s="166"/>
      <c r="AE43" s="166"/>
      <c r="AF43" s="167"/>
      <c r="AG43" s="168"/>
      <c r="AH43" s="166"/>
      <c r="AI43" s="166"/>
      <c r="AJ43" s="166"/>
      <c r="AK43" s="166"/>
      <c r="AL43" s="166"/>
      <c r="AM43" s="166"/>
      <c r="AN43" s="166"/>
      <c r="AO43" s="167"/>
      <c r="AP43" t="s">
        <v>538</v>
      </c>
      <c r="AQ43" t="s">
        <v>539</v>
      </c>
      <c r="AR43" t="s">
        <v>539</v>
      </c>
      <c r="AS43" t="s">
        <v>539</v>
      </c>
      <c r="AT43" t="s">
        <v>539</v>
      </c>
      <c r="AU43" t="s">
        <v>539</v>
      </c>
    </row>
    <row r="44" spans="1:47" ht="204" x14ac:dyDescent="0.3">
      <c r="A44" s="169"/>
      <c r="B44" s="170"/>
      <c r="C44" s="189"/>
      <c r="D44" s="188" t="s">
        <v>957</v>
      </c>
      <c r="E44" s="173" t="s">
        <v>958</v>
      </c>
      <c r="F44" s="173" t="s">
        <v>542</v>
      </c>
      <c r="G44" s="173" t="s">
        <v>959</v>
      </c>
      <c r="H44" s="174" t="s">
        <v>960</v>
      </c>
      <c r="I44" s="175" t="s">
        <v>960</v>
      </c>
      <c r="J44" s="176" t="s">
        <v>961</v>
      </c>
      <c r="K44" s="176" t="s">
        <v>961</v>
      </c>
      <c r="L44" s="201">
        <f t="shared" ref="L44:M44" si="32">IFERROR((0.1/0.1),"No aplica")</f>
        <v>1</v>
      </c>
      <c r="M44" s="201">
        <f t="shared" si="32"/>
        <v>1</v>
      </c>
      <c r="N44" s="198" t="s">
        <v>535</v>
      </c>
      <c r="O44" s="178" t="s">
        <v>962</v>
      </c>
      <c r="P44" s="179" t="s">
        <v>444</v>
      </c>
      <c r="Q44" s="175" t="s">
        <v>960</v>
      </c>
      <c r="R44" s="176" t="s">
        <v>963</v>
      </c>
      <c r="S44" s="176" t="s">
        <v>964</v>
      </c>
      <c r="T44" s="201">
        <v>0</v>
      </c>
      <c r="U44" s="201">
        <v>0.33300000000000002</v>
      </c>
      <c r="V44" s="174" t="s">
        <v>530</v>
      </c>
      <c r="W44" s="52" t="s">
        <v>965</v>
      </c>
      <c r="X44" s="53" t="s">
        <v>966</v>
      </c>
      <c r="Y44" s="165"/>
      <c r="Z44" s="166"/>
      <c r="AA44" s="166"/>
      <c r="AB44" s="166"/>
      <c r="AC44" s="166"/>
      <c r="AD44" s="166"/>
      <c r="AE44" s="166"/>
      <c r="AF44" s="167"/>
      <c r="AG44" s="168"/>
      <c r="AH44" s="166"/>
      <c r="AI44" s="166"/>
      <c r="AJ44" s="166"/>
      <c r="AK44" s="166"/>
      <c r="AL44" s="166"/>
      <c r="AM44" s="166"/>
      <c r="AN44" s="166"/>
      <c r="AO44" s="167"/>
      <c r="AP44" t="s">
        <v>538</v>
      </c>
      <c r="AQ44" t="s">
        <v>539</v>
      </c>
      <c r="AR44" t="s">
        <v>539</v>
      </c>
      <c r="AS44" t="s">
        <v>539</v>
      </c>
      <c r="AU44" t="s">
        <v>539</v>
      </c>
    </row>
    <row r="45" spans="1:47" ht="409.5" x14ac:dyDescent="0.3">
      <c r="A45" s="169"/>
      <c r="B45" s="170"/>
      <c r="C45" s="153" t="s">
        <v>967</v>
      </c>
      <c r="D45" s="172" t="s">
        <v>968</v>
      </c>
      <c r="E45" s="173" t="s">
        <v>969</v>
      </c>
      <c r="F45" s="173" t="s">
        <v>542</v>
      </c>
      <c r="G45" s="173" t="s">
        <v>970</v>
      </c>
      <c r="H45" s="174" t="s">
        <v>971</v>
      </c>
      <c r="I45" s="175" t="s">
        <v>971</v>
      </c>
      <c r="J45" s="176" t="s">
        <v>972</v>
      </c>
      <c r="K45" s="176" t="s">
        <v>972</v>
      </c>
      <c r="L45" s="201">
        <f t="shared" ref="L45:M45" si="33">IFERROR((0.1/0.1),"No aplica")</f>
        <v>1</v>
      </c>
      <c r="M45" s="201">
        <f t="shared" si="33"/>
        <v>1</v>
      </c>
      <c r="N45" s="167" t="s">
        <v>535</v>
      </c>
      <c r="O45" s="178" t="s">
        <v>973</v>
      </c>
      <c r="P45" s="179" t="s">
        <v>974</v>
      </c>
      <c r="Q45" s="175" t="s">
        <v>971</v>
      </c>
      <c r="R45" s="176" t="s">
        <v>975</v>
      </c>
      <c r="S45" s="176" t="s">
        <v>976</v>
      </c>
      <c r="T45" s="201">
        <v>0.25</v>
      </c>
      <c r="U45" s="201">
        <v>0.5</v>
      </c>
      <c r="V45" s="180" t="s">
        <v>548</v>
      </c>
      <c r="W45" s="52" t="s">
        <v>977</v>
      </c>
      <c r="X45" s="53" t="s">
        <v>978</v>
      </c>
      <c r="Y45" s="262"/>
      <c r="Z45" s="263"/>
      <c r="AA45" s="263"/>
      <c r="AB45" s="263"/>
      <c r="AC45" s="263"/>
      <c r="AD45" s="263"/>
      <c r="AE45" s="263"/>
      <c r="AF45" s="264"/>
      <c r="AG45" s="265"/>
      <c r="AH45" s="263"/>
      <c r="AI45" s="263"/>
      <c r="AJ45" s="263"/>
      <c r="AK45" s="263"/>
      <c r="AL45" s="263"/>
      <c r="AM45" s="263"/>
      <c r="AN45" s="263"/>
      <c r="AO45" s="264"/>
      <c r="AP45" t="s">
        <v>538</v>
      </c>
      <c r="AQ45" t="s">
        <v>539</v>
      </c>
      <c r="AR45" t="s">
        <v>539</v>
      </c>
      <c r="AS45" t="s">
        <v>539</v>
      </c>
      <c r="AT45" t="s">
        <v>539</v>
      </c>
      <c r="AU45" t="s">
        <v>539</v>
      </c>
    </row>
    <row r="46" spans="1:47" ht="204" x14ac:dyDescent="0.3">
      <c r="A46" s="223"/>
      <c r="B46" s="261"/>
      <c r="C46" s="171"/>
      <c r="D46" s="266" t="s">
        <v>979</v>
      </c>
      <c r="E46" s="267" t="s">
        <v>980</v>
      </c>
      <c r="F46" s="267" t="s">
        <v>542</v>
      </c>
      <c r="G46" s="267" t="s">
        <v>981</v>
      </c>
      <c r="H46" s="268" t="s">
        <v>982</v>
      </c>
      <c r="I46" s="269" t="s">
        <v>982</v>
      </c>
      <c r="J46" s="270" t="s">
        <v>983</v>
      </c>
      <c r="K46" s="270" t="s">
        <v>983</v>
      </c>
      <c r="L46" s="271">
        <f t="shared" ref="L46:M46" si="34">IFERROR((0.1/0.1),"No aplica")</f>
        <v>1</v>
      </c>
      <c r="M46" s="271">
        <f t="shared" si="34"/>
        <v>1</v>
      </c>
      <c r="N46" s="272" t="s">
        <v>535</v>
      </c>
      <c r="O46" s="273" t="s">
        <v>984</v>
      </c>
      <c r="P46" s="274" t="s">
        <v>985</v>
      </c>
      <c r="Q46" s="269" t="s">
        <v>982</v>
      </c>
      <c r="R46" s="270" t="s">
        <v>986</v>
      </c>
      <c r="S46" s="270" t="s">
        <v>986</v>
      </c>
      <c r="T46" s="271">
        <f t="shared" ref="T46:U46" si="35">IFERROR((0.1/0.1),"No aplica")</f>
        <v>1</v>
      </c>
      <c r="U46" s="271">
        <f t="shared" si="35"/>
        <v>1</v>
      </c>
      <c r="V46" s="275" t="s">
        <v>535</v>
      </c>
      <c r="W46" s="276" t="s">
        <v>464</v>
      </c>
      <c r="X46" s="277" t="s">
        <v>465</v>
      </c>
      <c r="Y46" s="165"/>
      <c r="Z46" s="166"/>
      <c r="AA46" s="166"/>
      <c r="AB46" s="166"/>
      <c r="AC46" s="166"/>
      <c r="AD46" s="166"/>
      <c r="AE46" s="166"/>
      <c r="AF46" s="167"/>
      <c r="AG46" s="168"/>
      <c r="AH46" s="166"/>
      <c r="AI46" s="166"/>
      <c r="AJ46" s="166"/>
      <c r="AK46" s="166"/>
      <c r="AL46" s="166"/>
      <c r="AM46" s="166"/>
      <c r="AN46" s="166"/>
      <c r="AO46" s="167"/>
      <c r="AP46" t="s">
        <v>538</v>
      </c>
      <c r="AQ46" t="s">
        <v>539</v>
      </c>
      <c r="AR46" t="s">
        <v>539</v>
      </c>
      <c r="AS46" t="s">
        <v>539</v>
      </c>
      <c r="AT46" t="s">
        <v>539</v>
      </c>
      <c r="AU46" t="s">
        <v>539</v>
      </c>
    </row>
    <row r="47" spans="1:47" ht="12.75" customHeight="1" x14ac:dyDescent="0.2">
      <c r="H47" s="278"/>
      <c r="I47" s="279"/>
      <c r="N47" s="280"/>
      <c r="O47" s="281"/>
      <c r="P47" s="281"/>
    </row>
    <row r="48" spans="1:47" ht="12.75" customHeight="1" x14ac:dyDescent="0.2">
      <c r="H48" s="278"/>
      <c r="I48" s="282"/>
      <c r="N48" s="280"/>
      <c r="O48" s="281"/>
      <c r="P48" s="281"/>
    </row>
    <row r="49" spans="8:16" ht="12.75" customHeight="1" x14ac:dyDescent="0.2">
      <c r="H49" s="278"/>
      <c r="I49" s="282"/>
      <c r="N49" s="280"/>
      <c r="O49" s="281"/>
      <c r="P49" s="281"/>
    </row>
    <row r="50" spans="8:16" ht="12.75" customHeight="1" x14ac:dyDescent="0.2">
      <c r="H50" s="278"/>
      <c r="I50" s="282"/>
      <c r="N50" s="280"/>
      <c r="O50" s="281"/>
      <c r="P50" s="281"/>
    </row>
    <row r="51" spans="8:16" ht="12.75" customHeight="1" x14ac:dyDescent="0.2">
      <c r="H51" s="278"/>
      <c r="I51" s="282"/>
      <c r="N51" s="280"/>
      <c r="O51" s="281"/>
      <c r="P51" s="281"/>
    </row>
    <row r="52" spans="8:16" ht="12.75" customHeight="1" x14ac:dyDescent="0.2">
      <c r="H52" s="278"/>
      <c r="I52" s="282"/>
      <c r="N52" s="280"/>
      <c r="O52" s="281"/>
      <c r="P52" s="281"/>
    </row>
    <row r="53" spans="8:16" ht="12.75" customHeight="1" x14ac:dyDescent="0.2">
      <c r="H53" s="278"/>
      <c r="I53" s="282"/>
      <c r="N53" s="280"/>
      <c r="O53" s="281"/>
      <c r="P53" s="281"/>
    </row>
    <row r="54" spans="8:16" ht="12.75" customHeight="1" x14ac:dyDescent="0.2">
      <c r="H54" s="278"/>
      <c r="I54" s="282"/>
      <c r="N54" s="280"/>
      <c r="O54" s="281"/>
      <c r="P54" s="281"/>
    </row>
    <row r="55" spans="8:16" ht="12.75" customHeight="1" x14ac:dyDescent="0.2">
      <c r="H55" s="278"/>
      <c r="I55" s="282"/>
      <c r="N55" s="280"/>
      <c r="O55" s="281"/>
      <c r="P55" s="281"/>
    </row>
    <row r="56" spans="8:16" ht="12.75" customHeight="1" x14ac:dyDescent="0.2">
      <c r="H56" s="278"/>
      <c r="I56" s="282"/>
      <c r="N56" s="280"/>
      <c r="O56" s="281"/>
      <c r="P56" s="281"/>
    </row>
    <row r="57" spans="8:16" ht="12.75" customHeight="1" x14ac:dyDescent="0.2">
      <c r="H57" s="278"/>
      <c r="I57" s="282"/>
      <c r="N57" s="280"/>
      <c r="O57" s="281"/>
      <c r="P57" s="281"/>
    </row>
    <row r="58" spans="8:16" ht="12.75" customHeight="1" x14ac:dyDescent="0.2">
      <c r="H58" s="278"/>
      <c r="I58" s="282"/>
      <c r="N58" s="280"/>
      <c r="O58" s="281"/>
      <c r="P58" s="281"/>
    </row>
    <row r="59" spans="8:16" ht="12.75" customHeight="1" x14ac:dyDescent="0.2">
      <c r="H59" s="278"/>
      <c r="I59" s="282"/>
      <c r="N59" s="280"/>
      <c r="O59" s="281"/>
      <c r="P59" s="281"/>
    </row>
    <row r="60" spans="8:16" ht="12.75" customHeight="1" x14ac:dyDescent="0.2">
      <c r="H60" s="278"/>
      <c r="I60" s="282"/>
      <c r="N60" s="280"/>
      <c r="O60" s="281"/>
      <c r="P60" s="281"/>
    </row>
    <row r="61" spans="8:16" ht="12.75" customHeight="1" x14ac:dyDescent="0.2">
      <c r="H61" s="278"/>
      <c r="I61" s="282"/>
      <c r="N61" s="280"/>
      <c r="O61" s="281"/>
      <c r="P61" s="281"/>
    </row>
    <row r="62" spans="8:16" ht="12.75" customHeight="1" x14ac:dyDescent="0.2">
      <c r="H62" s="278"/>
      <c r="I62" s="282"/>
      <c r="N62" s="280"/>
      <c r="O62" s="281"/>
      <c r="P62" s="281"/>
    </row>
    <row r="63" spans="8:16" ht="12.75" customHeight="1" x14ac:dyDescent="0.2">
      <c r="H63" s="278"/>
      <c r="I63" s="282"/>
      <c r="N63" s="280"/>
      <c r="O63" s="281"/>
      <c r="P63" s="281"/>
    </row>
    <row r="64" spans="8:16" ht="12.75" customHeight="1" x14ac:dyDescent="0.2">
      <c r="H64" s="278"/>
      <c r="I64" s="282"/>
      <c r="N64" s="280"/>
      <c r="O64" s="281"/>
      <c r="P64" s="281"/>
    </row>
    <row r="65" spans="8:16" ht="12.75" customHeight="1" x14ac:dyDescent="0.2">
      <c r="H65" s="278"/>
      <c r="I65" s="282"/>
      <c r="N65" s="280"/>
      <c r="O65" s="281"/>
      <c r="P65" s="281"/>
    </row>
    <row r="66" spans="8:16" ht="12.75" customHeight="1" x14ac:dyDescent="0.2">
      <c r="H66" s="278"/>
      <c r="I66" s="282"/>
      <c r="N66" s="280"/>
      <c r="O66" s="281"/>
      <c r="P66" s="281"/>
    </row>
    <row r="67" spans="8:16" ht="12.75" customHeight="1" x14ac:dyDescent="0.2">
      <c r="H67" s="278"/>
      <c r="I67" s="282"/>
      <c r="N67" s="280"/>
      <c r="O67" s="281"/>
      <c r="P67" s="281"/>
    </row>
    <row r="68" spans="8:16" ht="12.75" customHeight="1" x14ac:dyDescent="0.2">
      <c r="H68" s="278"/>
      <c r="I68" s="282"/>
      <c r="N68" s="280"/>
      <c r="O68" s="281"/>
      <c r="P68" s="281"/>
    </row>
    <row r="69" spans="8:16" ht="12.75" customHeight="1" x14ac:dyDescent="0.2">
      <c r="H69" s="278"/>
      <c r="I69" s="282"/>
      <c r="N69" s="280"/>
      <c r="O69" s="281"/>
      <c r="P69" s="281"/>
    </row>
    <row r="70" spans="8:16" ht="12.75" customHeight="1" x14ac:dyDescent="0.2">
      <c r="H70" s="278"/>
      <c r="I70" s="282"/>
      <c r="N70" s="280"/>
      <c r="O70" s="281"/>
      <c r="P70" s="281"/>
    </row>
    <row r="71" spans="8:16" ht="12.75" customHeight="1" x14ac:dyDescent="0.2">
      <c r="H71" s="278"/>
      <c r="I71" s="282"/>
      <c r="N71" s="280"/>
      <c r="O71" s="281"/>
      <c r="P71" s="281"/>
    </row>
    <row r="72" spans="8:16" ht="12.75" customHeight="1" x14ac:dyDescent="0.2">
      <c r="H72" s="278"/>
      <c r="I72" s="282"/>
      <c r="N72" s="280"/>
      <c r="O72" s="281"/>
      <c r="P72" s="281"/>
    </row>
    <row r="73" spans="8:16" ht="12.75" customHeight="1" x14ac:dyDescent="0.2">
      <c r="H73" s="278"/>
      <c r="I73" s="282"/>
      <c r="N73" s="280"/>
      <c r="O73" s="281"/>
      <c r="P73" s="281"/>
    </row>
    <row r="74" spans="8:16" ht="12.75" customHeight="1" x14ac:dyDescent="0.2">
      <c r="H74" s="278"/>
      <c r="I74" s="282"/>
      <c r="N74" s="280"/>
      <c r="O74" s="281"/>
      <c r="P74" s="281"/>
    </row>
    <row r="75" spans="8:16" ht="12.75" customHeight="1" x14ac:dyDescent="0.2">
      <c r="H75" s="278"/>
      <c r="I75" s="282"/>
      <c r="N75" s="280"/>
      <c r="O75" s="281"/>
      <c r="P75" s="281"/>
    </row>
    <row r="76" spans="8:16" ht="12.75" customHeight="1" x14ac:dyDescent="0.2">
      <c r="H76" s="278"/>
      <c r="I76" s="282"/>
      <c r="N76" s="280"/>
      <c r="O76" s="281"/>
      <c r="P76" s="281"/>
    </row>
    <row r="77" spans="8:16" ht="12.75" customHeight="1" x14ac:dyDescent="0.2">
      <c r="H77" s="278"/>
      <c r="I77" s="282"/>
      <c r="N77" s="280"/>
      <c r="O77" s="281"/>
      <c r="P77" s="281"/>
    </row>
    <row r="78" spans="8:16" ht="12.75" customHeight="1" x14ac:dyDescent="0.2">
      <c r="H78" s="278"/>
      <c r="I78" s="282"/>
      <c r="N78" s="280"/>
      <c r="O78" s="281"/>
      <c r="P78" s="281"/>
    </row>
    <row r="79" spans="8:16" ht="12.75" customHeight="1" x14ac:dyDescent="0.2">
      <c r="H79" s="278"/>
      <c r="I79" s="282"/>
      <c r="N79" s="280"/>
      <c r="O79" s="281"/>
      <c r="P79" s="281"/>
    </row>
    <row r="80" spans="8:16" ht="12.75" customHeight="1" x14ac:dyDescent="0.2">
      <c r="H80" s="278"/>
      <c r="I80" s="282"/>
      <c r="N80" s="280"/>
      <c r="O80" s="281"/>
      <c r="P80" s="281"/>
    </row>
    <row r="81" spans="8:16" ht="12.75" customHeight="1" x14ac:dyDescent="0.2">
      <c r="H81" s="278"/>
      <c r="I81" s="282"/>
      <c r="N81" s="280"/>
      <c r="O81" s="281"/>
      <c r="P81" s="281"/>
    </row>
    <row r="82" spans="8:16" ht="12.75" customHeight="1" x14ac:dyDescent="0.2">
      <c r="H82" s="278"/>
      <c r="I82" s="282"/>
      <c r="N82" s="280"/>
      <c r="O82" s="281"/>
      <c r="P82" s="281"/>
    </row>
    <row r="83" spans="8:16" ht="12.75" customHeight="1" x14ac:dyDescent="0.2">
      <c r="H83" s="278"/>
      <c r="I83" s="282"/>
      <c r="N83" s="280"/>
      <c r="O83" s="281"/>
      <c r="P83" s="281"/>
    </row>
    <row r="84" spans="8:16" ht="12.75" customHeight="1" x14ac:dyDescent="0.2">
      <c r="H84" s="278"/>
      <c r="I84" s="282"/>
      <c r="N84" s="280"/>
      <c r="O84" s="281"/>
      <c r="P84" s="281"/>
    </row>
    <row r="85" spans="8:16" ht="12.75" customHeight="1" x14ac:dyDescent="0.2">
      <c r="H85" s="278"/>
      <c r="I85" s="282"/>
      <c r="N85" s="280"/>
      <c r="O85" s="281"/>
      <c r="P85" s="281"/>
    </row>
    <row r="86" spans="8:16" ht="12.75" customHeight="1" x14ac:dyDescent="0.2">
      <c r="H86" s="278"/>
      <c r="I86" s="282"/>
      <c r="N86" s="280"/>
      <c r="O86" s="281"/>
      <c r="P86" s="281"/>
    </row>
    <row r="87" spans="8:16" ht="12.75" customHeight="1" x14ac:dyDescent="0.2">
      <c r="H87" s="278"/>
      <c r="I87" s="282"/>
      <c r="N87" s="280"/>
      <c r="O87" s="281"/>
      <c r="P87" s="281"/>
    </row>
    <row r="88" spans="8:16" ht="12.75" customHeight="1" x14ac:dyDescent="0.2">
      <c r="H88" s="278"/>
      <c r="I88" s="282"/>
      <c r="N88" s="280"/>
      <c r="O88" s="281"/>
      <c r="P88" s="281"/>
    </row>
    <row r="89" spans="8:16" ht="12.75" customHeight="1" x14ac:dyDescent="0.2">
      <c r="H89" s="278"/>
      <c r="I89" s="282"/>
      <c r="N89" s="280"/>
      <c r="O89" s="281"/>
      <c r="P89" s="281"/>
    </row>
    <row r="90" spans="8:16" ht="12.75" customHeight="1" x14ac:dyDescent="0.2">
      <c r="H90" s="278"/>
      <c r="I90" s="282"/>
      <c r="N90" s="280"/>
      <c r="O90" s="281"/>
      <c r="P90" s="281"/>
    </row>
    <row r="91" spans="8:16" ht="12.75" customHeight="1" x14ac:dyDescent="0.2">
      <c r="H91" s="278"/>
      <c r="I91" s="282"/>
      <c r="N91" s="280"/>
      <c r="O91" s="281"/>
      <c r="P91" s="281"/>
    </row>
    <row r="92" spans="8:16" ht="12.75" customHeight="1" x14ac:dyDescent="0.2">
      <c r="H92" s="278"/>
      <c r="I92" s="282"/>
      <c r="N92" s="280"/>
      <c r="O92" s="281"/>
      <c r="P92" s="281"/>
    </row>
    <row r="93" spans="8:16" ht="12.75" customHeight="1" x14ac:dyDescent="0.2">
      <c r="H93" s="278"/>
      <c r="I93" s="282"/>
      <c r="N93" s="280"/>
      <c r="O93" s="281"/>
      <c r="P93" s="281"/>
    </row>
    <row r="94" spans="8:16" ht="12.75" customHeight="1" x14ac:dyDescent="0.2">
      <c r="H94" s="278"/>
      <c r="I94" s="282"/>
      <c r="N94" s="280"/>
      <c r="O94" s="281"/>
      <c r="P94" s="281"/>
    </row>
    <row r="95" spans="8:16" ht="12.75" customHeight="1" x14ac:dyDescent="0.2">
      <c r="H95" s="278"/>
      <c r="I95" s="282"/>
      <c r="N95" s="280"/>
      <c r="O95" s="281"/>
      <c r="P95" s="281"/>
    </row>
    <row r="96" spans="8:16" ht="12.75" customHeight="1" x14ac:dyDescent="0.2">
      <c r="H96" s="278"/>
      <c r="I96" s="282"/>
      <c r="N96" s="280"/>
      <c r="O96" s="281"/>
      <c r="P96" s="281"/>
    </row>
    <row r="97" spans="8:16" ht="12.75" customHeight="1" x14ac:dyDescent="0.2">
      <c r="H97" s="278"/>
      <c r="I97" s="282"/>
      <c r="N97" s="280"/>
      <c r="O97" s="281"/>
      <c r="P97" s="281"/>
    </row>
    <row r="98" spans="8:16" ht="12.75" customHeight="1" x14ac:dyDescent="0.2">
      <c r="H98" s="278"/>
      <c r="I98" s="282"/>
      <c r="N98" s="280"/>
      <c r="O98" s="281"/>
      <c r="P98" s="281"/>
    </row>
    <row r="99" spans="8:16" ht="12.75" customHeight="1" x14ac:dyDescent="0.2">
      <c r="H99" s="278"/>
      <c r="I99" s="282"/>
      <c r="N99" s="280"/>
      <c r="O99" s="281"/>
      <c r="P99" s="281"/>
    </row>
    <row r="100" spans="8:16" ht="12.75" customHeight="1" x14ac:dyDescent="0.2">
      <c r="H100" s="278"/>
      <c r="I100" s="282"/>
      <c r="N100" s="280"/>
      <c r="O100" s="281"/>
      <c r="P100" s="281"/>
    </row>
    <row r="101" spans="8:16" ht="12.75" customHeight="1" x14ac:dyDescent="0.2">
      <c r="H101" s="278"/>
      <c r="I101" s="282"/>
      <c r="N101" s="280"/>
      <c r="O101" s="281"/>
      <c r="P101" s="281"/>
    </row>
    <row r="102" spans="8:16" ht="12.75" customHeight="1" x14ac:dyDescent="0.2">
      <c r="H102" s="278"/>
      <c r="I102" s="282"/>
      <c r="N102" s="280"/>
      <c r="O102" s="281"/>
      <c r="P102" s="281"/>
    </row>
    <row r="103" spans="8:16" ht="12.75" customHeight="1" x14ac:dyDescent="0.2">
      <c r="H103" s="278"/>
      <c r="I103" s="282"/>
      <c r="N103" s="280"/>
      <c r="O103" s="281"/>
      <c r="P103" s="281"/>
    </row>
    <row r="104" spans="8:16" ht="12.75" customHeight="1" x14ac:dyDescent="0.2">
      <c r="H104" s="278"/>
      <c r="I104" s="282"/>
      <c r="N104" s="280"/>
      <c r="O104" s="281"/>
      <c r="P104" s="281"/>
    </row>
    <row r="105" spans="8:16" ht="12.75" customHeight="1" x14ac:dyDescent="0.2">
      <c r="H105" s="278"/>
      <c r="I105" s="282"/>
      <c r="N105" s="280"/>
      <c r="O105" s="281"/>
      <c r="P105" s="281"/>
    </row>
    <row r="106" spans="8:16" ht="12.75" customHeight="1" x14ac:dyDescent="0.2">
      <c r="H106" s="278"/>
      <c r="I106" s="282"/>
      <c r="N106" s="280"/>
      <c r="O106" s="281"/>
      <c r="P106" s="281"/>
    </row>
    <row r="107" spans="8:16" ht="12.75" customHeight="1" x14ac:dyDescent="0.2">
      <c r="H107" s="278"/>
      <c r="I107" s="282"/>
      <c r="N107" s="280"/>
      <c r="O107" s="281"/>
      <c r="P107" s="281"/>
    </row>
    <row r="108" spans="8:16" ht="12.75" customHeight="1" x14ac:dyDescent="0.2">
      <c r="H108" s="278"/>
      <c r="I108" s="282"/>
      <c r="N108" s="280"/>
      <c r="O108" s="281"/>
      <c r="P108" s="281"/>
    </row>
    <row r="109" spans="8:16" ht="12.75" customHeight="1" x14ac:dyDescent="0.2">
      <c r="H109" s="278"/>
      <c r="I109" s="282"/>
      <c r="N109" s="280"/>
      <c r="O109" s="281"/>
      <c r="P109" s="281"/>
    </row>
    <row r="110" spans="8:16" ht="12.75" customHeight="1" x14ac:dyDescent="0.2">
      <c r="H110" s="278"/>
      <c r="I110" s="282"/>
      <c r="N110" s="280"/>
      <c r="O110" s="281"/>
      <c r="P110" s="281"/>
    </row>
    <row r="111" spans="8:16" ht="12.75" customHeight="1" x14ac:dyDescent="0.2">
      <c r="H111" s="278"/>
      <c r="I111" s="282"/>
      <c r="N111" s="280"/>
      <c r="O111" s="281"/>
      <c r="P111" s="281"/>
    </row>
    <row r="112" spans="8:16" ht="12.75" customHeight="1" x14ac:dyDescent="0.2">
      <c r="H112" s="278"/>
      <c r="I112" s="282"/>
      <c r="N112" s="280"/>
      <c r="O112" s="281"/>
      <c r="P112" s="281"/>
    </row>
    <row r="113" spans="8:16" ht="12.75" customHeight="1" x14ac:dyDescent="0.2">
      <c r="H113" s="278"/>
      <c r="I113" s="282"/>
      <c r="N113" s="280"/>
      <c r="O113" s="281"/>
      <c r="P113" s="281"/>
    </row>
    <row r="114" spans="8:16" ht="12.75" customHeight="1" x14ac:dyDescent="0.2">
      <c r="H114" s="278"/>
      <c r="I114" s="282"/>
      <c r="N114" s="280"/>
      <c r="O114" s="281"/>
      <c r="P114" s="281"/>
    </row>
    <row r="115" spans="8:16" ht="12.75" customHeight="1" x14ac:dyDescent="0.2">
      <c r="H115" s="278"/>
      <c r="I115" s="282"/>
      <c r="N115" s="280"/>
      <c r="O115" s="281"/>
      <c r="P115" s="281"/>
    </row>
    <row r="116" spans="8:16" ht="12.75" customHeight="1" x14ac:dyDescent="0.2">
      <c r="H116" s="278"/>
      <c r="I116" s="282"/>
      <c r="N116" s="280"/>
      <c r="O116" s="281"/>
      <c r="P116" s="281"/>
    </row>
    <row r="117" spans="8:16" ht="12.75" customHeight="1" x14ac:dyDescent="0.2">
      <c r="H117" s="278"/>
      <c r="I117" s="282"/>
      <c r="N117" s="280"/>
      <c r="O117" s="281"/>
      <c r="P117" s="281"/>
    </row>
    <row r="118" spans="8:16" ht="12.75" customHeight="1" x14ac:dyDescent="0.2">
      <c r="H118" s="278"/>
      <c r="I118" s="282"/>
      <c r="N118" s="280"/>
      <c r="O118" s="281"/>
      <c r="P118" s="281"/>
    </row>
    <row r="119" spans="8:16" ht="12.75" customHeight="1" x14ac:dyDescent="0.2">
      <c r="H119" s="278"/>
      <c r="I119" s="282"/>
      <c r="N119" s="280"/>
      <c r="O119" s="281"/>
      <c r="P119" s="281"/>
    </row>
    <row r="120" spans="8:16" ht="12.75" customHeight="1" x14ac:dyDescent="0.2">
      <c r="H120" s="278"/>
      <c r="I120" s="282"/>
      <c r="N120" s="280"/>
      <c r="O120" s="281"/>
      <c r="P120" s="281"/>
    </row>
    <row r="121" spans="8:16" ht="12.75" customHeight="1" x14ac:dyDescent="0.2">
      <c r="H121" s="278"/>
      <c r="I121" s="282"/>
      <c r="N121" s="280"/>
      <c r="O121" s="281"/>
      <c r="P121" s="281"/>
    </row>
    <row r="122" spans="8:16" ht="12.75" customHeight="1" x14ac:dyDescent="0.2">
      <c r="H122" s="278"/>
      <c r="I122" s="282"/>
      <c r="N122" s="280"/>
      <c r="O122" s="281"/>
      <c r="P122" s="281"/>
    </row>
    <row r="123" spans="8:16" ht="12.75" customHeight="1" x14ac:dyDescent="0.2">
      <c r="H123" s="278"/>
      <c r="I123" s="282"/>
      <c r="N123" s="280"/>
      <c r="O123" s="281"/>
      <c r="P123" s="281"/>
    </row>
    <row r="124" spans="8:16" ht="12.75" customHeight="1" x14ac:dyDescent="0.2">
      <c r="H124" s="278"/>
      <c r="I124" s="282"/>
      <c r="N124" s="280"/>
      <c r="O124" s="281"/>
      <c r="P124" s="281"/>
    </row>
    <row r="125" spans="8:16" ht="12.75" customHeight="1" x14ac:dyDescent="0.2">
      <c r="H125" s="278"/>
      <c r="I125" s="282"/>
      <c r="N125" s="280"/>
      <c r="O125" s="281"/>
      <c r="P125" s="281"/>
    </row>
    <row r="126" spans="8:16" ht="12.75" customHeight="1" x14ac:dyDescent="0.2">
      <c r="H126" s="278"/>
      <c r="I126" s="282"/>
      <c r="N126" s="280"/>
      <c r="O126" s="281"/>
      <c r="P126" s="281"/>
    </row>
    <row r="127" spans="8:16" ht="12.75" customHeight="1" x14ac:dyDescent="0.2">
      <c r="H127" s="278"/>
      <c r="I127" s="282"/>
      <c r="N127" s="280"/>
      <c r="O127" s="281"/>
      <c r="P127" s="281"/>
    </row>
    <row r="128" spans="8:16" ht="12.75" customHeight="1" x14ac:dyDescent="0.2">
      <c r="H128" s="278"/>
      <c r="I128" s="282"/>
      <c r="N128" s="280"/>
      <c r="O128" s="281"/>
      <c r="P128" s="281"/>
    </row>
    <row r="129" spans="8:16" ht="12.75" customHeight="1" x14ac:dyDescent="0.2">
      <c r="H129" s="278"/>
      <c r="I129" s="282"/>
      <c r="N129" s="280"/>
      <c r="O129" s="281"/>
      <c r="P129" s="281"/>
    </row>
    <row r="130" spans="8:16" ht="12.75" customHeight="1" x14ac:dyDescent="0.2">
      <c r="H130" s="278"/>
      <c r="I130" s="282"/>
      <c r="N130" s="280"/>
      <c r="O130" s="281"/>
      <c r="P130" s="281"/>
    </row>
    <row r="131" spans="8:16" ht="12.75" customHeight="1" x14ac:dyDescent="0.2">
      <c r="H131" s="278"/>
      <c r="I131" s="282"/>
      <c r="N131" s="280"/>
      <c r="O131" s="281"/>
      <c r="P131" s="281"/>
    </row>
    <row r="132" spans="8:16" ht="12.75" customHeight="1" x14ac:dyDescent="0.2">
      <c r="H132" s="278"/>
      <c r="I132" s="282"/>
      <c r="N132" s="280"/>
      <c r="O132" s="281"/>
      <c r="P132" s="281"/>
    </row>
    <row r="133" spans="8:16" ht="12.75" customHeight="1" x14ac:dyDescent="0.2">
      <c r="H133" s="278"/>
      <c r="I133" s="282"/>
      <c r="N133" s="280"/>
      <c r="O133" s="281"/>
      <c r="P133" s="281"/>
    </row>
    <row r="134" spans="8:16" ht="12.75" customHeight="1" x14ac:dyDescent="0.2">
      <c r="H134" s="278"/>
      <c r="I134" s="282"/>
      <c r="N134" s="280"/>
      <c r="O134" s="281"/>
      <c r="P134" s="281"/>
    </row>
    <row r="135" spans="8:16" ht="12.75" customHeight="1" x14ac:dyDescent="0.2">
      <c r="H135" s="278"/>
      <c r="I135" s="282"/>
      <c r="N135" s="280"/>
      <c r="O135" s="281"/>
      <c r="P135" s="281"/>
    </row>
    <row r="136" spans="8:16" ht="12.75" customHeight="1" x14ac:dyDescent="0.2">
      <c r="H136" s="278"/>
      <c r="I136" s="282"/>
      <c r="N136" s="280"/>
      <c r="O136" s="281"/>
      <c r="P136" s="281"/>
    </row>
    <row r="137" spans="8:16" ht="12.75" customHeight="1" x14ac:dyDescent="0.2">
      <c r="H137" s="278"/>
      <c r="I137" s="282"/>
      <c r="N137" s="280"/>
      <c r="O137" s="281"/>
      <c r="P137" s="281"/>
    </row>
    <row r="138" spans="8:16" ht="12.75" customHeight="1" x14ac:dyDescent="0.2">
      <c r="H138" s="278"/>
      <c r="I138" s="282"/>
      <c r="N138" s="280"/>
      <c r="O138" s="281"/>
      <c r="P138" s="281"/>
    </row>
    <row r="139" spans="8:16" ht="12.75" customHeight="1" x14ac:dyDescent="0.2">
      <c r="H139" s="278"/>
      <c r="I139" s="282"/>
      <c r="N139" s="280"/>
      <c r="O139" s="281"/>
      <c r="P139" s="281"/>
    </row>
    <row r="140" spans="8:16" ht="12.75" customHeight="1" x14ac:dyDescent="0.2">
      <c r="H140" s="278"/>
      <c r="I140" s="282"/>
      <c r="N140" s="280"/>
      <c r="O140" s="281"/>
      <c r="P140" s="281"/>
    </row>
    <row r="141" spans="8:16" ht="12.75" customHeight="1" x14ac:dyDescent="0.2">
      <c r="H141" s="278"/>
      <c r="I141" s="282"/>
      <c r="N141" s="280"/>
      <c r="O141" s="281"/>
      <c r="P141" s="281"/>
    </row>
    <row r="142" spans="8:16" ht="12.75" customHeight="1" x14ac:dyDescent="0.2">
      <c r="H142" s="278"/>
      <c r="I142" s="282"/>
      <c r="N142" s="280"/>
      <c r="O142" s="281"/>
      <c r="P142" s="281"/>
    </row>
    <row r="143" spans="8:16" ht="12.75" customHeight="1" x14ac:dyDescent="0.2">
      <c r="H143" s="278"/>
      <c r="I143" s="282"/>
      <c r="N143" s="280"/>
      <c r="O143" s="281"/>
      <c r="P143" s="281"/>
    </row>
    <row r="144" spans="8:16" ht="12.75" customHeight="1" x14ac:dyDescent="0.2">
      <c r="H144" s="278"/>
      <c r="I144" s="282"/>
      <c r="N144" s="280"/>
      <c r="O144" s="281"/>
      <c r="P144" s="281"/>
    </row>
    <row r="145" spans="8:16" ht="12.75" customHeight="1" x14ac:dyDescent="0.2">
      <c r="H145" s="278"/>
      <c r="I145" s="282"/>
      <c r="N145" s="280"/>
      <c r="O145" s="281"/>
      <c r="P145" s="281"/>
    </row>
    <row r="146" spans="8:16" ht="12.75" customHeight="1" x14ac:dyDescent="0.2">
      <c r="H146" s="278"/>
      <c r="I146" s="282"/>
      <c r="N146" s="280"/>
      <c r="O146" s="281"/>
      <c r="P146" s="281"/>
    </row>
    <row r="147" spans="8:16" ht="12.75" customHeight="1" x14ac:dyDescent="0.2">
      <c r="H147" s="278"/>
      <c r="I147" s="282"/>
      <c r="N147" s="280"/>
      <c r="O147" s="281"/>
      <c r="P147" s="281"/>
    </row>
    <row r="148" spans="8:16" ht="12.75" customHeight="1" x14ac:dyDescent="0.2">
      <c r="H148" s="278"/>
      <c r="I148" s="282"/>
      <c r="N148" s="280"/>
      <c r="O148" s="281"/>
      <c r="P148" s="281"/>
    </row>
    <row r="149" spans="8:16" ht="12.75" customHeight="1" x14ac:dyDescent="0.2">
      <c r="H149" s="278"/>
      <c r="I149" s="282"/>
      <c r="N149" s="280"/>
      <c r="O149" s="281"/>
      <c r="P149" s="281"/>
    </row>
    <row r="150" spans="8:16" ht="12.75" customHeight="1" x14ac:dyDescent="0.2">
      <c r="H150" s="278"/>
      <c r="I150" s="282"/>
      <c r="N150" s="280"/>
      <c r="O150" s="281"/>
      <c r="P150" s="281"/>
    </row>
    <row r="151" spans="8:16" ht="12.75" customHeight="1" x14ac:dyDescent="0.2">
      <c r="H151" s="278"/>
      <c r="I151" s="282"/>
      <c r="N151" s="280"/>
      <c r="O151" s="281"/>
      <c r="P151" s="281"/>
    </row>
    <row r="152" spans="8:16" ht="12.75" customHeight="1" x14ac:dyDescent="0.2">
      <c r="H152" s="278"/>
      <c r="I152" s="282"/>
      <c r="N152" s="280"/>
      <c r="O152" s="281"/>
      <c r="P152" s="281"/>
    </row>
    <row r="153" spans="8:16" ht="12.75" customHeight="1" x14ac:dyDescent="0.2">
      <c r="H153" s="278"/>
      <c r="I153" s="282"/>
      <c r="N153" s="280"/>
      <c r="O153" s="281"/>
      <c r="P153" s="281"/>
    </row>
    <row r="154" spans="8:16" ht="12.75" customHeight="1" x14ac:dyDescent="0.2">
      <c r="H154" s="278"/>
      <c r="I154" s="282"/>
      <c r="N154" s="280"/>
      <c r="O154" s="281"/>
      <c r="P154" s="281"/>
    </row>
    <row r="155" spans="8:16" ht="12.75" customHeight="1" x14ac:dyDescent="0.2">
      <c r="H155" s="278"/>
      <c r="I155" s="282"/>
      <c r="N155" s="280"/>
      <c r="O155" s="281"/>
      <c r="P155" s="281"/>
    </row>
    <row r="156" spans="8:16" ht="12.75" customHeight="1" x14ac:dyDescent="0.2">
      <c r="H156" s="278"/>
      <c r="I156" s="282"/>
      <c r="N156" s="280"/>
      <c r="O156" s="281"/>
      <c r="P156" s="281"/>
    </row>
    <row r="157" spans="8:16" ht="12.75" customHeight="1" x14ac:dyDescent="0.2">
      <c r="H157" s="278"/>
      <c r="I157" s="282"/>
      <c r="N157" s="280"/>
      <c r="O157" s="281"/>
      <c r="P157" s="281"/>
    </row>
    <row r="158" spans="8:16" ht="12.75" customHeight="1" x14ac:dyDescent="0.2">
      <c r="H158" s="278"/>
      <c r="I158" s="282"/>
      <c r="N158" s="280"/>
      <c r="O158" s="281"/>
      <c r="P158" s="281"/>
    </row>
    <row r="159" spans="8:16" ht="12.75" customHeight="1" x14ac:dyDescent="0.2">
      <c r="H159" s="278"/>
      <c r="I159" s="282"/>
      <c r="N159" s="280"/>
      <c r="O159" s="281"/>
      <c r="P159" s="281"/>
    </row>
    <row r="160" spans="8:16" ht="12.75" customHeight="1" x14ac:dyDescent="0.2">
      <c r="H160" s="278"/>
      <c r="I160" s="282"/>
      <c r="N160" s="280"/>
      <c r="O160" s="281"/>
      <c r="P160" s="281"/>
    </row>
    <row r="161" spans="8:16" ht="12.75" customHeight="1" x14ac:dyDescent="0.2">
      <c r="H161" s="278"/>
      <c r="I161" s="282"/>
      <c r="N161" s="280"/>
      <c r="O161" s="281"/>
      <c r="P161" s="281"/>
    </row>
    <row r="162" spans="8:16" ht="12.75" customHeight="1" x14ac:dyDescent="0.2">
      <c r="H162" s="278"/>
      <c r="I162" s="282"/>
      <c r="N162" s="280"/>
      <c r="O162" s="281"/>
      <c r="P162" s="281"/>
    </row>
    <row r="163" spans="8:16" ht="12.75" customHeight="1" x14ac:dyDescent="0.2">
      <c r="H163" s="278"/>
      <c r="I163" s="282"/>
      <c r="N163" s="280"/>
      <c r="O163" s="281"/>
      <c r="P163" s="281"/>
    </row>
    <row r="164" spans="8:16" ht="12.75" customHeight="1" x14ac:dyDescent="0.2">
      <c r="H164" s="278"/>
      <c r="I164" s="282"/>
      <c r="N164" s="280"/>
      <c r="O164" s="281"/>
      <c r="P164" s="281"/>
    </row>
    <row r="165" spans="8:16" ht="12.75" customHeight="1" x14ac:dyDescent="0.2">
      <c r="H165" s="278"/>
      <c r="I165" s="282"/>
      <c r="N165" s="280"/>
      <c r="O165" s="281"/>
      <c r="P165" s="281"/>
    </row>
    <row r="166" spans="8:16" ht="12.75" customHeight="1" x14ac:dyDescent="0.2">
      <c r="H166" s="278"/>
      <c r="I166" s="282"/>
      <c r="N166" s="280"/>
      <c r="O166" s="281"/>
      <c r="P166" s="281"/>
    </row>
    <row r="167" spans="8:16" ht="12.75" customHeight="1" x14ac:dyDescent="0.2">
      <c r="H167" s="278"/>
      <c r="I167" s="282"/>
      <c r="N167" s="280"/>
      <c r="O167" s="281"/>
      <c r="P167" s="281"/>
    </row>
    <row r="168" spans="8:16" ht="12.75" customHeight="1" x14ac:dyDescent="0.2">
      <c r="H168" s="278"/>
      <c r="I168" s="282"/>
      <c r="N168" s="280"/>
      <c r="O168" s="281"/>
      <c r="P168" s="281"/>
    </row>
    <row r="169" spans="8:16" ht="12.75" customHeight="1" x14ac:dyDescent="0.2">
      <c r="H169" s="278"/>
      <c r="I169" s="282"/>
      <c r="N169" s="280"/>
      <c r="O169" s="281"/>
      <c r="P169" s="281"/>
    </row>
    <row r="170" spans="8:16" ht="12.75" customHeight="1" x14ac:dyDescent="0.2">
      <c r="H170" s="278"/>
      <c r="I170" s="282"/>
      <c r="N170" s="280"/>
      <c r="O170" s="281"/>
      <c r="P170" s="281"/>
    </row>
    <row r="171" spans="8:16" ht="12.75" customHeight="1" x14ac:dyDescent="0.2">
      <c r="H171" s="278"/>
      <c r="I171" s="282"/>
      <c r="N171" s="280"/>
      <c r="O171" s="281"/>
      <c r="P171" s="281"/>
    </row>
    <row r="172" spans="8:16" ht="12.75" customHeight="1" x14ac:dyDescent="0.2">
      <c r="H172" s="278"/>
      <c r="I172" s="282"/>
      <c r="N172" s="280"/>
      <c r="O172" s="281"/>
      <c r="P172" s="281"/>
    </row>
    <row r="173" spans="8:16" ht="12.75" customHeight="1" x14ac:dyDescent="0.2">
      <c r="H173" s="278"/>
      <c r="I173" s="282"/>
      <c r="N173" s="280"/>
      <c r="O173" s="281"/>
      <c r="P173" s="281"/>
    </row>
    <row r="174" spans="8:16" ht="12.75" customHeight="1" x14ac:dyDescent="0.2">
      <c r="H174" s="278"/>
      <c r="I174" s="282"/>
      <c r="N174" s="280"/>
      <c r="O174" s="281"/>
      <c r="P174" s="281"/>
    </row>
    <row r="175" spans="8:16" ht="12.75" customHeight="1" x14ac:dyDescent="0.2">
      <c r="H175" s="278"/>
      <c r="I175" s="282"/>
      <c r="N175" s="280"/>
      <c r="O175" s="281"/>
      <c r="P175" s="281"/>
    </row>
    <row r="176" spans="8:16" ht="12.75" customHeight="1" x14ac:dyDescent="0.2">
      <c r="H176" s="278"/>
      <c r="I176" s="282"/>
      <c r="N176" s="280"/>
      <c r="O176" s="281"/>
      <c r="P176" s="281"/>
    </row>
    <row r="177" spans="8:16" ht="12.75" customHeight="1" x14ac:dyDescent="0.2">
      <c r="H177" s="278"/>
      <c r="I177" s="282"/>
      <c r="N177" s="280"/>
      <c r="O177" s="281"/>
      <c r="P177" s="281"/>
    </row>
    <row r="178" spans="8:16" ht="12.75" customHeight="1" x14ac:dyDescent="0.2">
      <c r="H178" s="278"/>
      <c r="I178" s="282"/>
      <c r="N178" s="280"/>
      <c r="O178" s="281"/>
      <c r="P178" s="281"/>
    </row>
    <row r="179" spans="8:16" ht="12.75" customHeight="1" x14ac:dyDescent="0.2">
      <c r="H179" s="278"/>
      <c r="I179" s="282"/>
      <c r="N179" s="280"/>
      <c r="O179" s="281"/>
      <c r="P179" s="281"/>
    </row>
    <row r="180" spans="8:16" ht="12.75" customHeight="1" x14ac:dyDescent="0.2">
      <c r="H180" s="278"/>
      <c r="I180" s="282"/>
      <c r="N180" s="280"/>
      <c r="O180" s="281"/>
      <c r="P180" s="281"/>
    </row>
    <row r="181" spans="8:16" ht="12.75" customHeight="1" x14ac:dyDescent="0.2">
      <c r="H181" s="278"/>
      <c r="I181" s="282"/>
      <c r="N181" s="280"/>
      <c r="O181" s="281"/>
      <c r="P181" s="281"/>
    </row>
    <row r="182" spans="8:16" ht="12.75" customHeight="1" x14ac:dyDescent="0.2">
      <c r="H182" s="278"/>
      <c r="I182" s="282"/>
      <c r="N182" s="280"/>
      <c r="O182" s="281"/>
      <c r="P182" s="281"/>
    </row>
    <row r="183" spans="8:16" ht="12.75" customHeight="1" x14ac:dyDescent="0.2">
      <c r="H183" s="278"/>
      <c r="I183" s="282"/>
      <c r="N183" s="280"/>
      <c r="O183" s="281"/>
      <c r="P183" s="281"/>
    </row>
    <row r="184" spans="8:16" ht="12.75" customHeight="1" x14ac:dyDescent="0.2">
      <c r="H184" s="278"/>
      <c r="I184" s="282"/>
      <c r="N184" s="280"/>
      <c r="O184" s="281"/>
      <c r="P184" s="281"/>
    </row>
    <row r="185" spans="8:16" ht="12.75" customHeight="1" x14ac:dyDescent="0.2">
      <c r="H185" s="278"/>
      <c r="I185" s="282"/>
      <c r="N185" s="280"/>
      <c r="O185" s="281"/>
      <c r="P185" s="281"/>
    </row>
    <row r="186" spans="8:16" ht="12.75" customHeight="1" x14ac:dyDescent="0.2">
      <c r="H186" s="278"/>
      <c r="I186" s="282"/>
      <c r="N186" s="280"/>
      <c r="O186" s="281"/>
      <c r="P186" s="281"/>
    </row>
    <row r="187" spans="8:16" ht="12.75" customHeight="1" x14ac:dyDescent="0.2">
      <c r="H187" s="278"/>
      <c r="I187" s="282"/>
      <c r="N187" s="280"/>
      <c r="O187" s="281"/>
      <c r="P187" s="281"/>
    </row>
    <row r="188" spans="8:16" ht="12.75" customHeight="1" x14ac:dyDescent="0.2">
      <c r="H188" s="278"/>
      <c r="I188" s="282"/>
      <c r="N188" s="280"/>
      <c r="O188" s="281"/>
      <c r="P188" s="281"/>
    </row>
    <row r="189" spans="8:16" ht="12.75" customHeight="1" x14ac:dyDescent="0.2">
      <c r="H189" s="278"/>
      <c r="I189" s="282"/>
      <c r="N189" s="280"/>
      <c r="O189" s="281"/>
      <c r="P189" s="281"/>
    </row>
    <row r="190" spans="8:16" ht="12.75" customHeight="1" x14ac:dyDescent="0.2">
      <c r="H190" s="278"/>
      <c r="I190" s="282"/>
      <c r="N190" s="280"/>
      <c r="O190" s="281"/>
      <c r="P190" s="281"/>
    </row>
    <row r="191" spans="8:16" ht="12.75" customHeight="1" x14ac:dyDescent="0.2">
      <c r="H191" s="278"/>
      <c r="I191" s="282"/>
      <c r="N191" s="280"/>
      <c r="O191" s="281"/>
      <c r="P191" s="281"/>
    </row>
    <row r="192" spans="8:16" ht="12.75" customHeight="1" x14ac:dyDescent="0.2">
      <c r="H192" s="278"/>
      <c r="I192" s="282"/>
      <c r="N192" s="280"/>
      <c r="O192" s="281"/>
      <c r="P192" s="281"/>
    </row>
    <row r="193" spans="8:16" ht="12.75" customHeight="1" x14ac:dyDescent="0.2">
      <c r="H193" s="278"/>
      <c r="I193" s="282"/>
      <c r="N193" s="280"/>
      <c r="O193" s="281"/>
      <c r="P193" s="281"/>
    </row>
    <row r="194" spans="8:16" ht="12.75" customHeight="1" x14ac:dyDescent="0.2">
      <c r="H194" s="278"/>
      <c r="I194" s="282"/>
      <c r="N194" s="280"/>
      <c r="O194" s="281"/>
      <c r="P194" s="281"/>
    </row>
    <row r="195" spans="8:16" ht="12.75" customHeight="1" x14ac:dyDescent="0.2">
      <c r="H195" s="278"/>
      <c r="I195" s="282"/>
      <c r="N195" s="280"/>
      <c r="O195" s="281"/>
      <c r="P195" s="281"/>
    </row>
    <row r="196" spans="8:16" ht="12.75" customHeight="1" x14ac:dyDescent="0.2">
      <c r="H196" s="278"/>
      <c r="I196" s="282"/>
      <c r="N196" s="280"/>
      <c r="O196" s="281"/>
      <c r="P196" s="281"/>
    </row>
    <row r="197" spans="8:16" ht="12.75" customHeight="1" x14ac:dyDescent="0.2">
      <c r="H197" s="278"/>
      <c r="I197" s="282"/>
      <c r="N197" s="280"/>
      <c r="O197" s="281"/>
      <c r="P197" s="281"/>
    </row>
    <row r="198" spans="8:16" ht="12.75" customHeight="1" x14ac:dyDescent="0.2">
      <c r="H198" s="278"/>
      <c r="I198" s="282"/>
      <c r="N198" s="280"/>
      <c r="O198" s="281"/>
      <c r="P198" s="281"/>
    </row>
    <row r="199" spans="8:16" ht="12.75" customHeight="1" x14ac:dyDescent="0.2">
      <c r="H199" s="278"/>
      <c r="I199" s="282"/>
      <c r="N199" s="280"/>
      <c r="O199" s="281"/>
      <c r="P199" s="281"/>
    </row>
    <row r="200" spans="8:16" ht="12.75" customHeight="1" x14ac:dyDescent="0.2">
      <c r="H200" s="278"/>
      <c r="I200" s="282"/>
      <c r="N200" s="280"/>
      <c r="O200" s="281"/>
      <c r="P200" s="281"/>
    </row>
    <row r="201" spans="8:16" ht="12.75" customHeight="1" x14ac:dyDescent="0.2">
      <c r="H201" s="278"/>
      <c r="I201" s="282"/>
      <c r="N201" s="280"/>
      <c r="O201" s="281"/>
      <c r="P201" s="281"/>
    </row>
    <row r="202" spans="8:16" ht="12.75" customHeight="1" x14ac:dyDescent="0.2">
      <c r="H202" s="278"/>
      <c r="I202" s="282"/>
      <c r="N202" s="280"/>
      <c r="O202" s="281"/>
      <c r="P202" s="281"/>
    </row>
    <row r="203" spans="8:16" ht="12.75" customHeight="1" x14ac:dyDescent="0.2">
      <c r="H203" s="278"/>
      <c r="I203" s="282"/>
      <c r="N203" s="280"/>
      <c r="O203" s="281"/>
      <c r="P203" s="281"/>
    </row>
    <row r="204" spans="8:16" ht="12.75" customHeight="1" x14ac:dyDescent="0.2">
      <c r="H204" s="278"/>
      <c r="I204" s="282"/>
      <c r="N204" s="280"/>
      <c r="O204" s="281"/>
      <c r="P204" s="281"/>
    </row>
    <row r="205" spans="8:16" ht="12.75" customHeight="1" x14ac:dyDescent="0.2">
      <c r="H205" s="278"/>
      <c r="I205" s="282"/>
      <c r="N205" s="280"/>
      <c r="O205" s="281"/>
      <c r="P205" s="281"/>
    </row>
    <row r="206" spans="8:16" ht="12.75" customHeight="1" x14ac:dyDescent="0.2">
      <c r="H206" s="278"/>
      <c r="I206" s="282"/>
      <c r="N206" s="280"/>
      <c r="O206" s="281"/>
      <c r="P206" s="281"/>
    </row>
    <row r="207" spans="8:16" ht="12.75" customHeight="1" x14ac:dyDescent="0.2">
      <c r="H207" s="278"/>
      <c r="I207" s="282"/>
      <c r="N207" s="280"/>
      <c r="O207" s="281"/>
      <c r="P207" s="281"/>
    </row>
    <row r="208" spans="8:16" ht="12.75" customHeight="1" x14ac:dyDescent="0.2">
      <c r="H208" s="278"/>
      <c r="I208" s="282"/>
      <c r="N208" s="280"/>
      <c r="O208" s="281"/>
      <c r="P208" s="281"/>
    </row>
    <row r="209" spans="8:16" ht="12.75" customHeight="1" x14ac:dyDescent="0.2">
      <c r="H209" s="278"/>
      <c r="I209" s="282"/>
      <c r="N209" s="280"/>
      <c r="O209" s="281"/>
      <c r="P209" s="281"/>
    </row>
    <row r="210" spans="8:16" ht="12.75" customHeight="1" x14ac:dyDescent="0.2">
      <c r="H210" s="278"/>
      <c r="I210" s="282"/>
      <c r="N210" s="280"/>
      <c r="O210" s="281"/>
      <c r="P210" s="281"/>
    </row>
    <row r="211" spans="8:16" ht="12.75" customHeight="1" x14ac:dyDescent="0.2">
      <c r="H211" s="278"/>
      <c r="I211" s="282"/>
      <c r="N211" s="280"/>
      <c r="O211" s="281"/>
      <c r="P211" s="281"/>
    </row>
    <row r="212" spans="8:16" ht="12.75" customHeight="1" x14ac:dyDescent="0.2">
      <c r="H212" s="278"/>
      <c r="I212" s="282"/>
      <c r="N212" s="280"/>
      <c r="O212" s="281"/>
      <c r="P212" s="281"/>
    </row>
    <row r="213" spans="8:16" ht="12.75" customHeight="1" x14ac:dyDescent="0.2">
      <c r="H213" s="278"/>
      <c r="I213" s="282"/>
      <c r="N213" s="280"/>
      <c r="O213" s="281"/>
      <c r="P213" s="281"/>
    </row>
    <row r="214" spans="8:16" ht="12.75" customHeight="1" x14ac:dyDescent="0.2">
      <c r="H214" s="278"/>
      <c r="I214" s="282"/>
      <c r="N214" s="280"/>
      <c r="O214" s="281"/>
      <c r="P214" s="281"/>
    </row>
    <row r="215" spans="8:16" ht="12.75" customHeight="1" x14ac:dyDescent="0.2">
      <c r="H215" s="278"/>
      <c r="I215" s="282"/>
      <c r="N215" s="280"/>
      <c r="O215" s="281"/>
      <c r="P215" s="281"/>
    </row>
    <row r="216" spans="8:16" ht="12.75" customHeight="1" x14ac:dyDescent="0.2">
      <c r="H216" s="278"/>
      <c r="I216" s="282"/>
      <c r="N216" s="280"/>
      <c r="O216" s="281"/>
      <c r="P216" s="281"/>
    </row>
    <row r="217" spans="8:16" ht="12.75" customHeight="1" x14ac:dyDescent="0.2">
      <c r="H217" s="278"/>
      <c r="I217" s="282"/>
      <c r="N217" s="280"/>
      <c r="O217" s="281"/>
      <c r="P217" s="281"/>
    </row>
    <row r="218" spans="8:16" ht="12.75" customHeight="1" x14ac:dyDescent="0.2">
      <c r="H218" s="278"/>
      <c r="I218" s="282"/>
      <c r="N218" s="280"/>
      <c r="O218" s="281"/>
      <c r="P218" s="281"/>
    </row>
    <row r="219" spans="8:16" ht="12.75" customHeight="1" x14ac:dyDescent="0.2">
      <c r="H219" s="278"/>
      <c r="I219" s="282"/>
      <c r="N219" s="280"/>
      <c r="O219" s="281"/>
      <c r="P219" s="281"/>
    </row>
    <row r="220" spans="8:16" ht="12.75" customHeight="1" x14ac:dyDescent="0.2">
      <c r="H220" s="278"/>
      <c r="I220" s="282"/>
      <c r="N220" s="280"/>
      <c r="O220" s="281"/>
      <c r="P220" s="281"/>
    </row>
    <row r="221" spans="8:16" ht="12.75" customHeight="1" x14ac:dyDescent="0.2">
      <c r="H221" s="278"/>
      <c r="I221" s="282"/>
      <c r="N221" s="280"/>
      <c r="O221" s="281"/>
      <c r="P221" s="281"/>
    </row>
    <row r="222" spans="8:16" ht="12.75" customHeight="1" x14ac:dyDescent="0.2">
      <c r="H222" s="278"/>
      <c r="I222" s="282"/>
      <c r="N222" s="280"/>
      <c r="O222" s="281"/>
      <c r="P222" s="281"/>
    </row>
    <row r="223" spans="8:16" ht="12.75" customHeight="1" x14ac:dyDescent="0.2">
      <c r="H223" s="278"/>
      <c r="I223" s="282"/>
      <c r="N223" s="280"/>
      <c r="O223" s="281"/>
      <c r="P223" s="281"/>
    </row>
    <row r="224" spans="8:16" ht="12.75" customHeight="1" x14ac:dyDescent="0.2">
      <c r="H224" s="278"/>
      <c r="I224" s="282"/>
      <c r="N224" s="280"/>
      <c r="O224" s="281"/>
      <c r="P224" s="281"/>
    </row>
    <row r="225" spans="8:16" ht="12.75" customHeight="1" x14ac:dyDescent="0.2">
      <c r="H225" s="278"/>
      <c r="I225" s="282"/>
      <c r="N225" s="280"/>
      <c r="O225" s="281"/>
      <c r="P225" s="281"/>
    </row>
    <row r="226" spans="8:16" ht="12.75" customHeight="1" x14ac:dyDescent="0.2">
      <c r="H226" s="278"/>
      <c r="I226" s="282"/>
      <c r="N226" s="280"/>
      <c r="O226" s="281"/>
      <c r="P226" s="281"/>
    </row>
    <row r="227" spans="8:16" ht="12.75" customHeight="1" x14ac:dyDescent="0.2">
      <c r="H227" s="278"/>
      <c r="I227" s="282"/>
      <c r="N227" s="280"/>
      <c r="O227" s="281"/>
      <c r="P227" s="281"/>
    </row>
    <row r="228" spans="8:16" ht="12.75" customHeight="1" x14ac:dyDescent="0.2">
      <c r="H228" s="278"/>
      <c r="I228" s="282"/>
      <c r="N228" s="280"/>
      <c r="O228" s="281"/>
      <c r="P228" s="281"/>
    </row>
    <row r="229" spans="8:16" ht="12.75" customHeight="1" x14ac:dyDescent="0.2">
      <c r="H229" s="278"/>
      <c r="I229" s="282"/>
      <c r="N229" s="280"/>
      <c r="O229" s="281"/>
      <c r="P229" s="281"/>
    </row>
    <row r="230" spans="8:16" ht="12.75" customHeight="1" x14ac:dyDescent="0.2">
      <c r="H230" s="278"/>
      <c r="I230" s="282"/>
      <c r="N230" s="280"/>
      <c r="O230" s="281"/>
      <c r="P230" s="281"/>
    </row>
    <row r="231" spans="8:16" ht="12.75" customHeight="1" x14ac:dyDescent="0.2">
      <c r="H231" s="278"/>
      <c r="I231" s="282"/>
      <c r="N231" s="280"/>
      <c r="O231" s="281"/>
      <c r="P231" s="281"/>
    </row>
    <row r="232" spans="8:16" ht="12.75" customHeight="1" x14ac:dyDescent="0.2">
      <c r="H232" s="278"/>
      <c r="I232" s="282"/>
      <c r="N232" s="280"/>
      <c r="O232" s="281"/>
      <c r="P232" s="281"/>
    </row>
    <row r="233" spans="8:16" ht="12.75" customHeight="1" x14ac:dyDescent="0.2">
      <c r="H233" s="278"/>
      <c r="I233" s="282"/>
      <c r="N233" s="280"/>
      <c r="O233" s="281"/>
      <c r="P233" s="281"/>
    </row>
    <row r="234" spans="8:16" ht="12.75" customHeight="1" x14ac:dyDescent="0.2">
      <c r="H234" s="278"/>
      <c r="I234" s="282"/>
      <c r="N234" s="280"/>
      <c r="O234" s="281"/>
      <c r="P234" s="281"/>
    </row>
    <row r="235" spans="8:16" ht="12.75" customHeight="1" x14ac:dyDescent="0.2">
      <c r="H235" s="278"/>
      <c r="I235" s="282"/>
      <c r="N235" s="280"/>
      <c r="O235" s="281"/>
      <c r="P235" s="281"/>
    </row>
    <row r="236" spans="8:16" ht="12.75" customHeight="1" x14ac:dyDescent="0.2">
      <c r="H236" s="278"/>
      <c r="I236" s="282"/>
      <c r="N236" s="280"/>
      <c r="O236" s="281"/>
      <c r="P236" s="281"/>
    </row>
    <row r="237" spans="8:16" ht="12.75" customHeight="1" x14ac:dyDescent="0.2">
      <c r="H237" s="278"/>
      <c r="I237" s="282"/>
      <c r="N237" s="280"/>
      <c r="O237" s="281"/>
      <c r="P237" s="281"/>
    </row>
    <row r="238" spans="8:16" ht="12.75" customHeight="1" x14ac:dyDescent="0.2">
      <c r="H238" s="278"/>
      <c r="I238" s="282"/>
      <c r="N238" s="280"/>
      <c r="O238" s="281"/>
      <c r="P238" s="281"/>
    </row>
    <row r="239" spans="8:16" ht="12.75" customHeight="1" x14ac:dyDescent="0.2">
      <c r="H239" s="278"/>
      <c r="I239" s="282"/>
      <c r="N239" s="280"/>
      <c r="O239" s="281"/>
      <c r="P239" s="281"/>
    </row>
    <row r="240" spans="8:16" ht="12.75" customHeight="1" x14ac:dyDescent="0.2">
      <c r="H240" s="278"/>
      <c r="I240" s="282"/>
      <c r="N240" s="280"/>
      <c r="O240" s="281"/>
      <c r="P240" s="281"/>
    </row>
    <row r="241" spans="8:16" ht="12.75" customHeight="1" x14ac:dyDescent="0.2">
      <c r="H241" s="278"/>
      <c r="I241" s="282"/>
      <c r="N241" s="280"/>
      <c r="O241" s="281"/>
      <c r="P241" s="281"/>
    </row>
    <row r="242" spans="8:16" ht="12.75" customHeight="1" x14ac:dyDescent="0.2">
      <c r="H242" s="278"/>
      <c r="I242" s="282"/>
      <c r="N242" s="280"/>
      <c r="O242" s="281"/>
      <c r="P242" s="281"/>
    </row>
    <row r="243" spans="8:16" ht="12.75" customHeight="1" x14ac:dyDescent="0.2">
      <c r="H243" s="278"/>
      <c r="I243" s="282"/>
      <c r="N243" s="280"/>
      <c r="O243" s="281"/>
      <c r="P243" s="281"/>
    </row>
    <row r="244" spans="8:16" ht="12.75" customHeight="1" x14ac:dyDescent="0.2">
      <c r="H244" s="278"/>
      <c r="I244" s="282"/>
      <c r="N244" s="280"/>
      <c r="O244" s="281"/>
      <c r="P244" s="281"/>
    </row>
    <row r="245" spans="8:16" ht="12.75" customHeight="1" x14ac:dyDescent="0.2">
      <c r="H245" s="278"/>
      <c r="I245" s="282"/>
      <c r="N245" s="280"/>
      <c r="O245" s="281"/>
      <c r="P245" s="281"/>
    </row>
    <row r="246" spans="8:16" ht="12.75" customHeight="1" x14ac:dyDescent="0.2">
      <c r="H246" s="278"/>
      <c r="I246" s="282"/>
      <c r="N246" s="280"/>
      <c r="O246" s="281"/>
      <c r="P246" s="281"/>
    </row>
    <row r="247" spans="8:16" ht="15.75" customHeight="1" x14ac:dyDescent="0.2"/>
    <row r="248" spans="8:16" ht="15.75" customHeight="1" x14ac:dyDescent="0.2"/>
    <row r="249" spans="8:16" ht="15.75" customHeight="1" x14ac:dyDescent="0.2"/>
    <row r="250" spans="8:16" ht="15.75" customHeight="1" x14ac:dyDescent="0.2"/>
    <row r="251" spans="8:16" ht="15.75" customHeight="1" x14ac:dyDescent="0.2"/>
    <row r="252" spans="8:16" ht="15.75" customHeight="1" x14ac:dyDescent="0.2"/>
    <row r="253" spans="8:16" ht="15.75" customHeight="1" x14ac:dyDescent="0.2"/>
    <row r="254" spans="8:16" ht="15.75" customHeight="1" x14ac:dyDescent="0.2"/>
    <row r="255" spans="8:16" ht="15.75" customHeight="1" x14ac:dyDescent="0.2"/>
    <row r="256" spans="8:1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2:AO46" xr:uid="{00000000-0009-0000-0000-000001000000}"/>
  <mergeCells count="5">
    <mergeCell ref="A1:H1"/>
    <mergeCell ref="I1:P1"/>
    <mergeCell ref="Q1:X1"/>
    <mergeCell ref="Y1:AF1"/>
    <mergeCell ref="AG1:AO1"/>
  </mergeCells>
  <conditionalFormatting sqref="N7:N9 N29:N32 N37:N40 N24 N26 N19:N21 N13 N16 N42:N43">
    <cfRule type="containsText" dxfId="174" priority="1" operator="containsText" text="Subestimado">
      <formula>NOT(ISERROR(SEARCH(("Subestimado"),(N7))))</formula>
    </cfRule>
  </conditionalFormatting>
  <conditionalFormatting sqref="N7:N9 N29:N32 N37:N40 N24 N26 N19:N21 N13 N16 N42:N43">
    <cfRule type="containsText" dxfId="173" priority="2" operator="containsText" text="Crítico">
      <formula>NOT(ISERROR(SEARCH(("Crítico"),(N7))))</formula>
    </cfRule>
  </conditionalFormatting>
  <conditionalFormatting sqref="N7:N9 N29:N32 N37:N40 N24 N26 N19:N21 N13 N16 N42:N43">
    <cfRule type="containsText" dxfId="172" priority="3" operator="containsText" text="Riesgo">
      <formula>NOT(ISERROR(SEARCH(("Riesgo"),(N7))))</formula>
    </cfRule>
  </conditionalFormatting>
  <conditionalFormatting sqref="N7:N9 N29:N32 N37:N40 N24 N26 N19:N21 N13 N16 N42:N43">
    <cfRule type="containsText" dxfId="171" priority="4" operator="containsText" text="Adecuado">
      <formula>NOT(ISERROR(SEARCH(("Adecuado"),(N7))))</formula>
    </cfRule>
  </conditionalFormatting>
  <conditionalFormatting sqref="N7:N9 N29:N32 N37:N40 N24 N26 N19:N21 N13 N16 N42:N43">
    <cfRule type="containsText" dxfId="170" priority="5" operator="containsText" text="Óptimo">
      <formula>NOT(ISERROR(SEARCH(("Óptimo"),(N7))))</formula>
    </cfRule>
  </conditionalFormatting>
  <conditionalFormatting sqref="N22">
    <cfRule type="containsText" dxfId="169" priority="6" operator="containsText" text="Subestimado">
      <formula>NOT(ISERROR(SEARCH(("Subestimado"),(N22))))</formula>
    </cfRule>
  </conditionalFormatting>
  <conditionalFormatting sqref="N22">
    <cfRule type="containsText" dxfId="168" priority="7" operator="containsText" text="Crítico">
      <formula>NOT(ISERROR(SEARCH(("Crítico"),(N22))))</formula>
    </cfRule>
  </conditionalFormatting>
  <conditionalFormatting sqref="N22">
    <cfRule type="containsText" dxfId="167" priority="8" operator="containsText" text="Riesgo">
      <formula>NOT(ISERROR(SEARCH(("Riesgo"),(N22))))</formula>
    </cfRule>
  </conditionalFormatting>
  <conditionalFormatting sqref="N22">
    <cfRule type="containsText" dxfId="166" priority="9" operator="containsText" text="Adecuado">
      <formula>NOT(ISERROR(SEARCH(("Adecuado"),(N22))))</formula>
    </cfRule>
  </conditionalFormatting>
  <conditionalFormatting sqref="N22">
    <cfRule type="containsText" dxfId="165" priority="10" operator="containsText" text="Óptimo">
      <formula>NOT(ISERROR(SEARCH(("Óptimo"),(N22))))</formula>
    </cfRule>
  </conditionalFormatting>
  <conditionalFormatting sqref="N23">
    <cfRule type="containsText" dxfId="164" priority="11" operator="containsText" text="Subestimado">
      <formula>NOT(ISERROR(SEARCH(("Subestimado"),(N23))))</formula>
    </cfRule>
  </conditionalFormatting>
  <conditionalFormatting sqref="N23">
    <cfRule type="containsText" dxfId="163" priority="12" operator="containsText" text="Crítico">
      <formula>NOT(ISERROR(SEARCH(("Crítico"),(N23))))</formula>
    </cfRule>
  </conditionalFormatting>
  <conditionalFormatting sqref="N23">
    <cfRule type="containsText" dxfId="162" priority="13" operator="containsText" text="Riesgo">
      <formula>NOT(ISERROR(SEARCH(("Riesgo"),(N23))))</formula>
    </cfRule>
  </conditionalFormatting>
  <conditionalFormatting sqref="N23">
    <cfRule type="containsText" dxfId="161" priority="14" operator="containsText" text="Adecuado">
      <formula>NOT(ISERROR(SEARCH(("Adecuado"),(N23))))</formula>
    </cfRule>
  </conditionalFormatting>
  <conditionalFormatting sqref="N23">
    <cfRule type="containsText" dxfId="160" priority="15" operator="containsText" text="Óptimo">
      <formula>NOT(ISERROR(SEARCH(("Óptimo"),(N23))))</formula>
    </cfRule>
  </conditionalFormatting>
  <conditionalFormatting sqref="N3">
    <cfRule type="containsText" dxfId="159" priority="16" operator="containsText" text="Subestimado">
      <formula>NOT(ISERROR(SEARCH(("Subestimado"),(N3))))</formula>
    </cfRule>
  </conditionalFormatting>
  <conditionalFormatting sqref="N3">
    <cfRule type="containsText" dxfId="158" priority="17" operator="containsText" text="Crítico">
      <formula>NOT(ISERROR(SEARCH(("Crítico"),(N3))))</formula>
    </cfRule>
  </conditionalFormatting>
  <conditionalFormatting sqref="N3">
    <cfRule type="containsText" dxfId="157" priority="18" operator="containsText" text="Riesgo">
      <formula>NOT(ISERROR(SEARCH(("Riesgo"),(N3))))</formula>
    </cfRule>
  </conditionalFormatting>
  <conditionalFormatting sqref="N3">
    <cfRule type="containsText" dxfId="156" priority="19" operator="containsText" text="Adecuado">
      <formula>NOT(ISERROR(SEARCH(("Adecuado"),(N3))))</formula>
    </cfRule>
  </conditionalFormatting>
  <conditionalFormatting sqref="N3">
    <cfRule type="containsText" dxfId="155" priority="20" operator="containsText" text="Óptimo">
      <formula>NOT(ISERROR(SEARCH(("Óptimo"),(N3))))</formula>
    </cfRule>
  </conditionalFormatting>
  <conditionalFormatting sqref="N4">
    <cfRule type="containsText" dxfId="154" priority="21" operator="containsText" text="Subestimado">
      <formula>NOT(ISERROR(SEARCH(("Subestimado"),(N4))))</formula>
    </cfRule>
  </conditionalFormatting>
  <conditionalFormatting sqref="N4">
    <cfRule type="containsText" dxfId="153" priority="22" operator="containsText" text="Crítico">
      <formula>NOT(ISERROR(SEARCH(("Crítico"),(N4))))</formula>
    </cfRule>
  </conditionalFormatting>
  <conditionalFormatting sqref="N4">
    <cfRule type="containsText" dxfId="152" priority="23" operator="containsText" text="Riesgo">
      <formula>NOT(ISERROR(SEARCH(("Riesgo"),(N4))))</formula>
    </cfRule>
  </conditionalFormatting>
  <conditionalFormatting sqref="N4">
    <cfRule type="containsText" dxfId="151" priority="24" operator="containsText" text="Adecuado">
      <formula>NOT(ISERROR(SEARCH(("Adecuado"),(N4))))</formula>
    </cfRule>
  </conditionalFormatting>
  <conditionalFormatting sqref="N4">
    <cfRule type="containsText" dxfId="150" priority="25" operator="containsText" text="Óptimo">
      <formula>NOT(ISERROR(SEARCH(("Óptimo"),(N4))))</formula>
    </cfRule>
  </conditionalFormatting>
  <conditionalFormatting sqref="N11">
    <cfRule type="containsText" dxfId="149" priority="26" operator="containsText" text="Subestimado">
      <formula>NOT(ISERROR(SEARCH(("Subestimado"),(N11))))</formula>
    </cfRule>
  </conditionalFormatting>
  <conditionalFormatting sqref="N11">
    <cfRule type="containsText" dxfId="148" priority="27" operator="containsText" text="Crítico">
      <formula>NOT(ISERROR(SEARCH(("Crítico"),(N11))))</formula>
    </cfRule>
  </conditionalFormatting>
  <conditionalFormatting sqref="N11">
    <cfRule type="containsText" dxfId="147" priority="28" operator="containsText" text="Riesgo">
      <formula>NOT(ISERROR(SEARCH(("Riesgo"),(N11))))</formula>
    </cfRule>
  </conditionalFormatting>
  <conditionalFormatting sqref="N11">
    <cfRule type="containsText" dxfId="146" priority="29" operator="containsText" text="Adecuado">
      <formula>NOT(ISERROR(SEARCH(("Adecuado"),(N11))))</formula>
    </cfRule>
  </conditionalFormatting>
  <conditionalFormatting sqref="N11">
    <cfRule type="containsText" dxfId="145" priority="30" operator="containsText" text="Óptimo">
      <formula>NOT(ISERROR(SEARCH(("Óptimo"),(N11))))</formula>
    </cfRule>
  </conditionalFormatting>
  <conditionalFormatting sqref="N12">
    <cfRule type="containsText" dxfId="144" priority="31" operator="containsText" text="Subestimado">
      <formula>NOT(ISERROR(SEARCH(("Subestimado"),(N12))))</formula>
    </cfRule>
  </conditionalFormatting>
  <conditionalFormatting sqref="N12">
    <cfRule type="containsText" dxfId="143" priority="32" operator="containsText" text="Crítico">
      <formula>NOT(ISERROR(SEARCH(("Crítico"),(N12))))</formula>
    </cfRule>
  </conditionalFormatting>
  <conditionalFormatting sqref="N12">
    <cfRule type="containsText" dxfId="142" priority="33" operator="containsText" text="Riesgo">
      <formula>NOT(ISERROR(SEARCH(("Riesgo"),(N12))))</formula>
    </cfRule>
  </conditionalFormatting>
  <conditionalFormatting sqref="N12">
    <cfRule type="containsText" dxfId="141" priority="34" operator="containsText" text="Adecuado">
      <formula>NOT(ISERROR(SEARCH(("Adecuado"),(N12))))</formula>
    </cfRule>
  </conditionalFormatting>
  <conditionalFormatting sqref="N12">
    <cfRule type="containsText" dxfId="140" priority="35" operator="containsText" text="Óptimo">
      <formula>NOT(ISERROR(SEARCH(("Óptimo"),(N12))))</formula>
    </cfRule>
  </conditionalFormatting>
  <conditionalFormatting sqref="N44">
    <cfRule type="containsText" dxfId="139" priority="36" operator="containsText" text="Subestimado">
      <formula>NOT(ISERROR(SEARCH(("Subestimado"),(N44))))</formula>
    </cfRule>
  </conditionalFormatting>
  <conditionalFormatting sqref="N44">
    <cfRule type="containsText" dxfId="138" priority="37" operator="containsText" text="Crítico">
      <formula>NOT(ISERROR(SEARCH(("Crítico"),(N44))))</formula>
    </cfRule>
  </conditionalFormatting>
  <conditionalFormatting sqref="N44">
    <cfRule type="containsText" dxfId="137" priority="38" operator="containsText" text="Riesgo">
      <formula>NOT(ISERROR(SEARCH(("Riesgo"),(N44))))</formula>
    </cfRule>
  </conditionalFormatting>
  <conditionalFormatting sqref="N44">
    <cfRule type="containsText" dxfId="136" priority="39" operator="containsText" text="Adecuado">
      <formula>NOT(ISERROR(SEARCH(("Adecuado"),(N44))))</formula>
    </cfRule>
  </conditionalFormatting>
  <conditionalFormatting sqref="N44">
    <cfRule type="containsText" dxfId="135" priority="40" operator="containsText" text="Óptimo">
      <formula>NOT(ISERROR(SEARCH(("Óptimo"),(N44))))</formula>
    </cfRule>
  </conditionalFormatting>
  <conditionalFormatting sqref="N45">
    <cfRule type="containsText" dxfId="134" priority="41" operator="containsText" text="Subestimado">
      <formula>NOT(ISERROR(SEARCH(("Subestimado"),(N45))))</formula>
    </cfRule>
  </conditionalFormatting>
  <conditionalFormatting sqref="N45">
    <cfRule type="containsText" dxfId="133" priority="42" operator="containsText" text="Crítico">
      <formula>NOT(ISERROR(SEARCH(("Crítico"),(N45))))</formula>
    </cfRule>
  </conditionalFormatting>
  <conditionalFormatting sqref="N45">
    <cfRule type="containsText" dxfId="132" priority="43" operator="containsText" text="Riesgo">
      <formula>NOT(ISERROR(SEARCH(("Riesgo"),(N45))))</formula>
    </cfRule>
  </conditionalFormatting>
  <conditionalFormatting sqref="N45">
    <cfRule type="containsText" dxfId="131" priority="44" operator="containsText" text="Adecuado">
      <formula>NOT(ISERROR(SEARCH(("Adecuado"),(N45))))</formula>
    </cfRule>
  </conditionalFormatting>
  <conditionalFormatting sqref="N45">
    <cfRule type="containsText" dxfId="130" priority="45" operator="containsText" text="Óptimo">
      <formula>NOT(ISERROR(SEARCH(("Óptimo"),(N45))))</formula>
    </cfRule>
  </conditionalFormatting>
  <conditionalFormatting sqref="N46">
    <cfRule type="containsText" dxfId="129" priority="46" operator="containsText" text="Subestimado">
      <formula>NOT(ISERROR(SEARCH(("Subestimado"),(N46))))</formula>
    </cfRule>
  </conditionalFormatting>
  <conditionalFormatting sqref="N46">
    <cfRule type="containsText" dxfId="128" priority="47" operator="containsText" text="Crítico">
      <formula>NOT(ISERROR(SEARCH(("Crítico"),(N46))))</formula>
    </cfRule>
  </conditionalFormatting>
  <conditionalFormatting sqref="N46">
    <cfRule type="containsText" dxfId="127" priority="48" operator="containsText" text="Riesgo">
      <formula>NOT(ISERROR(SEARCH(("Riesgo"),(N46))))</formula>
    </cfRule>
  </conditionalFormatting>
  <conditionalFormatting sqref="N46">
    <cfRule type="containsText" dxfId="126" priority="49" operator="containsText" text="Adecuado">
      <formula>NOT(ISERROR(SEARCH(("Adecuado"),(N46))))</formula>
    </cfRule>
  </conditionalFormatting>
  <conditionalFormatting sqref="N46">
    <cfRule type="containsText" dxfId="125" priority="50" operator="containsText" text="Óptimo">
      <formula>NOT(ISERROR(SEARCH(("Óptimo"),(N46))))</formula>
    </cfRule>
  </conditionalFormatting>
  <conditionalFormatting sqref="N41">
    <cfRule type="containsText" dxfId="124" priority="51" operator="containsText" text="Subestimado">
      <formula>NOT(ISERROR(SEARCH(("Subestimado"),(N41))))</formula>
    </cfRule>
  </conditionalFormatting>
  <conditionalFormatting sqref="N41">
    <cfRule type="containsText" dxfId="123" priority="52" operator="containsText" text="Crítico">
      <formula>NOT(ISERROR(SEARCH(("Crítico"),(N41))))</formula>
    </cfRule>
  </conditionalFormatting>
  <conditionalFormatting sqref="N41">
    <cfRule type="containsText" dxfId="122" priority="53" operator="containsText" text="Riesgo">
      <formula>NOT(ISERROR(SEARCH(("Riesgo"),(N41))))</formula>
    </cfRule>
  </conditionalFormatting>
  <conditionalFormatting sqref="N41">
    <cfRule type="containsText" dxfId="121" priority="54" operator="containsText" text="Adecuado">
      <formula>NOT(ISERROR(SEARCH(("Adecuado"),(N41))))</formula>
    </cfRule>
  </conditionalFormatting>
  <conditionalFormatting sqref="N41">
    <cfRule type="containsText" dxfId="120" priority="55" operator="containsText" text="Óptimo">
      <formula>NOT(ISERROR(SEARCH(("Óptimo"),(N41))))</formula>
    </cfRule>
  </conditionalFormatting>
  <conditionalFormatting sqref="V7:V9 V29:V32 V37:V40 V24 V26 V19:V21 V13 V16 V42:V43">
    <cfRule type="containsText" dxfId="119" priority="56" operator="containsText" text="Subestimado">
      <formula>NOT(ISERROR(SEARCH(("Subestimado"),(V7))))</formula>
    </cfRule>
  </conditionalFormatting>
  <conditionalFormatting sqref="V7:V9 V29:V32 V37:V40 V24 V26 V19:V21 V13 V16 V42:V43">
    <cfRule type="containsText" dxfId="118" priority="57" operator="containsText" text="Crítico">
      <formula>NOT(ISERROR(SEARCH(("Crítico"),(V7))))</formula>
    </cfRule>
  </conditionalFormatting>
  <conditionalFormatting sqref="V7:V9 V29:V32 V37:V40 V24 V26 V19:V21 V13 V16 V42:V43">
    <cfRule type="containsText" dxfId="117" priority="58" operator="containsText" text="Riesgo">
      <formula>NOT(ISERROR(SEARCH(("Riesgo"),(V7))))</formula>
    </cfRule>
  </conditionalFormatting>
  <conditionalFormatting sqref="V7:V9 V29:V32 V37:V40 V24 V26 V19:V21 V13 V16 V42:V43">
    <cfRule type="containsText" dxfId="116" priority="59" operator="containsText" text="Adecuado">
      <formula>NOT(ISERROR(SEARCH(("Adecuado"),(V7))))</formula>
    </cfRule>
  </conditionalFormatting>
  <conditionalFormatting sqref="V7:V9 V29:V32 V37:V40 V24 V26 V19:V21 V13 V16 V42:V43">
    <cfRule type="containsText" dxfId="115" priority="60" operator="containsText" text="Óptimo">
      <formula>NOT(ISERROR(SEARCH(("Óptimo"),(V7))))</formula>
    </cfRule>
  </conditionalFormatting>
  <conditionalFormatting sqref="V22">
    <cfRule type="containsText" dxfId="114" priority="61" operator="containsText" text="Subestimado">
      <formula>NOT(ISERROR(SEARCH(("Subestimado"),(V22))))</formula>
    </cfRule>
  </conditionalFormatting>
  <conditionalFormatting sqref="V22">
    <cfRule type="containsText" dxfId="113" priority="62" operator="containsText" text="Crítico">
      <formula>NOT(ISERROR(SEARCH(("Crítico"),(V22))))</formula>
    </cfRule>
  </conditionalFormatting>
  <conditionalFormatting sqref="V22">
    <cfRule type="containsText" dxfId="112" priority="63" operator="containsText" text="Riesgo">
      <formula>NOT(ISERROR(SEARCH(("Riesgo"),(V22))))</formula>
    </cfRule>
  </conditionalFormatting>
  <conditionalFormatting sqref="V22">
    <cfRule type="containsText" dxfId="111" priority="64" operator="containsText" text="Adecuado">
      <formula>NOT(ISERROR(SEARCH(("Adecuado"),(V22))))</formula>
    </cfRule>
  </conditionalFormatting>
  <conditionalFormatting sqref="V22">
    <cfRule type="containsText" dxfId="110" priority="65" operator="containsText" text="Óptimo">
      <formula>NOT(ISERROR(SEARCH(("Óptimo"),(V22))))</formula>
    </cfRule>
  </conditionalFormatting>
  <conditionalFormatting sqref="V23">
    <cfRule type="containsText" dxfId="109" priority="66" operator="containsText" text="Subestimado">
      <formula>NOT(ISERROR(SEARCH(("Subestimado"),(V23))))</formula>
    </cfRule>
  </conditionalFormatting>
  <conditionalFormatting sqref="V23">
    <cfRule type="containsText" dxfId="108" priority="67" operator="containsText" text="Crítico">
      <formula>NOT(ISERROR(SEARCH(("Crítico"),(V23))))</formula>
    </cfRule>
  </conditionalFormatting>
  <conditionalFormatting sqref="V23">
    <cfRule type="containsText" dxfId="107" priority="68" operator="containsText" text="Riesgo">
      <formula>NOT(ISERROR(SEARCH(("Riesgo"),(V23))))</formula>
    </cfRule>
  </conditionalFormatting>
  <conditionalFormatting sqref="V23">
    <cfRule type="containsText" dxfId="106" priority="69" operator="containsText" text="Adecuado">
      <formula>NOT(ISERROR(SEARCH(("Adecuado"),(V23))))</formula>
    </cfRule>
  </conditionalFormatting>
  <conditionalFormatting sqref="V23">
    <cfRule type="containsText" dxfId="105" priority="70" operator="containsText" text="Óptimo">
      <formula>NOT(ISERROR(SEARCH(("Óptimo"),(V23))))</formula>
    </cfRule>
  </conditionalFormatting>
  <conditionalFormatting sqref="V3">
    <cfRule type="containsText" dxfId="104" priority="71" operator="containsText" text="Subestimado">
      <formula>NOT(ISERROR(SEARCH(("Subestimado"),(V3))))</formula>
    </cfRule>
  </conditionalFormatting>
  <conditionalFormatting sqref="V3">
    <cfRule type="containsText" dxfId="103" priority="72" operator="containsText" text="Crítico">
      <formula>NOT(ISERROR(SEARCH(("Crítico"),(V3))))</formula>
    </cfRule>
  </conditionalFormatting>
  <conditionalFormatting sqref="V3">
    <cfRule type="containsText" dxfId="102" priority="73" operator="containsText" text="Riesgo">
      <formula>NOT(ISERROR(SEARCH(("Riesgo"),(V3))))</formula>
    </cfRule>
  </conditionalFormatting>
  <conditionalFormatting sqref="V3">
    <cfRule type="containsText" dxfId="101" priority="74" operator="containsText" text="Adecuado">
      <formula>NOT(ISERROR(SEARCH(("Adecuado"),(V3))))</formula>
    </cfRule>
  </conditionalFormatting>
  <conditionalFormatting sqref="V3">
    <cfRule type="containsText" dxfId="100" priority="75" operator="containsText" text="Óptimo">
      <formula>NOT(ISERROR(SEARCH(("Óptimo"),(V3))))</formula>
    </cfRule>
  </conditionalFormatting>
  <conditionalFormatting sqref="V4">
    <cfRule type="containsText" dxfId="99" priority="76" operator="containsText" text="Subestimado">
      <formula>NOT(ISERROR(SEARCH(("Subestimado"),(V4))))</formula>
    </cfRule>
  </conditionalFormatting>
  <conditionalFormatting sqref="V4">
    <cfRule type="containsText" dxfId="98" priority="77" operator="containsText" text="Crítico">
      <formula>NOT(ISERROR(SEARCH(("Crítico"),(V4))))</formula>
    </cfRule>
  </conditionalFormatting>
  <conditionalFormatting sqref="V4">
    <cfRule type="containsText" dxfId="97" priority="78" operator="containsText" text="Riesgo">
      <formula>NOT(ISERROR(SEARCH(("Riesgo"),(V4))))</formula>
    </cfRule>
  </conditionalFormatting>
  <conditionalFormatting sqref="V4">
    <cfRule type="containsText" dxfId="96" priority="79" operator="containsText" text="Adecuado">
      <formula>NOT(ISERROR(SEARCH(("Adecuado"),(V4))))</formula>
    </cfRule>
  </conditionalFormatting>
  <conditionalFormatting sqref="V4">
    <cfRule type="containsText" dxfId="95" priority="80" operator="containsText" text="Óptimo">
      <formula>NOT(ISERROR(SEARCH(("Óptimo"),(V4))))</formula>
    </cfRule>
  </conditionalFormatting>
  <conditionalFormatting sqref="V11">
    <cfRule type="containsText" dxfId="94" priority="81" operator="containsText" text="Subestimado">
      <formula>NOT(ISERROR(SEARCH(("Subestimado"),(V11))))</formula>
    </cfRule>
  </conditionalFormatting>
  <conditionalFormatting sqref="V11">
    <cfRule type="containsText" dxfId="93" priority="82" operator="containsText" text="Crítico">
      <formula>NOT(ISERROR(SEARCH(("Crítico"),(V11))))</formula>
    </cfRule>
  </conditionalFormatting>
  <conditionalFormatting sqref="V11">
    <cfRule type="containsText" dxfId="92" priority="83" operator="containsText" text="Riesgo">
      <formula>NOT(ISERROR(SEARCH(("Riesgo"),(V11))))</formula>
    </cfRule>
  </conditionalFormatting>
  <conditionalFormatting sqref="V11">
    <cfRule type="containsText" dxfId="91" priority="84" operator="containsText" text="Adecuado">
      <formula>NOT(ISERROR(SEARCH(("Adecuado"),(V11))))</formula>
    </cfRule>
  </conditionalFormatting>
  <conditionalFormatting sqref="V11">
    <cfRule type="containsText" dxfId="90" priority="85" operator="containsText" text="Óptimo">
      <formula>NOT(ISERROR(SEARCH(("Óptimo"),(V11))))</formula>
    </cfRule>
  </conditionalFormatting>
  <conditionalFormatting sqref="V12">
    <cfRule type="containsText" dxfId="89" priority="86" operator="containsText" text="Subestimado">
      <formula>NOT(ISERROR(SEARCH(("Subestimado"),(V12))))</formula>
    </cfRule>
  </conditionalFormatting>
  <conditionalFormatting sqref="V12">
    <cfRule type="containsText" dxfId="88" priority="87" operator="containsText" text="Crítico">
      <formula>NOT(ISERROR(SEARCH(("Crítico"),(V12))))</formula>
    </cfRule>
  </conditionalFormatting>
  <conditionalFormatting sqref="V12">
    <cfRule type="containsText" dxfId="87" priority="88" operator="containsText" text="Riesgo">
      <formula>NOT(ISERROR(SEARCH(("Riesgo"),(V12))))</formula>
    </cfRule>
  </conditionalFormatting>
  <conditionalFormatting sqref="V12">
    <cfRule type="containsText" dxfId="86" priority="89" operator="containsText" text="Adecuado">
      <formula>NOT(ISERROR(SEARCH(("Adecuado"),(V12))))</formula>
    </cfRule>
  </conditionalFormatting>
  <conditionalFormatting sqref="V12">
    <cfRule type="containsText" dxfId="85" priority="90" operator="containsText" text="Óptimo">
      <formula>NOT(ISERROR(SEARCH(("Óptimo"),(V12))))</formula>
    </cfRule>
  </conditionalFormatting>
  <conditionalFormatting sqref="V44">
    <cfRule type="containsText" dxfId="84" priority="91" operator="containsText" text="Subestimado">
      <formula>NOT(ISERROR(SEARCH(("Subestimado"),(V44))))</formula>
    </cfRule>
  </conditionalFormatting>
  <conditionalFormatting sqref="V44">
    <cfRule type="containsText" dxfId="83" priority="92" operator="containsText" text="Crítico">
      <formula>NOT(ISERROR(SEARCH(("Crítico"),(V44))))</formula>
    </cfRule>
  </conditionalFormatting>
  <conditionalFormatting sqref="V44">
    <cfRule type="containsText" dxfId="82" priority="93" operator="containsText" text="Riesgo">
      <formula>NOT(ISERROR(SEARCH(("Riesgo"),(V44))))</formula>
    </cfRule>
  </conditionalFormatting>
  <conditionalFormatting sqref="V44">
    <cfRule type="containsText" dxfId="81" priority="94" operator="containsText" text="Adecuado">
      <formula>NOT(ISERROR(SEARCH(("Adecuado"),(V44))))</formula>
    </cfRule>
  </conditionalFormatting>
  <conditionalFormatting sqref="V44">
    <cfRule type="containsText" dxfId="80" priority="95" operator="containsText" text="Óptimo">
      <formula>NOT(ISERROR(SEARCH(("Óptimo"),(V44))))</formula>
    </cfRule>
  </conditionalFormatting>
  <conditionalFormatting sqref="V45">
    <cfRule type="containsText" dxfId="79" priority="96" operator="containsText" text="Subestimado">
      <formula>NOT(ISERROR(SEARCH(("Subestimado"),(V45))))</formula>
    </cfRule>
  </conditionalFormatting>
  <conditionalFormatting sqref="V45">
    <cfRule type="containsText" dxfId="78" priority="97" operator="containsText" text="Crítico">
      <formula>NOT(ISERROR(SEARCH(("Crítico"),(V45))))</formula>
    </cfRule>
  </conditionalFormatting>
  <conditionalFormatting sqref="V45">
    <cfRule type="containsText" dxfId="77" priority="98" operator="containsText" text="Riesgo">
      <formula>NOT(ISERROR(SEARCH(("Riesgo"),(V45))))</formula>
    </cfRule>
  </conditionalFormatting>
  <conditionalFormatting sqref="V45">
    <cfRule type="containsText" dxfId="76" priority="99" operator="containsText" text="Adecuado">
      <formula>NOT(ISERROR(SEARCH(("Adecuado"),(V45))))</formula>
    </cfRule>
  </conditionalFormatting>
  <conditionalFormatting sqref="V45">
    <cfRule type="containsText" dxfId="75" priority="100" operator="containsText" text="Óptimo">
      <formula>NOT(ISERROR(SEARCH(("Óptimo"),(V45))))</formula>
    </cfRule>
  </conditionalFormatting>
  <conditionalFormatting sqref="V46">
    <cfRule type="containsText" dxfId="74" priority="101" operator="containsText" text="Subestimado">
      <formula>NOT(ISERROR(SEARCH(("Subestimado"),(V46))))</formula>
    </cfRule>
  </conditionalFormatting>
  <conditionalFormatting sqref="V46">
    <cfRule type="containsText" dxfId="73" priority="102" operator="containsText" text="Crítico">
      <formula>NOT(ISERROR(SEARCH(("Crítico"),(V46))))</formula>
    </cfRule>
  </conditionalFormatting>
  <conditionalFormatting sqref="V46">
    <cfRule type="containsText" dxfId="72" priority="103" operator="containsText" text="Riesgo">
      <formula>NOT(ISERROR(SEARCH(("Riesgo"),(V46))))</formula>
    </cfRule>
  </conditionalFormatting>
  <conditionalFormatting sqref="V46">
    <cfRule type="containsText" dxfId="71" priority="104" operator="containsText" text="Adecuado">
      <formula>NOT(ISERROR(SEARCH(("Adecuado"),(V46))))</formula>
    </cfRule>
  </conditionalFormatting>
  <conditionalFormatting sqref="V46">
    <cfRule type="containsText" dxfId="70" priority="105" operator="containsText" text="Óptimo">
      <formula>NOT(ISERROR(SEARCH(("Óptimo"),(V46))))</formula>
    </cfRule>
  </conditionalFormatting>
  <conditionalFormatting sqref="V41">
    <cfRule type="containsText" dxfId="69" priority="106" operator="containsText" text="Subestimado">
      <formula>NOT(ISERROR(SEARCH(("Subestimado"),(V41))))</formula>
    </cfRule>
  </conditionalFormatting>
  <conditionalFormatting sqref="V41">
    <cfRule type="containsText" dxfId="68" priority="107" operator="containsText" text="Crítico">
      <formula>NOT(ISERROR(SEARCH(("Crítico"),(V41))))</formula>
    </cfRule>
  </conditionalFormatting>
  <conditionalFormatting sqref="V41">
    <cfRule type="containsText" dxfId="67" priority="108" operator="containsText" text="Riesgo">
      <formula>NOT(ISERROR(SEARCH(("Riesgo"),(V41))))</formula>
    </cfRule>
  </conditionalFormatting>
  <conditionalFormatting sqref="V41">
    <cfRule type="containsText" dxfId="66" priority="109" operator="containsText" text="Adecuado">
      <formula>NOT(ISERROR(SEARCH(("Adecuado"),(V41))))</formula>
    </cfRule>
  </conditionalFormatting>
  <conditionalFormatting sqref="V41">
    <cfRule type="containsText" dxfId="65" priority="110" operator="containsText" text="Óptimo">
      <formula>NOT(ISERROR(SEARCH(("Óptimo"),(V41))))</formula>
    </cfRule>
  </conditionalFormatting>
  <conditionalFormatting sqref="V25">
    <cfRule type="containsText" dxfId="64" priority="111" operator="containsText" text="Subestimado">
      <formula>NOT(ISERROR(SEARCH(("Subestimado"),(V25))))</formula>
    </cfRule>
  </conditionalFormatting>
  <conditionalFormatting sqref="V25">
    <cfRule type="containsText" dxfId="63" priority="112" operator="containsText" text="Crítico">
      <formula>NOT(ISERROR(SEARCH(("Crítico"),(V25))))</formula>
    </cfRule>
  </conditionalFormatting>
  <conditionalFormatting sqref="V25">
    <cfRule type="containsText" dxfId="62" priority="113" operator="containsText" text="Riesgo">
      <formula>NOT(ISERROR(SEARCH(("Riesgo"),(V25))))</formula>
    </cfRule>
  </conditionalFormatting>
  <conditionalFormatting sqref="V25">
    <cfRule type="containsText" dxfId="61" priority="114" operator="containsText" text="Adecuado">
      <formula>NOT(ISERROR(SEARCH(("Adecuado"),(V25))))</formula>
    </cfRule>
  </conditionalFormatting>
  <conditionalFormatting sqref="V25">
    <cfRule type="containsText" dxfId="60" priority="115" operator="containsText" text="Óptimo">
      <formula>NOT(ISERROR(SEARCH(("Óptimo"),(V25))))</formula>
    </cfRule>
  </conditionalFormatting>
  <conditionalFormatting sqref="V33">
    <cfRule type="containsText" dxfId="59" priority="116" operator="containsText" text="Subestimado">
      <formula>NOT(ISERROR(SEARCH(("Subestimado"),(V33))))</formula>
    </cfRule>
  </conditionalFormatting>
  <conditionalFormatting sqref="V33">
    <cfRule type="containsText" dxfId="58" priority="117" operator="containsText" text="Crítico">
      <formula>NOT(ISERROR(SEARCH(("Crítico"),(V33))))</formula>
    </cfRule>
  </conditionalFormatting>
  <conditionalFormatting sqref="V33">
    <cfRule type="containsText" dxfId="57" priority="118" operator="containsText" text="Riesgo">
      <formula>NOT(ISERROR(SEARCH(("Riesgo"),(V33))))</formula>
    </cfRule>
  </conditionalFormatting>
  <conditionalFormatting sqref="V33">
    <cfRule type="containsText" dxfId="56" priority="119" operator="containsText" text="Adecuado">
      <formula>NOT(ISERROR(SEARCH(("Adecuado"),(V33))))</formula>
    </cfRule>
  </conditionalFormatting>
  <conditionalFormatting sqref="V33">
    <cfRule type="containsText" dxfId="55" priority="120" operator="containsText" text="Óptimo">
      <formula>NOT(ISERROR(SEARCH(("Óptimo"),(V33))))</formula>
    </cfRule>
  </conditionalFormatting>
  <conditionalFormatting sqref="V14">
    <cfRule type="containsText" dxfId="54" priority="121" operator="containsText" text="Subestimado">
      <formula>NOT(ISERROR(SEARCH(("Subestimado"),(V14))))</formula>
    </cfRule>
  </conditionalFormatting>
  <conditionalFormatting sqref="V14">
    <cfRule type="containsText" dxfId="53" priority="122" operator="containsText" text="Crítico">
      <formula>NOT(ISERROR(SEARCH(("Crítico"),(V14))))</formula>
    </cfRule>
  </conditionalFormatting>
  <conditionalFormatting sqref="V14">
    <cfRule type="containsText" dxfId="52" priority="123" operator="containsText" text="Riesgo">
      <formula>NOT(ISERROR(SEARCH(("Riesgo"),(V14))))</formula>
    </cfRule>
  </conditionalFormatting>
  <conditionalFormatting sqref="V14">
    <cfRule type="containsText" dxfId="51" priority="124" operator="containsText" text="Adecuado">
      <formula>NOT(ISERROR(SEARCH(("Adecuado"),(V14))))</formula>
    </cfRule>
  </conditionalFormatting>
  <conditionalFormatting sqref="V14">
    <cfRule type="containsText" dxfId="50" priority="125" operator="containsText" text="Óptimo">
      <formula>NOT(ISERROR(SEARCH(("Óptimo"),(V14))))</formula>
    </cfRule>
  </conditionalFormatting>
  <conditionalFormatting sqref="V10">
    <cfRule type="containsText" dxfId="49" priority="126" operator="containsText" text="Subestimado">
      <formula>NOT(ISERROR(SEARCH(("Subestimado"),(V10))))</formula>
    </cfRule>
  </conditionalFormatting>
  <conditionalFormatting sqref="V10">
    <cfRule type="containsText" dxfId="48" priority="127" operator="containsText" text="Crítico">
      <formula>NOT(ISERROR(SEARCH(("Crítico"),(V10))))</formula>
    </cfRule>
  </conditionalFormatting>
  <conditionalFormatting sqref="V10">
    <cfRule type="containsText" dxfId="47" priority="128" operator="containsText" text="Riesgo">
      <formula>NOT(ISERROR(SEARCH(("Riesgo"),(V10))))</formula>
    </cfRule>
  </conditionalFormatting>
  <conditionalFormatting sqref="V10">
    <cfRule type="containsText" dxfId="46" priority="129" operator="containsText" text="Adecuado">
      <formula>NOT(ISERROR(SEARCH(("Adecuado"),(V10))))</formula>
    </cfRule>
  </conditionalFormatting>
  <conditionalFormatting sqref="V10">
    <cfRule type="containsText" dxfId="45" priority="130" operator="containsText" text="Óptimo">
      <formula>NOT(ISERROR(SEARCH(("Óptimo"),(V10))))</formula>
    </cfRule>
  </conditionalFormatting>
  <conditionalFormatting sqref="V28">
    <cfRule type="containsText" dxfId="44" priority="131" operator="containsText" text="Subestimado">
      <formula>NOT(ISERROR(SEARCH(("Subestimado"),(V28))))</formula>
    </cfRule>
  </conditionalFormatting>
  <conditionalFormatting sqref="V28">
    <cfRule type="containsText" dxfId="43" priority="132" operator="containsText" text="Crítico">
      <formula>NOT(ISERROR(SEARCH(("Crítico"),(V28))))</formula>
    </cfRule>
  </conditionalFormatting>
  <conditionalFormatting sqref="V28">
    <cfRule type="containsText" dxfId="42" priority="133" operator="containsText" text="Riesgo">
      <formula>NOT(ISERROR(SEARCH(("Riesgo"),(V28))))</formula>
    </cfRule>
  </conditionalFormatting>
  <conditionalFormatting sqref="V28">
    <cfRule type="containsText" dxfId="41" priority="134" operator="containsText" text="Adecuado">
      <formula>NOT(ISERROR(SEARCH(("Adecuado"),(V28))))</formula>
    </cfRule>
  </conditionalFormatting>
  <conditionalFormatting sqref="V28">
    <cfRule type="containsText" dxfId="40" priority="135" operator="containsText" text="Óptimo">
      <formula>NOT(ISERROR(SEARCH(("Óptimo"),(V28))))</formula>
    </cfRule>
  </conditionalFormatting>
  <conditionalFormatting sqref="V35">
    <cfRule type="containsText" dxfId="39" priority="136" operator="containsText" text="Subestimado">
      <formula>NOT(ISERROR(SEARCH(("Subestimado"),(V35))))</formula>
    </cfRule>
  </conditionalFormatting>
  <conditionalFormatting sqref="V35">
    <cfRule type="containsText" dxfId="38" priority="137" operator="containsText" text="Crítico">
      <formula>NOT(ISERROR(SEARCH(("Crítico"),(V35))))</formula>
    </cfRule>
  </conditionalFormatting>
  <conditionalFormatting sqref="V35">
    <cfRule type="containsText" dxfId="37" priority="138" operator="containsText" text="Riesgo">
      <formula>NOT(ISERROR(SEARCH(("Riesgo"),(V35))))</formula>
    </cfRule>
  </conditionalFormatting>
  <conditionalFormatting sqref="V35">
    <cfRule type="containsText" dxfId="36" priority="139" operator="containsText" text="Adecuado">
      <formula>NOT(ISERROR(SEARCH(("Adecuado"),(V35))))</formula>
    </cfRule>
  </conditionalFormatting>
  <conditionalFormatting sqref="V35">
    <cfRule type="containsText" dxfId="35" priority="140" operator="containsText" text="Óptimo">
      <formula>NOT(ISERROR(SEARCH(("Óptimo"),(V35))))</formula>
    </cfRule>
  </conditionalFormatting>
  <conditionalFormatting sqref="V34">
    <cfRule type="containsText" dxfId="34" priority="141" operator="containsText" text="Subestimado">
      <formula>NOT(ISERROR(SEARCH(("Subestimado"),(V34))))</formula>
    </cfRule>
  </conditionalFormatting>
  <conditionalFormatting sqref="V34">
    <cfRule type="containsText" dxfId="33" priority="142" operator="containsText" text="Crítico">
      <formula>NOT(ISERROR(SEARCH(("Crítico"),(V34))))</formula>
    </cfRule>
  </conditionalFormatting>
  <conditionalFormatting sqref="V34">
    <cfRule type="containsText" dxfId="32" priority="143" operator="containsText" text="Riesgo">
      <formula>NOT(ISERROR(SEARCH(("Riesgo"),(V34))))</formula>
    </cfRule>
  </conditionalFormatting>
  <conditionalFormatting sqref="V34">
    <cfRule type="containsText" dxfId="31" priority="144" operator="containsText" text="Adecuado">
      <formula>NOT(ISERROR(SEARCH(("Adecuado"),(V34))))</formula>
    </cfRule>
  </conditionalFormatting>
  <conditionalFormatting sqref="V34">
    <cfRule type="containsText" dxfId="30" priority="145" operator="containsText" text="Óptimo">
      <formula>NOT(ISERROR(SEARCH(("Óptimo"),(V34))))</formula>
    </cfRule>
  </conditionalFormatting>
  <conditionalFormatting sqref="V15">
    <cfRule type="containsText" dxfId="29" priority="146" operator="containsText" text="Subestimado">
      <formula>NOT(ISERROR(SEARCH(("Subestimado"),(V15))))</formula>
    </cfRule>
  </conditionalFormatting>
  <conditionalFormatting sqref="V15">
    <cfRule type="containsText" dxfId="28" priority="147" operator="containsText" text="Crítico">
      <formula>NOT(ISERROR(SEARCH(("Crítico"),(V15))))</formula>
    </cfRule>
  </conditionalFormatting>
  <conditionalFormatting sqref="V15">
    <cfRule type="containsText" dxfId="27" priority="148" operator="containsText" text="Riesgo">
      <formula>NOT(ISERROR(SEARCH(("Riesgo"),(V15))))</formula>
    </cfRule>
  </conditionalFormatting>
  <conditionalFormatting sqref="V15">
    <cfRule type="containsText" dxfId="26" priority="149" operator="containsText" text="Adecuado">
      <formula>NOT(ISERROR(SEARCH(("Adecuado"),(V15))))</formula>
    </cfRule>
  </conditionalFormatting>
  <conditionalFormatting sqref="V15">
    <cfRule type="containsText" dxfId="25" priority="150" operator="containsText" text="Óptimo">
      <formula>NOT(ISERROR(SEARCH(("Óptimo"),(V15))))</formula>
    </cfRule>
  </conditionalFormatting>
  <conditionalFormatting sqref="V36">
    <cfRule type="containsText" dxfId="24" priority="151" operator="containsText" text="Subestimado">
      <formula>NOT(ISERROR(SEARCH(("Subestimado"),(V36))))</formula>
    </cfRule>
  </conditionalFormatting>
  <conditionalFormatting sqref="V36">
    <cfRule type="containsText" dxfId="23" priority="152" operator="containsText" text="Crítico">
      <formula>NOT(ISERROR(SEARCH(("Crítico"),(V36))))</formula>
    </cfRule>
  </conditionalFormatting>
  <conditionalFormatting sqref="V36">
    <cfRule type="containsText" dxfId="22" priority="153" operator="containsText" text="Riesgo">
      <formula>NOT(ISERROR(SEARCH(("Riesgo"),(V36))))</formula>
    </cfRule>
  </conditionalFormatting>
  <conditionalFormatting sqref="V36">
    <cfRule type="containsText" dxfId="21" priority="154" operator="containsText" text="Adecuado">
      <formula>NOT(ISERROR(SEARCH(("Adecuado"),(V36))))</formula>
    </cfRule>
  </conditionalFormatting>
  <conditionalFormatting sqref="V36">
    <cfRule type="containsText" dxfId="20" priority="155" operator="containsText" text="Óptimo">
      <formula>NOT(ISERROR(SEARCH(("Óptimo"),(V36))))</formula>
    </cfRule>
  </conditionalFormatting>
  <conditionalFormatting sqref="V5">
    <cfRule type="containsText" dxfId="19" priority="156" operator="containsText" text="Subestimado">
      <formula>NOT(ISERROR(SEARCH(("Subestimado"),(V5))))</formula>
    </cfRule>
  </conditionalFormatting>
  <conditionalFormatting sqref="V5">
    <cfRule type="containsText" dxfId="18" priority="157" operator="containsText" text="Crítico">
      <formula>NOT(ISERROR(SEARCH(("Crítico"),(V5))))</formula>
    </cfRule>
  </conditionalFormatting>
  <conditionalFormatting sqref="V5">
    <cfRule type="containsText" dxfId="17" priority="158" operator="containsText" text="Riesgo">
      <formula>NOT(ISERROR(SEARCH(("Riesgo"),(V5))))</formula>
    </cfRule>
  </conditionalFormatting>
  <conditionalFormatting sqref="V5">
    <cfRule type="containsText" dxfId="16" priority="159" operator="containsText" text="Adecuado">
      <formula>NOT(ISERROR(SEARCH(("Adecuado"),(V5))))</formula>
    </cfRule>
  </conditionalFormatting>
  <conditionalFormatting sqref="V5">
    <cfRule type="containsText" dxfId="15" priority="160" operator="containsText" text="Óptimo">
      <formula>NOT(ISERROR(SEARCH(("Óptimo"),(V5))))</formula>
    </cfRule>
  </conditionalFormatting>
  <conditionalFormatting sqref="V6">
    <cfRule type="containsText" dxfId="14" priority="161" operator="containsText" text="Subestimado">
      <formula>NOT(ISERROR(SEARCH(("Subestimado"),(V6))))</formula>
    </cfRule>
  </conditionalFormatting>
  <conditionalFormatting sqref="V6">
    <cfRule type="containsText" dxfId="13" priority="162" operator="containsText" text="Crítico">
      <formula>NOT(ISERROR(SEARCH(("Crítico"),(V6))))</formula>
    </cfRule>
  </conditionalFormatting>
  <conditionalFormatting sqref="V6">
    <cfRule type="containsText" dxfId="12" priority="163" operator="containsText" text="Riesgo">
      <formula>NOT(ISERROR(SEARCH(("Riesgo"),(V6))))</formula>
    </cfRule>
  </conditionalFormatting>
  <conditionalFormatting sqref="V6">
    <cfRule type="containsText" dxfId="11" priority="164" operator="containsText" text="Adecuado">
      <formula>NOT(ISERROR(SEARCH(("Adecuado"),(V6))))</formula>
    </cfRule>
  </conditionalFormatting>
  <conditionalFormatting sqref="V6">
    <cfRule type="containsText" dxfId="10" priority="165" operator="containsText" text="Óptimo">
      <formula>NOT(ISERROR(SEARCH(("Óptimo"),(V6))))</formula>
    </cfRule>
  </conditionalFormatting>
  <conditionalFormatting sqref="V17">
    <cfRule type="containsText" dxfId="9" priority="166" operator="containsText" text="Subestimado">
      <formula>NOT(ISERROR(SEARCH(("Subestimado"),(V17))))</formula>
    </cfRule>
  </conditionalFormatting>
  <conditionalFormatting sqref="V17">
    <cfRule type="containsText" dxfId="8" priority="167" operator="containsText" text="Crítico">
      <formula>NOT(ISERROR(SEARCH(("Crítico"),(V17))))</formula>
    </cfRule>
  </conditionalFormatting>
  <conditionalFormatting sqref="V17">
    <cfRule type="containsText" dxfId="7" priority="168" operator="containsText" text="Riesgo">
      <formula>NOT(ISERROR(SEARCH(("Riesgo"),(V17))))</formula>
    </cfRule>
  </conditionalFormatting>
  <conditionalFormatting sqref="V17">
    <cfRule type="containsText" dxfId="6" priority="169" operator="containsText" text="Adecuado">
      <formula>NOT(ISERROR(SEARCH(("Adecuado"),(V17))))</formula>
    </cfRule>
  </conditionalFormatting>
  <conditionalFormatting sqref="V17">
    <cfRule type="containsText" dxfId="5" priority="170" operator="containsText" text="Óptimo">
      <formula>NOT(ISERROR(SEARCH(("Óptimo"),(V17))))</formula>
    </cfRule>
  </conditionalFormatting>
  <conditionalFormatting sqref="V27">
    <cfRule type="containsText" dxfId="4" priority="171" operator="containsText" text="Subestimado">
      <formula>NOT(ISERROR(SEARCH(("Subestimado"),(V27))))</formula>
    </cfRule>
  </conditionalFormatting>
  <conditionalFormatting sqref="V27">
    <cfRule type="containsText" dxfId="3" priority="172" operator="containsText" text="Crítico">
      <formula>NOT(ISERROR(SEARCH(("Crítico"),(V27))))</formula>
    </cfRule>
  </conditionalFormatting>
  <conditionalFormatting sqref="V27">
    <cfRule type="containsText" dxfId="2" priority="173" operator="containsText" text="Riesgo">
      <formula>NOT(ISERROR(SEARCH(("Riesgo"),(V27))))</formula>
    </cfRule>
  </conditionalFormatting>
  <conditionalFormatting sqref="V27">
    <cfRule type="containsText" dxfId="1" priority="174" operator="containsText" text="Adecuado">
      <formula>NOT(ISERROR(SEARCH(("Adecuado"),(V27))))</formula>
    </cfRule>
  </conditionalFormatting>
  <conditionalFormatting sqref="V27">
    <cfRule type="containsText" dxfId="0" priority="175" operator="containsText" text="Óptimo">
      <formula>NOT(ISERROR(SEARCH(("Óptimo"),(V27))))</formula>
    </cfRule>
  </conditionalFormatting>
  <dataValidations count="1">
    <dataValidation type="list" allowBlank="1" showErrorMessage="1" sqref="N3:N4 N7:N9 N11:N13 N16 V3:V17 N19:N24 N26 N29:N32 N37:N40 V19:V40 N42:N46 V42:V46" xr:uid="{00000000-0002-0000-0100-000000000000}">
      <formula1>"Crítico,Riesgo,Óptimo,Adecuado,Subestimado"</formula1>
    </dataValidation>
  </dataValidations>
  <printOptions horizontalCentered="1" verticalCentered="1"/>
  <pageMargins left="0.25" right="0.25" top="0.75" bottom="0.75" header="0.3" footer="0.3"/>
  <pageSetup paperSize="5" scale="26" fitToHeight="0" orientation="landscape" r:id="rId1"/>
  <headerFooter>
    <oddFooter>&amp;RDPE-FT-012 . V1. Página &amp;P de</oddFooter>
  </headerFooter>
  <rowBreaks count="3" manualBreakCount="3">
    <brk id="25" max="23" man="1"/>
    <brk id="33" max="23" man="1"/>
    <brk id="39" max="23" man="1"/>
  </rowBreaks>
  <colBreaks count="3" manualBreakCount="3">
    <brk id="33" man="1"/>
    <brk id="18" man="1"/>
    <brk id="2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 (actividades)</vt:lpstr>
      <vt:lpstr>Mapeo resultados (indicadores)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Taty Rodríguez M</dc:creator>
  <cp:lastModifiedBy>Yina Alejandra Fonseca Gomez</cp:lastModifiedBy>
  <cp:lastPrinted>2024-12-06T17:58:33Z</cp:lastPrinted>
  <dcterms:created xsi:type="dcterms:W3CDTF">2020-06-26T14:42:20Z</dcterms:created>
  <dcterms:modified xsi:type="dcterms:W3CDTF">2024-12-06T17:58:38Z</dcterms:modified>
</cp:coreProperties>
</file>