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fonsecag.UBPD\Downloads\seguimientos plana de acción\2021\"/>
    </mc:Choice>
  </mc:AlternateContent>
  <xr:revisionPtr revIDLastSave="0" documentId="13_ncr:1_{BFF41126-136C-4BF7-9C35-0B3366F4E2E9}" xr6:coauthVersionLast="47" xr6:coauthVersionMax="47" xr10:uidLastSave="{00000000-0000-0000-0000-000000000000}"/>
  <bookViews>
    <workbookView xWindow="20370" yWindow="-120" windowWidth="29040" windowHeight="15840" xr2:uid="{00000000-000D-0000-FFFF-FFFF00000000}"/>
  </bookViews>
  <sheets>
    <sheet name="Mapeo resultados (indicadores)" sheetId="2" r:id="rId1"/>
    <sheet name="Seguimiento actividades-PA 2021" sheetId="3" r:id="rId2"/>
  </sheets>
  <definedNames>
    <definedName name="_xlnm._FilterDatabase" localSheetId="0" hidden="1">'Mapeo resultados (indicadores)'!$A$2:$U$25</definedName>
    <definedName name="_xlnm._FilterDatabase" localSheetId="1" hidden="1">'Seguimiento actividades-PA 2021'!$A$3:$Z$136</definedName>
    <definedName name="Z_1AA942A7_4670_4435_9914_DFF4E74304C2_.wvu.FilterData" localSheetId="1" hidden="1">'Seguimiento actividades-PA 2021'!$A$3:$Z$136</definedName>
    <definedName name="Z_408D1F73_9512_405B_8667_B88E64D92555_.wvu.FilterData" localSheetId="1" hidden="1">'Seguimiento actividades-PA 2021'!$A$3:$Z$136</definedName>
  </definedNames>
  <calcPr calcId="191029"/>
  <customWorkbookViews>
    <customWorkbookView name="Filtro 2" guid="{907BB068-7498-44FD-99B0-394297989290}" maximized="1" windowWidth="0" windowHeight="0" activeSheetId="0"/>
    <customWorkbookView name="Filtro 1" guid="{02DE0F8C-DC00-4E5D-AAD8-F954F765B94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34MCDj30aXcYnaj/7ZISNifm1yw=="/>
    </ext>
  </extLst>
</workbook>
</file>

<file path=xl/calcChain.xml><?xml version="1.0" encoding="utf-8"?>
<calcChain xmlns="http://schemas.openxmlformats.org/spreadsheetml/2006/main">
  <c r="L19" i="2" l="1"/>
  <c r="L23" i="2" l="1"/>
  <c r="K23" i="2"/>
  <c r="L22" i="2" l="1"/>
  <c r="K22" i="2"/>
  <c r="K19" i="2" l="1"/>
  <c r="L17" i="2" l="1"/>
  <c r="K17" i="2"/>
  <c r="L16" i="2" l="1"/>
  <c r="K16" i="2"/>
  <c r="L5" i="2" l="1"/>
  <c r="K5" i="2"/>
  <c r="L4" i="2" l="1"/>
  <c r="K4" i="2"/>
  <c r="L15" i="2" l="1"/>
  <c r="K15" i="2"/>
  <c r="L14" i="2"/>
  <c r="K14" i="2"/>
  <c r="L12" i="2" l="1"/>
  <c r="K12" i="2"/>
  <c r="L7" i="2"/>
  <c r="K7" i="2"/>
  <c r="L3" i="2" l="1"/>
  <c r="K3" i="2"/>
  <c r="L24" i="2" l="1"/>
  <c r="K24" i="2"/>
  <c r="L10" i="2" l="1"/>
  <c r="K10" i="2"/>
  <c r="L9" i="2" l="1"/>
  <c r="K9" i="2"/>
  <c r="L8" i="2" l="1"/>
  <c r="K8" i="2"/>
  <c r="K21" i="2" l="1"/>
</calcChain>
</file>

<file path=xl/sharedStrings.xml><?xml version="1.0" encoding="utf-8"?>
<sst xmlns="http://schemas.openxmlformats.org/spreadsheetml/2006/main" count="921" uniqueCount="659">
  <si>
    <t>Seguimientos trimestrales 2020</t>
  </si>
  <si>
    <t>Transformaciones</t>
  </si>
  <si>
    <t>Fecha de inicio</t>
  </si>
  <si>
    <t>Subdirección de Gestión Humana</t>
  </si>
  <si>
    <t>Oficina de Gestión del Conocimiento</t>
  </si>
  <si>
    <t>Dirección Técnica de Participación, Contacto con las Víctimas y Enfoques Diferenciales</t>
  </si>
  <si>
    <t>Dirección Técnica de Información, Planeación y Localización para la Búsqueda</t>
  </si>
  <si>
    <t>Oficina Asesora de Comunicaciones y Pedagogía</t>
  </si>
  <si>
    <t>Subdirección Administrativa y Financiera</t>
  </si>
  <si>
    <t>Oficina Asesora Jurídica</t>
  </si>
  <si>
    <t>Oficina Asesora de Planeación</t>
  </si>
  <si>
    <t>Secretaría General</t>
  </si>
  <si>
    <t>Subdirección de Análisis, Planeación y Localización para la Búsqueda</t>
  </si>
  <si>
    <t>Dirección Técnica de Prospección, Recuperación e Identificación</t>
  </si>
  <si>
    <t xml:space="preserve">No. </t>
  </si>
  <si>
    <t>Indicadores</t>
  </si>
  <si>
    <t>Responsable</t>
  </si>
  <si>
    <t>Meta trimestral proyectada, en valores absolutos</t>
  </si>
  <si>
    <t>Logro trimestral en valores absolutos</t>
  </si>
  <si>
    <t>Porcentaje de cumplimiento trimestral</t>
  </si>
  <si>
    <t>Porcentaje de cumplimiento acumulado</t>
  </si>
  <si>
    <t>Retroalimentación Oficina Asesora de Planeación
I trimestre de 2020</t>
  </si>
  <si>
    <t>01</t>
  </si>
  <si>
    <t>Óptimo</t>
  </si>
  <si>
    <t>02</t>
  </si>
  <si>
    <t>Riesgo</t>
  </si>
  <si>
    <t>03</t>
  </si>
  <si>
    <t>04</t>
  </si>
  <si>
    <t>05</t>
  </si>
  <si>
    <t>06</t>
  </si>
  <si>
    <t>07</t>
  </si>
  <si>
    <t>08</t>
  </si>
  <si>
    <t>09</t>
  </si>
  <si>
    <t>10</t>
  </si>
  <si>
    <t>11</t>
  </si>
  <si>
    <t>12</t>
  </si>
  <si>
    <t>La UBPD brinda respuestas que dan cuenta de los avances y múltiples resultados del proceso de búsqueda.</t>
  </si>
  <si>
    <t>13</t>
  </si>
  <si>
    <t>14</t>
  </si>
  <si>
    <t>15</t>
  </si>
  <si>
    <t>16</t>
  </si>
  <si>
    <t>Subdirección General Técnica y Territorial</t>
  </si>
  <si>
    <t>17</t>
  </si>
  <si>
    <t>18</t>
  </si>
  <si>
    <t>19</t>
  </si>
  <si>
    <t>20</t>
  </si>
  <si>
    <t>21</t>
  </si>
  <si>
    <t>22</t>
  </si>
  <si>
    <t>23</t>
  </si>
  <si>
    <t>Seguimiento al Mapeo de resultados del Plan de acción 2021
Unidad de Búsqueda de Personas dadas por Desaparecidas - UBPD</t>
  </si>
  <si>
    <t>SEGUIMIENTO PRIMER TRIMESTRE DE 2021</t>
  </si>
  <si>
    <t>Meta 2021</t>
  </si>
  <si>
    <t>Meta 2021 en valores absolutos</t>
  </si>
  <si>
    <t>Lectura de cumplimiento 
acumulado 2021</t>
  </si>
  <si>
    <t>Avance cualitativo
I trimestre de 2021</t>
  </si>
  <si>
    <t>Supuestos</t>
  </si>
  <si>
    <t>Si mantenemos una comunicación fluida y permanente sobre nuestras decisiones y avances misionales…</t>
  </si>
  <si>
    <t>Si dirigimos, coordinamos y contribuimos, atendiendo a las necesidades y expectativas de los grupos de interés…</t>
  </si>
  <si>
    <t>Si la UBPD organiza el proceso de búsqueda y define los lineamientos de la búsqueda humanitaria…</t>
  </si>
  <si>
    <t>La UBPD logra reconocimiento, confianza y legitimidad con los actores interesados en su labor.</t>
  </si>
  <si>
    <t>La UBPD lidera las respuestas del Estado en materia de búsqueda de personas dadas por desaparecidas.</t>
  </si>
  <si>
    <t>Índice de implementación de la cultura y comunicación organizacional</t>
  </si>
  <si>
    <t>Número de organizaciones, colectivos, movimientos, plataformas y comunidades a nivel nacional, internacional y territorial que se vinculan a los procesos de búsqueda</t>
  </si>
  <si>
    <t>Número de personas que participan en los procesos de búsqueda en 2021</t>
  </si>
  <si>
    <r>
      <t xml:space="preserve">Avance en la caracterización y </t>
    </r>
    <r>
      <rPr>
        <sz val="10"/>
        <color theme="1"/>
        <rFont val="Arial"/>
        <family val="2"/>
      </rPr>
      <t>difusión</t>
    </r>
    <r>
      <rPr>
        <sz val="10"/>
        <color theme="1"/>
        <rFont val="Arial"/>
        <family val="2"/>
      </rPr>
      <t xml:space="preserve"> de la información de las personas dadas por desaparecidas (Universo).</t>
    </r>
  </si>
  <si>
    <t>Número de aportantes que entregan información según la ruta de trabajo establecida.</t>
  </si>
  <si>
    <t>Aumento de noticias de fondo sobre la gestión y resultados de la UBPD en medios de comunicación nacionales, internacionales, regionales y alternativos.</t>
  </si>
  <si>
    <t>Aumento de noticias sobre la gestión y resultados de la UBPD en los medios de mayor impacto en la opinión pública.</t>
  </si>
  <si>
    <t>Aumento de los seguidores en canales digitales de la UBPD.</t>
  </si>
  <si>
    <t>Porcentaje de información procesada, con contenido de utilidad identificado, que se encuentra disponible para el proceso de búsqueda.</t>
  </si>
  <si>
    <t>Número de registros depurados que ingresan al Universo de personas dadas por desaparecidas.</t>
  </si>
  <si>
    <t>Porcentaje de registros depurados del Universo de personas dadas por desaparecidas incluidos en el capítulo especial del Registro Nacional de Desaparecidos.</t>
  </si>
  <si>
    <r>
      <rPr>
        <sz val="10"/>
        <color theme="1"/>
        <rFont val="Arial"/>
        <family val="2"/>
      </rPr>
      <t>Número de lugares referidos,</t>
    </r>
    <r>
      <rPr>
        <b/>
        <sz val="10"/>
        <color theme="1"/>
        <rFont val="Arial"/>
        <family val="2"/>
      </rPr>
      <t xml:space="preserve"> </t>
    </r>
    <r>
      <rPr>
        <sz val="10"/>
        <color theme="1"/>
        <rFont val="Arial"/>
        <family val="2"/>
      </rPr>
      <t>ingresados al Registro Nacional de Fosas, Cementerios Ilegales y Sepulturas.</t>
    </r>
  </si>
  <si>
    <t>Número de personas dadas por desaparecidas incluidas en los Planes Regionales de Búsqueda, que cuentan con hipótesis de localización.</t>
  </si>
  <si>
    <t>Número de cuerpos recuperados</t>
  </si>
  <si>
    <t>Número de personas con vida identificadas, relacionadas en las hipótesis de localización y en articulación con otras entidades.</t>
  </si>
  <si>
    <t>Número de acciones desarrolladas para impulsar el proceso de identificación de cuerpos no identificados.</t>
  </si>
  <si>
    <t>Número de personas nuevas incluidas en los Planes regionales de búsqueda priorizados y en ejecución.</t>
  </si>
  <si>
    <t>Aprendizajes implementados en el proceso de búsqueda de la UBPD.</t>
  </si>
  <si>
    <r>
      <rPr>
        <sz val="10"/>
        <color theme="1"/>
        <rFont val="Arial"/>
        <family val="2"/>
      </rPr>
      <t>Porcentaje de solicitudes realizadas por la UBPD, a entidades involucradas en la búsqueda, con seguimiento a su respuesta</t>
    </r>
    <r>
      <rPr>
        <sz val="10"/>
        <color theme="1"/>
        <rFont val="Arial"/>
        <family val="2"/>
      </rPr>
      <t>.</t>
    </r>
  </si>
  <si>
    <t>Porcentaje de Planes Regionales de Búsqueda que cuentan con acciones de articulación interinstitucional.</t>
  </si>
  <si>
    <t>Acuerdos con entidades nacionales e internacionales para la operativización del Plan Nacional de Búsqueda</t>
  </si>
  <si>
    <t>Operativización del PNB elaborada y socializada</t>
  </si>
  <si>
    <t>Estrtegias</t>
  </si>
  <si>
    <t>1.1 Fortalecer y evaluar la cultura institucional de la UBPD basada en la comunicación interna a nivel central y territorial de forma fluida y permanente.</t>
  </si>
  <si>
    <t>1.2 Garantizar las condiciones de participación y fortalecimiento de las personas y las organizaciones que buscan, en todas las etapas del proceso de búsqueda de personas dadas por desaparecidas.</t>
  </si>
  <si>
    <t>1.3 Visibilizar y generar impacto en la opinión pública sobre las acciones humanitarias en los procesos de búsqueda de la UBPD.</t>
  </si>
  <si>
    <t>2.1 Obtener información útil para los procesos humanitarios de búsqueda, procesarla, analizarla y utilizarla de manera efectiva, garantizando su seguridad y disponibilidad.</t>
  </si>
  <si>
    <t>2.2 Desarrollar estrategias de búsqueda, ya sea de manera directa y/o conjunta, que prioricen, agilicen y monitoreen las acciones humanitarias, bajo el enfoque territorial y los enfoques diferenciales.</t>
  </si>
  <si>
    <t>2.3 Construir colectivamente y transferir conocimiento y aprendizajes sobre lo que implica técnica, jurídica y administrativamente el proceso de búsqueda humanitaria de personas dadas por desaparecidas.</t>
  </si>
  <si>
    <t>3.1 Hacer exigibles las acciones de articulación en el marco de los procesos humanitarios de búsqueda.</t>
  </si>
  <si>
    <t>3.2 Operativizar el Plan Nacional de Búsqueda, PNB, como propósito común con las entidades territoriales, entidades y organismos nacionales y organizaciones internacionales implicadas en la búsqueda.</t>
  </si>
  <si>
    <t>Oficina de Gestión de Conocimiento / Subdirección de Gestión Humana / Oficina Asesora de Comunicaciones y Pedagogía</t>
  </si>
  <si>
    <t>Dirección Técnica de Prospección, Recuperación e Identificación.</t>
  </si>
  <si>
    <t>Oficina de Gestión de Conocimiento</t>
  </si>
  <si>
    <t>Equipo de Cooperación y Alianzas</t>
  </si>
  <si>
    <t>Equipo de apoyo para la operativización del PNB</t>
  </si>
  <si>
    <t>80 organizaciones, colectivos, movimientos, plataformas y comunidades a nivel nacional, internacional y territorial, se vinculan a los procesos de búsqueda.</t>
  </si>
  <si>
    <t>4.500 personas participan en los procesos de búsqueda en 2021.</t>
  </si>
  <si>
    <t>100% de caracterización y difusión de la información de las personas dadas por desaparecidas (Universo)</t>
  </si>
  <si>
    <t>50 aportantes entregan información según la ruta de trabajo establecida.</t>
  </si>
  <si>
    <t>40% más de noticias de fondo de la UBPD con respecto al año anterior.</t>
  </si>
  <si>
    <t>30% más de noticias sobre la UBPD en los medios de mayor impacto en la opinión pública con respecto al año anterior.</t>
  </si>
  <si>
    <t>30% más de seguidores en los canales digitales de la UBPD.</t>
  </si>
  <si>
    <t>100% de la información procesada, con contenido de utilidad identificado, se encuentra disponible para el proceso de búsqueda.</t>
  </si>
  <si>
    <t>30.000 registros depurados ingresan al Universo.</t>
  </si>
  <si>
    <t>90% de los registros depurados del Universo de personas dadas por desaparecidas están incluidos en el capítulo especial del RND.</t>
  </si>
  <si>
    <t>600 lugares referidos ingresados al RNFCIS.</t>
  </si>
  <si>
    <t>97 personas dadas por desaparecidas incluidas en Planes regionales de búsqueda con hipótesis de localización.</t>
  </si>
  <si>
    <t>69 lugares intervenidos, señalados en los Planes Regionales de Búsqueda y en el marco acciones de articulación y contribución con otras entidades.</t>
  </si>
  <si>
    <t>200 cuerpos recuperados</t>
  </si>
  <si>
    <t>4 personas con vida identificadas, relacionadas en las hipótesis de localización y en articulación con otras entidades.</t>
  </si>
  <si>
    <t>3 acciones desarrolladas para impulsar el proceso de identificación de cuerpos no identificados.</t>
  </si>
  <si>
    <t>846 personas nuevas incluidas en alguno de los Planes regionales de búsqueda priorizados y en ejecución.</t>
  </si>
  <si>
    <t>Documento de avance en la implementación de aprendizajes en el proceso de búsqueda de la UBPD.</t>
  </si>
  <si>
    <t>90% de solicitudes de información realizadas con seguimiento a su respuesta.</t>
  </si>
  <si>
    <t>80% de los Planes Regionales de Búsqueda cuentan con acciones de articulación interinstitucional</t>
  </si>
  <si>
    <t>5 convenios o acuerdos nuevos de cooperación técnica internacional suscritos por la UBPD para apoyar la implementación del Plan Nacional de Búsqueda y el Pacto por la Búsqueda.</t>
  </si>
  <si>
    <t>Estrategia de operativización del PBN elaborada y socializada</t>
  </si>
  <si>
    <t xml:space="preserve">777 noticias de fondo sobre la gestión y resultados de la UBPD en medios de comunicación nacionales, internacionales, regionales y alternativos. </t>
  </si>
  <si>
    <t xml:space="preserve">60 noticias de fondo sobre la gestión y resultados de la UBPD en medios de comunicación nacionales, internacionales, regionales y alternativos. </t>
  </si>
  <si>
    <t xml:space="preserve">73 noticias de fondo sobre la gestión y resultados de la UBPD en medios de comunicación nacionales, internacionales, regionales y alternativos. </t>
  </si>
  <si>
    <t>De las al menos 73 publicaciones de fondo sobre la UBPD en medios, entre enero y el 30 de marzo de 2021, el 61% correspondió a medios nacionales; el 19,4 % a internacionales; el 15 % a regionales, y el 1 % a alternativos. En 2020, por el contrario, hubo alrededor de 31 registros de fondo (menos de la mitad), que se distribuyeron de la siguiente manera: 18 publicaciones ( 58 %) en medios nacionales y 13 publicaciones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 lo que implica que mucha información y datos se queden fuera. Actualmente se están realizando los estudios de mercado que se publicarían en la última semana de abril, luego de ello y aproximadamente 10 días después se podría adjudicar.</t>
  </si>
  <si>
    <t>640 noticias de fondo sobre la gestión y resultados de la UBPD en los medios de mayor impacto en la opinión pública.</t>
  </si>
  <si>
    <t>50 noticias de fondo sobre la gestión y resultados de la UBPD en los medios de mayor impacto en la opinión pública.</t>
  </si>
  <si>
    <t>55 noticias de fondo sobre la gestión y resultados de la UBPD en los medios de mayor impacto en la opinión pública.</t>
  </si>
  <si>
    <t>Entre el 1 de enero y el 30 de marzo de 2021 se registraron al menos 73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 
Consideramos fundamental mencionar y hacer la aclaración correspondiente, puesto que estas cifras constituyen un subregistro dado que aún no contamos con el servicio de monitoreo por parte de una empresa y se ha realizado esta tarea de forma manual. Actualmente se están realizando los estudios de mercado que se publicarían en la última semana de abril, luego de ello y aproximadamente 10 días después se podría adjudicar.</t>
  </si>
  <si>
    <t>27745 seguidores en canales digitales de la UBPD</t>
  </si>
  <si>
    <t>22342 seguidores en canales digitales de la UBPD</t>
  </si>
  <si>
    <t>25041 seguidores en canales digitales de la UBPD</t>
  </si>
  <si>
    <t>Sobre</t>
  </si>
  <si>
    <t xml:space="preserve">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
</t>
  </si>
  <si>
    <t>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</si>
  <si>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en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</si>
  <si>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</si>
  <si>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2 convenios o acuerdos nuevos de cooperación técnica internacional suscritos por la UBPD para apoyar la implementación del Plan Nacional de Búsqueda y el Pacto por la Búsqueda.</t>
  </si>
  <si>
    <t>1 convenio o acuerdo nuevo de cooperación técnica internacional suscritos por la UBPD para apoyar la implementación del Plan Nacional de Búsqueda y el Pacto por la Búsqueda.</t>
  </si>
  <si>
    <t>Durante el primer trimestre de 2021 se realizaron gestiones para la firma de acuerdos y convenios con organismos internacionales para el apoyo a la implementación de planes regionales de búsqueda que implementa la entidad. En el trimestre fueron suscritos por la Dirección General los siguientes instrumentos de cooperación:
1. En el mes de enero se suscribe Acta de compromiso de No utilización de los recursos de la actividad con fines políticos, electorales y/o de lucro personal y restricciones legales de apoyo a grupos o personas miembros de grupos ilegales” y la Declaración de Relaciones y Conflictos de Intereses Reales o Potenciales (CDI) por parte de la UBPD y el Management Systems International (MSI) - Programa Colombia Transforma para el desarrollo del proyecto titulado "Microfocalización de lugares de posible enterramiento clandestino de personas desaparecidas forzadamente en Norte de Santander: apuesta de la Sociedad Civil a la implementación del Plan Nacional de Búsqueda de la UBPD” implementado por la Fundación Progresar financiado con recursos de la Agencia de Estados Unidos para el Desarrollo Internacional USAID/OTI.
2. En el mes de febrero se gestiona firma de un Acuerdo entre el Programa de las Naciones Unidas para el Desarrollo (PNUD) y la Unidad de Búsqueda de Personas dadas por Desaparecidas en el  Contexto y en Razón del Conflicto Armado (UBPD), para iniciar la operación del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(ACCD). 
Ambos acuerdos facilitan el desarrollo de acciones en favor de la implementación de planes regionales de búsqueda de la UBPD en colaboracion y alianza con organizaciones internacionales y organizaciones de la sociedad civil, contribuyendo a avanzar en el liderazgo de la Unidad en materia de coordinación de acciones de búsqueda en dos territorios donde la entidad ha priorizado su accionar en el periodo de la vigencia y que impulsarán estrategias que contribuyen a la implementación de planes regionales con productos específicos en el caso del proyecto con la Fundación Progresar en Norte de Santander con la microfocalizacion de lugares de enterramiento clandestino que contribuir{an a alimentar el Registro Nacional de Fosas Clandestinas, Cementerios y Sepulturas Ilegales, así como el impulso a los procesos de identificación de personas dadas por desaparecidas y fortalecimiento de la sociedad civil en los planes de búsqueda con el proyecto que se desarrollará en el Magdalena Medio en articulación con el PNUD y organizaciones nacionales como el Equipo Colombiano Interdisciplinario de Trabajo Forense y Asistencia Psicosocial- EQUITAS-, la Fundación para el Desarrollo Comunitario de Samaná -FUNDECOS- y el Centro de Estudios sobre Conflicto, Violencia y Convicencia Social -CEDAT-.</t>
  </si>
  <si>
    <t xml:space="preserve">El indicador se encuentra en estado "sobrecumplimiento", pues se tenía proyectado un (1) acuerdo o convenio gestionado para la UBPD en el periodo y se logró realizar dos (2), acuerdos que favorecen y/o apoyan planes regionales de búsqueda en Norte De Santander y Magdalena Caldense.
Debido al estado subestimado es importante que la dependencia realice el análisis para determinar si debe ajustar la meta proyectada para el año, aunque en valores absolutos dicha sobreestimación es tener solo un (1) acuerdo/convenio más de lo esperado.
Los soportes  adjuntos dan cuenta del reporte de los dos acuerdos.
</t>
  </si>
  <si>
    <t>Plan de Trabajo (20%)</t>
  </si>
  <si>
    <t xml:space="preserve">El hito se cumplió satisfactoriamente, se realizaron las siguientes actividades:
i) se constituyo un equipo de trabajo tanto de servidores y servidoras publicas de la entidad como de contratistas; 
ii) se reviso todo el trabajo previamente realizado en la vigencia 2020 (proposito general, cadena de valor, ejercicios de priorización de estategias y lineas de acción, propuestas de facilitación y sistematización de los ejercicios participativos, sistematización de la literatura y fuentes secundarias, herramientas pedagogicas y de socialización, herramientas de mapeo de actores); 
iii) se construyo, se presento y fue aprobado por la DG y la SGTT el plan de trabajo, el cual tiene 6 hitos: i) Encuadre Conceptual y Técnico; ii) relacionamiento con Actores; iii) Diseño del Plan Operativo; iv) Construcción del Mecanismo de Seguimiento, v) Aproximación al costeo de productos y resultados; vi) Validaciones finales y construcción de la primera edición del Plan Operativo de Implementación del Plan Nacional de Búsqueda (PNB). Este plan de trabajo establecía la estrategia de tener al menos tres momentos de participación: i) reuniones bilaterales con entidades y organizaciones estratégicas; ii) encuentros participativos amplios; iii) sesiones de validación de los acuerdos generados. En el primer momento de participación, la implementación del nuevo plan de trabajo requiere: i) realizar la convocatoria a instituciones y organizaciones; ii) construir los insumos en términos de priorización de estrategias y metas para el corto y mediano plazo, de forma que puedan ser utilizarlos en las reuniones bilaterales con entidades y organizaciones; iii) definir las personas que participaran de esos encuentros; iv) sistematizar los acuerdos y conclusiones que surjan de esos encuentros; v) realizar otras tareas que surjan de las reuniones bilaterales.
iv) se construyo una matriz de roles y responsabilidades de entidades y organizaciones en el PNB que nos permitira sistematizar toda la información que surja de los ejercicios participativos, el analisis de las partes interesadas o grupos de interés en el PNB, y la identificación de la potencial participación o aporte de dicho actor en la totalidad del proceso de implementación del Plan Nacional de Búsqueda (PNB) o en alguno de los ejes estratégicos, en el corto, mediano o largo plazo. 
v) se construyo el diseño metodológico de los encuentros participativos amplios y se estableció el cronograma de realización. El objetivo de estos encuentros es lograr la construcción colectiva de consensos sobre roles, responsabilidades y metas de la institucionalidad y de las organizaciones en el marco de la implementación del PNB. El enfoque metodológico se basará en la indagación apreciativa.
vi) se construyó un plan de trabajo para avanzar frente al tema del costeo. El método para lograr una estimación de los costos de la operativización y completa implementación del PNB consiste en la recolección y sistematización de información primaria y secundaria. Esta información organizada permitirá aterrizar a actividades operativas lo definido en las estrategias y líneas de acción del PNB. 
El principal problema que enfrentamos fue la dificultad en concertar espacios de trabajo con los directores tecnicos misionales y/o con otros servidores y servidoras públicas del nivel asesor que estan delegados para el relacionamiento con entidades y organizaciones, y cuyo conocimiento es vital para la construcción de los instrumentos que se utilizaran en las reuniones bilaterales. Lo anterior debido a la apretada agenda de los directores tecnicos misionales, y ademas al hecho que el relacionamiento con entidades y organizaciones no esta centralizado sino que desde múltiples areas y desde diversos equipos se tienen relacionamientos y acuerdos con entidades y organizaciones los cuales necesitamos conocer para ubicarlos dentro del marco del PNB. Ademas de lo anterior todavia existen temas en los cuales la UBPD no tiene una posición estrategica y estas indefiniciones juegan en contra del relacionamiento con entidades y organizaciones. </t>
  </si>
  <si>
    <t>El indicador se encuentra en estado "adecuado" cumpliendo con el entregable esperado para el periodo, el plan de trabajo del proceso de Operativización del Plan Nacional de Búsqueda, se presenta un grueso componente de ac tividades que soportan el trabajo del equipo, además del documento y la presentación.  El plan de trabajo tiene un cronograma que puede facilitar el seguimiento y el proceso lógico de acción.
Como sugerencia para las evidencias y soportes puede ser útil tener las aprobaciones en esta caso de la SGTT y de la Dirección General pero en futuros casos incluso con otras entidades,  tenerlas por escrito, ya sea en un correo, actas o cualquier otro documento.
También los reportes se pueden enriquecer con la descripción de las mesas de trabajo,  reuniones, sesiones de articulación y demás que se hagan, internas y con otras entidades, esto sustentado en los correspondientes reportes de dichas reuniones.</t>
  </si>
  <si>
    <t>Recolección de fuentes de información preliminares y avance en el diseño metodológico para la identificación, documentación e implementación de los aprendizajes pertinentes. - (10%)</t>
  </si>
  <si>
    <t xml:space="preserve">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información recolectada a partir del análisis de información cualitativas y/o cuantitativas como el analisis del discurso o en terminos cuantitativos con estadisticas descriptivas-según sea el caso y que permitan la documentación de los aprendizajes colectivos del proceso de búsqueda, ademas de la identificación de aquellos que pueda ser pertinenete incorporar en otras acciones.
        •  Producción de documentos y divulgación.
Como insumo para la actividades de memoria institucional y de este indicador,  tambien se avanzó en la recolección de información a través de la recopilación de archivos  y en algunas entrevistas. Debido a que las entrevistas no son grabadas (por confidenciales) y a la cantidad de documentos y a la reserva de agunos,  estos documentos no se adjuntan como soporte pero se encuentran en la carpeta del drive de consulta de la OGC: https://drive.google.com/drive/u/1/folders/10UDUewuo351IOCq-7g_GfW8ICnHUMCuz
A la fecha el desarrollo de este indicador no ha presentado desafios; sin embargo es clave mencionar que el desarrollo y avance de la propuesta metodogica inicio despues de lo esperado dado el tiempo requerido para definir el indicador y realizar los ajustes necesarios. Uno de los principales aciertos en el cumplimiento del avance trimestral de este indicador, fue la identificación y articulación de varias actividades que realiza la OGC y que son insumo para la documentación de aprendizajes; así mismo el desarrollo de reuniones por equipos de trabajo permitió la retroalimentación del proceso metodológico. </t>
  </si>
  <si>
    <t xml:space="preserve">El indicador se encuentra en un estado de avance  "óptimo" para este primer periodo, los entregables o avances planteados fueron la recolección de fuentes de información preliminares y el avance en el diseño metodológico para la identificación, documentación e implementación de los aprendizajes pertinentes, los cuáles se han adelantado satisfactoriamente y se tienen los soportes, bajo el entendimiento de que el primero es información confidencial, mientras el segundo si es un documento preliminar.
Para garantizar los soportes de la recolección de fuentes de información y además como herramienta que puede facilitar el trabajo de la dependencia sería bastante útil tener un listado o índice que relacione todas las fuentes de información y quizás algunos campos descriptivos NO confidenciales.
Muy importante que el reporte contiene descripción de aciertos y/o dificultades en el desarrollo de las acciones del indicador, esto facilita la comprensión de la información.
</t>
  </si>
  <si>
    <t>Durante el primer trimestre la Oficina Asesora de Comunicaciones y Pedagogía apoyó en la planeación, construcción y desarrollo de las campañas para comunicación interna que fueron solicitadas por las diferentes áreas. Uno de los principales retos será definir y manejar una misma linea editorial frente a imagen, color y tipografía en las piezas gráficas divulgadas masivamente para facilitar su comprensión. Se actualizaron las carteleras físicas y se gestionó la capacitación para el equipo de comunicación interna en el manejo de la plataforma MagicInfo para manejar las carteleras digitales que fortalecerán el flujo de información y comunicación con los equipos territoriales. 
En el anexo se encuentra el reporte detallado de las acciones y componentes del indicador por parte de las tres (3) dependencias.</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</si>
  <si>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
Durante el desarrollo de la consultoría con EQUITAS, se han realizado dos reuniones en las que se han adelantado procesos de analísis de los datos disponibles para determinar cuáles son las variables fuertes para poblar la tabla del Universo de Personas Dadas por Desaparecidas según necesidades de la UBPD.
En tal virtud, es importante precisar que la estructura del universo siempre está sujeta a mejora.
Respecto a la aprobación del modelo de construcción del Portal de servicios de información, se aprobó por la Dirección General en el PAA el modelo para la construcción del Portal de servicios de información, como se evidencia en la línea de necesidad 60 cuyo objetivo es "Contratar el recurso humano para definir e implementar la plataforma digital de servicios de información misional pública de la UBPD para la ciudadanía" y el cual responde a la estrategia "Obtener información útil para los procesos humanitarios de búsqueda, procesarla, analizarla y utilizarla de manera efectiva, garantizando su seguridad y disponibilidad"</t>
  </si>
  <si>
    <t>La información reportada da cuenta del desarrollo del hito proyectado para el primer trimestre del año. En todo caso, es importante establecer si esta versión de la estructura del Universo está finalizada, para poder dar por cumplido lo proyectado, ya que se indica que se siguen recibiendo insumos (por parte de Équitas). Es importante, entonces, delimitar el alcance de la consultoría con respecto a esta estructura y los tiempos de finalización, teniendo en cuenta que en el segundo trimestre debe iniciarse el cargue de información y, por lo tanto, debe contarse con la versión final.</t>
  </si>
  <si>
    <t>Elaboración de la propuesta de estructura del Universo de personas dadas por desaparecidas y aprobación del modelo de construcción del Portal de servicios de información.
(10%)</t>
  </si>
  <si>
    <t>Durante el primer trimestre del 2021, 46 aportantes entregaron información relevante para la búsqueda y localización de personas dadas por desaparecidas, en el marco de rutas de trabajo diseñadas por cada agrupación territorial y/o equipo territorial, o asumidos desde el nivel central, con aportantes de las vigencias 2019, 2020 y 2021. La mayoría de los aportes fueron recibidos por aportantes (personas o colectivos) civiles (25), seguido de exintegrantes de las FARC-EP (14), y el restante de exintegrantes de la Fuerza Pública (1), exintegrante del ELN (1), exintegrantes de grupos paramilitares (2) y sin información (3).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dos casos (N2K9L0 y D2S5H2), se realizaron dos encuentros durante el mismo trimestre con los mismos aportantes, por esto la sumatoria de actas da 48.
Fuente: Registro aportantes UBPD excel a 31 de marzo del 2021</t>
  </si>
  <si>
    <t>* Teniendo en cuenta que se superó la proyección del cumplimiento trimestral en un 666% y que se alcanzó en el primer trimestre el 92% de la meta anual, sería necesario revisar la proyección general de la meta o establecer si esta medición obedece a una victoria temprana dentro de la vigencia.
* Dado que no se menciona aquí, pero sí en la actividad 45, se sugiere revisar la relación de este indicador con la herramienta KOBO y establecer si debería ser incluida en las fuentes de información.</t>
  </si>
  <si>
    <t>6 aportantes entregan información según la ruta de trabajo establecida.</t>
  </si>
  <si>
    <t>46 aportantes entregan información según la ruta de trabajo establecida.</t>
  </si>
  <si>
    <t>Durante el primer trimestre del 2021 se registraron, analizaron y describieron 91 fuentes de información. De igual manera, se realizó durante este trimestre el análisis de las 806 fuentes de información registradas, determinando que 533 cumplen con algunas de las categorías que determinan la utilidad de la fuente de información para la búsqueda, Todas se encuentran disponibles, de fácil acceso y recuperación a través del enlace de ubicación que se encuentra en el elemento «LOCALIZACION DE LA FUENTE, EL REGISTRO O EL DOCUMENTO DE ARCHIVO».
Es importante precisar que, la matriz de fuentes de información contribuye al análisis de la información recibida o recolectada por la UBPD para los procesos de búsqueda adelantados.
Durante el primer trimestre la dificultad evidenciada es que, todo el proceso se realiza de forma manual incluyendo al consulta de información, lo que hace que el proceso sea poco práctico para los usuarios que acceden a la consulta, no existe una herramienta informática que facilite el proceso de descripción y catalogación.</t>
  </si>
  <si>
    <t>El reporte corresponde a lo proyectado en el indicador y se explica en detalle el manejo que se le dio a la información.
El soporte indicado es pertinente, así como la explicación que se brinda en caso de que se requiera un acceso adicional al mismo.</t>
  </si>
  <si>
    <t>La depuración de registros de personas dadas por desaparecidas, tomando como fuente primaria el Registro de Solicitudes de Búsqueda de la UBPD y contrastándola con fuentes secundarias tales como la base de datos del Observatorio de Memoria y Conflicto del Centro Nacional de Memoria Histórica, el Registro Nacional de Desaparecidos del Instituto Nacional de Medicina Legal y Ciencias Forenses y el Registro Único de Víctimas de la Unidad para la Atención y Reparación Integral a las Víctimas, ha permitido ingresar 5.694 registros a la matriz del universo de personas dadas por desaparecidas. Para estas personas se ha podido determinar que los hechos de desaparición ocurrieron antes del 1 de diciembre de 2016 y se enmarcan en el conflicto armado</t>
  </si>
  <si>
    <t>El reporte da cuenta de que se han desarrollado las acciones de la manera prevista para lograr el logro establecido para el indicador y se precisa que los datos fueron cruzados con las cuatro fuentes de información que se consideran como un requisito para la depuración, según la descripción del indicador. Se alcanza, de hecho, un poco más del cumplimiento esperado, pues se supera en un 13% la distribución trimestral. Este sobre cumplimiento es positivo, por cuanto se logró un avance importante, que puede aligerar un poco las cargas de los períodos siguientes.
En cuanto al soporte, se sugiere indicar si corresponde al documento completo o precisar si es una referencia cruzada o una versión parcial.</t>
  </si>
  <si>
    <t>5.000 registros depurados ingresan al Universo.</t>
  </si>
  <si>
    <t>5.694 registros depurados ingresan al Universo.</t>
  </si>
  <si>
    <t>27.000 registros depurados del Universo de personas dadas por desaparecidas están incluidos en el capítulo especial del RND.</t>
  </si>
  <si>
    <t>NA</t>
  </si>
  <si>
    <t>En el periodo a reportar no se presenta avance teniendo en cuenta que, para la fecha de corte 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</si>
  <si>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No había meta proyectada para el período de reporte, sin embargo, es muy importante la información cualitativa brindada por el área y los soportes que muestran que se están realizando acciones de aprestamiento para poder cumplir con lo esperado en los siguientes períodos.
En el segundo trimestre es importante que se narren también las acciones con respecto a la preparación de la información que será ingresada al Capítulo una vez esté montada la infraestructura tecnológica, pues es esto lo que compete a la UBPD en relación con este indicador.</t>
  </si>
  <si>
    <t xml:space="preserve">Durante el primer trimestre se desarrollaron actividades en los siguientes frentes:
1- Ajustes a la herramienta de registro de sitios de disposición de cuerpos, se realizaron ajustes al modelo de datos y base de datos, como resultado de esto se tiene una versión ajustada de la herramienta. 
2- Desarrollo de la herramienta para cementerios, con base en la matriz de cementerios y los aportes de los equipos territoriales, se continua con el avance en el desarrollo de la herramienta, la cual se encuentra en ajustes finales
3- Sistematización de fuentes no estructuradas, en el mes de febrero se dio inicio al proyecto de sistematización de fuentes no estructuradas, con lo que se completo la sistematización de datos de los diagnósticos de cementerios referidos a información nueva y corrección de errores de la anterior sistematización realizada en el primer semestre del 2020. Se cuenta con el consolidado de los 485 cementerios.
4- Consolidado de la información para protección de cementerios por situación de COVID19, se ha venido consolidando la información remitida por los equipos territoriales recibida de las gobernaciones y alcaldias municipales. El reporte del consolidado se ha venido entregando a la SGTT.
A la fecha del presente avance, se obtuvo el registro de 106 sitios y no la meta propuesta de 150 sitios. Las circunstancias por las cuales se obtuvo esta cifra, se fundamentan en que por un lado los Equipos Territoriales diligenciaron el registro de sitios en la última semana del mes de marzo debido a sus cargas laborales, y, por otro lado, algunos de ellos no realizaron dicho registro. Se contaba con que cada dupla de los Equipos Territoriales realizara el registro de por lo menos 2 sitios. Adicionalmente, es de tener en cuenta la curva de aprendizaje que era necesaria adquirir para el ingreso de sitios y que solo con la implementación de la herramienta se adquiere la experiencia para hacer más eficiente el registro.
En cuanto a las medidas que se toman para cumplir con las metas propuestas, se tienen:
-       Focalizar nuevas socializaciones con las agrupaciones territoriales y equipos territoriales que no han realizado ingreso de información en el registro.
-        Continuar con la atención y acompañamiento en las inquietudes generadas del ingreso de información tanto en el diligenciamiento del registro como en la operación de la herramienta.
-        Remitir nuevamente por parte de la SGTT un comunicado mensual o quincenal, que dé el lineamiento para el registro de información, tanto por parte de los ET como del equipo de la Subdirección de Análisis, Planeación y Localización para la búsqueda, de manera tal, que se recuerde la importancia de esta información para el registro nacional de fosas, cementerios ilegales y sepulturas.
-        Promover que se registre por cada dupla de los ET, al menos un sitio de disposición de cuerpos mensual.
-        Incorporar la información sobre sitios de disposición de sitios, recopilada de los diferentes aportantes excombatientes tanto de la DTIPLOC como de los ET.
-        Realizar las gestiones pertinentes con los equipos territoriales que no han ingresado la información para que inicien con el registro.
-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t>
  </si>
  <si>
    <t>La información cualitativa muestra de qué manera se han ajustado o creado herramientas para el manejo de la información relacionada con fosas, cementerios ilegales y sepulturas. sin embargo, la meta prevista se encuentra en riesgo, con un cumplimiento del 70,7% (se esperaba ingresar al Registro 25% de lugares, equivalentes a 150, pero solo se logró un 17,7%, es decir, solo fueron ingresados 106 lugares). Con relación a los inconvenientes presentados, "...se fundamentan en que por un lado los Equipos Territoriales diligenciaron el registro de sitios en la última semana del mes de marzo debido a sus cargas laborales, y, por otro lado, algunos de ellos no realizaron dicho registro.", es necesario registrar para el segundo trimestre los lugares pendientes por incluir en el primer corte y evitar rezagos que trasciendan los periodos evaluados durante la vigencia.</t>
  </si>
  <si>
    <t>150 lugares referidos ingresados al RNFCIS.</t>
  </si>
  <si>
    <t>106 lugares referidos ingresados al RNFCIS.</t>
  </si>
  <si>
    <t xml:space="preserve">Se elaboró el cronograma de entrega de hipótesis de localización en relación con las investigaciones humanitarias que se venían llevando a cabo desde el año 2020 y las proyectadas para 2021. 
Además se proyectaron las siguienes hipótesis:
- Vegas del Catatumbo (1 persona dada por desaparecida)
- Samoré (4 personas dadas por desaparecidas)
- Curvaradó (3 personas dadas por desaparecidas)
- Informe de localización de JWRR (1 persona dada por desaparecida)
El avance alcanzado en el periodo corresponde a una victoria temprana, teniendo en cuenta que 4 PDD incluidas en las hipótesis de localización de Curvaradó y Vegas del Catatumbo, no se encontraban dentro de la planeación de los casos programados al interior de la Dirección, toda vez que éstas se desarrollaron en virtud de la comunicación de la comunidad, respecto del hallazgo fortuito de los cuerpos, situación que llevó a adelantar las acciones pertinentes y en este orden ajustar la planeación interna de trabajo. </t>
  </si>
  <si>
    <t>El reporte es consistente y muestra que el avance cuantitativo está soportado. La DTIPLB ajusta de manera asertiva los comentarios realizados durante el proceso de retroalimentación de la Oficina Asesora de Planeación.</t>
  </si>
  <si>
    <t>7 personas dadas por desaparecidas incluidas en Planes regionales de búsqueda con hipótesis de localización.</t>
  </si>
  <si>
    <t>9 personas dadas por desaparecidas incluidas en Planes regionales de búsqueda con hipótesis de localización.</t>
  </si>
  <si>
    <t xml:space="preserve">Durante el primer trimestre del año se ha venido trabajando en la recolección y análisis de información para la formulación de nuevos Planes regionales de búsqueda, que permitirá establecer la cantidad de personas dadas por desaparecidas que van siendo incorporadas al universo regional de datos contenidos en cada uno de los Planes regionales de búsqueda priorizados y en ejecución.
Es importante precisar que, en la vigencia 2021 la UBPD está transitando hacia la comprensión del alcance regional de los Planes de forma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t>
  </si>
  <si>
    <t>No hay avance cuantitativo proyectado para el período. Sin embargo, es muy importante la información cualitativa brindada por el área, pues permite entender de qué modo se están reorganizando los Planes y qué acciones se están desarrollando para poder incorporar nuevas personas en los instrumentos definidos (Planes regionales de búsqueda).</t>
  </si>
  <si>
    <t>Para este indicador durante el primer trimestre de 2021 se realizaron acciones de planeación para su cumplimiento y se viene trabajando en la articulación interna de la entidad para integrar en el reporte la información acerca del relacionamiento con organizaciones, en este sentido se está construyendo un documento de criterios de relacionamiento con organizaciones que se encuentra en su versión inicial. A su vez, la UBPD, en los meses de enero, febrero y marzo se relacionó con ocho (8) organizaciones, colectivos, movimientos y plataformas de víctimas y de la sociedad civil, con dos (2) de estas inició relacionamiento Confraternidad Carcelaria De Colombia y con RED VER - Red de Organizaciones Verdad, Esperanza Reencuentro por otro lado  con seis (6) de ellas se dio continuidad (CICR; Familiares Colombia – Línea Fundadora; ASFADDES; MOVICE Capítulo Bogotá; Caribe Afirmativo y Resguardo San Lorenzo, en el marco de proceso de medidas cautelares con la JEP). Este relacionamiento a partir del desarrollo de quince (15) actividades a las que asistieron cien (100) personas.</t>
  </si>
  <si>
    <t>El avance se encuentra en nivel de cumplimiento óptimo, no obstante lo anterior, se sugiere y retroalimenta lo siguiente:
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Por último, se sugiere incluir la numeración de las actas; esto permitirá tener mayor control de las sesiones efectuadas durante un corte, así mismo, existen varios campos de las actas sin diligenciar.</t>
  </si>
  <si>
    <t>8 organizaciones, colectivos, movimientos, plataformas y comunidades a nivel nacional, internacional y territorial, se vinculan a los procesos de búsqueda.</t>
  </si>
  <si>
    <t xml:space="preserve">Durante el primer trimestre de 2021 se registra la participación de 746 personas en las diferentes actividades de participación que contempla la UBPD (diálogos iniciales, diálogos de devolución, diálogos de ampliación, diálogos de implementación de acciones humanitarias y acciones de asesoría, orientación y fortalecimiento). La meta para este trimestre era de 956 personas participando, lo que significa un cumplimiento del 78% de la meta trimestral. Las razones por las cuales no se llega al 100% de la meta tiene que ver con diferentes situaciones, en primer lugar los ajustes que viene realizando la entidad con el fin de mejorar sus procedimientos de acuerdo con las necesidades identificadas hasta el momento en materia de participación, uno de estos ajustes tiene que ver con la actualización de la plataforma de información donde se están registrando las acciones de participación, lo que ha implicado mayor cantidad de tiempo para la sistematización de los diálogos y las acciones de asesoría orientación y fortalecimiento, como parte de la curva de aprendizaje y que no permite la programación de la misma cantidad de acciones de participación que se tenian contempladas para este primer trimestre. A su vez los primeros meses del año mostraron una dinámica menor a la esperada debido a la continuidad de los efectos de la pandemia.  
Las 746 personas que participarón lo hicieron a través de los diferentes tipos de dialogo contemplados por la UBPD, de la siguiente manera: 382 personas participaron en dialogos iniciales, 168 personas participaron de alguna acción de asesoría, orientación y fortalecimiento; 63 personas lo hicieron a través de dialogos de ampliación; 30 participarón de dialogos de devolución y 94 personas participaron en mas de un dialogo.
En el marco de la labor de garantizar las condiciones para la participación de las personas en los procesos de búsqueda, la UBPD ha contemplado el desarrollo e implementación de nuevas estrategias en 2021, dentro de ellas esta el ajuste a la estrategia de participación de familiares en el exterior, la implementación de una estrategia para la participación de personas que no se encuentren en territorios de cobertura de los equipos territoriales. A su vez, en el primer trimestre se viene trabajando en la planeación de la implementación de la estrategia Red de Apoyo para 2021 y los ajustes a los lineamientos de participación que sean necesarios de acuerdo con las retroalimentaciones de los documentos. Estas estrategias durante el primer trimestre se han encontrado en proceso de construcción. En el marco de los PRB se ha trabajado en la participación de las personas que buscan desde la etapa de formulación y para la actualización de los que ya habían sido construidos.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t>
  </si>
  <si>
    <t>El indicador se encuentra en riesgo de acuerdo con su nivel de cumplimiento. Frente al avance cuantitativo, frente a la observación acerca de las situaciones del por qué no se alcanzó la meta, en especial esta "...uno de estos ajustes tiene que ver con la plataforma de información donde se están registrando las acciones de participación, lo que ha implicado mayor cantidad de tiempo para la sistematización de los diálogos y las acciones de asesoría orientación y fortalecimiento", no es claro, si el registro en la plataforma se ha convertido en un cuello de botella y esto no ha permitido registrar y obtener el dato real de la participación de las personas que buscar en el primer trimestre o si a pesar de los inconvenientes, finalmente se pudieron ingresar todos los registros en la base de datos. 
Por otra parte,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
Finalmente, de acuerdo con la conversación con la DTPCVED, se aclara que las 94 personas que participaron en mas de un dialogo, no fueron incluidas o duplicadas en los otros 652 dialogos efectuados.</t>
  </si>
  <si>
    <t>956 personas participan en los procesos de búsqueda en 2021.</t>
  </si>
  <si>
    <t>746 personas participan en los procesos de búsqueda en 2021.</t>
  </si>
  <si>
    <t>Durante el primer trimestre del año la DTPRI realizó diferentes acciones presenciales que permitieron adelantar acciones humanitarias de búsqueda de personas dadas por desaparecidas. Los lugares intervenidos son los siguientes: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Adicional, se adelantaron labores administrativas para la adquisición de para la adquisición de Navegador GNS de mano requeridos para la localización y recuperación de cuerpos.</t>
  </si>
  <si>
    <t>El indicador se encuentra en nivel de sobrecumplimiento, superando la meta propuesta en un 31,3%, equivalente a 5 lugares más intervenidos de los 16 proyectados, lo anterior, debido principalmente a la cantidad de diligencias de localización de lugares realizadas. Esto permite evidenciar la ejecución de labores humanitarias que se encuentra realizando la UBPD en el territorio, siendo en este caso, una victoria temprana dadas las proyecciones en pandemia. Se sugiere fortalecer con la Oficina Asesora de Comunicaciones y Pedagogía la divulgación interna y externa de los hallazgos significativos, con el fin de visibilizar la gestión adelantada por la UBPD ante las personas y organizaciones que buscan, generando a su vez confianza en las partes interesadas.</t>
  </si>
  <si>
    <t>16 lugares intervenidos, señalados en los Planes Regionales de Búsqueda y en el marco acciones de articulación y contribución con otras entidades.</t>
  </si>
  <si>
    <t>21 lugares intervenidos, señalados en los Planes Regionales de Búsqueda y en el marco acciones de articulación y contribución con otras entidades.</t>
  </si>
  <si>
    <t>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la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Adicional, se adelantaron labores administrativas para la adquisición de Navegador GNS de mano, requeridos para la localización y recuperación de cuerpos.</t>
  </si>
  <si>
    <t>51cuerpos recuperados</t>
  </si>
  <si>
    <t>32 cuerpos recuperados</t>
  </si>
  <si>
    <t>Durante el primer trimestre la DTPRI no realizó verificación de identidad a casos de Personas Encontradas con Vida, sin embargo, participó en mesas inter 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
Adicional, 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</si>
  <si>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El indicador no cuenta con nivel de cumplimiento para el primer corte, lo anterior, considerando que no existía meta prevista para el trimestre. Los avances registrados evidencian las labores previas de planeación, las cuales permitirán dar cumplimiento de la meta en los próximos cortes de medición. En todo caso, se sugiere programar con suficiente antelación el envío de muestras al INMLCF.de las PEV para su respectiva identificación, lo anterior, considerando los tiempos de procesamiento que tiene esta entidad.</t>
  </si>
  <si>
    <t>Dentro de las acciones desarrolladas para impulsar el proceso de identificación de cuerpos no identificados, la DTPRI realizó durante el primer trimestre del año:
1. Seguimiento al proceso de identificación: 
Seguimiento al proceso de identificación de 1 cuerpo recuperado por la Unidad y a 19 cuerpos recuperados por otras entidades:
Cuerpos recuperados por la UBPD: Un (1) cuerpo recuperado en el Jardín Cementerio Universal de Medellín, en el marco del Auto AT- 110 de 2020. 
Cuerpos recuperados por otras entidades:
- Cinco (05) cuerpos relacionados con solicitudes de búsqueda realizadas por familiares a la UBPD, en el Plan Regional Pacifico Sur
- Un cuerpo (1) relacionado con una solicitud de búsqueda de la territorial Villavicencio.
- Un (1) cuerpo, relacionado con recuperaciones-exhumaciones de nueve cuerpos realizadas por la FGN en el año 2004 en el municipio de Viotá-Cundinamarca
- Un (1) cuerpo necropsiado por el INMLCF en la UB Rionegro o de Carmen de Viboral en el año 2001.
- Un (1) cuerpo asociado al registro de desaparecido radicado N° 2011D011810
- Cuatro (4) cuerpos exhumados en el año 2016 en Vda La Esmeralda, Correg. El Boquerón, Mpio. San José del Guaviare
- Un (1) cuerpo recuperado del Cementerio Antiguo de Yopal Casanare por parte de la Unidad de Justicia Transicional.
- Cinco (5) cuerpos recuperados del Cementerio Antiguo de Yopal Casanare.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 la UBPD y el INMLCF los días 29 de enero, 26 de febrero y 25 de marzo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sugieren y orientan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1. Dificultades con los casos analizados por el Cuerpo Técnico de Investigación de la Fiscalía General de la Nación. Ausencia de respuestas a solicitudes (sobre proceso de identificación, estado de procesamiento de muestras de referencia) elevadas a la FGN, por falta de Convenio de intercambio de información entre la UBPD y la FGN.
2. Se presentan retrasos en los resultados e informes periciales de identificación de los casos entregados por la UBPD debido al aumento de cuerpos entregados a INMLCF y a la capacidad operativa de esta institución.
3. Hay dificultades con la entrega de los informes periciales generados durante el proceso de identificación de los cadáveres entregados al INMLCF por otras entidades diferentes a la UBPD (FGN, CICR, entre otras). 
Es importante mencionar los siguientes logros que arrojo este proceso de seguimiento a la identificación:
1. En el relacionamiento con INMLCF, se acortaron los tiempos de respuesta a las solicitudes realizadas por la UBPD.
2. Reanudación de sesiones de Mesa técnica con la FGN encaminadas a la elaboración del Convenio entre UBPD-FGN que permita facilitar el intercambio de información entre estas dos entidades.
3. Seguimiento interdisciplinario al proceso de identificación de los cadáveres recuperados por la UBPD y por otras entidades, que se encuentran en análisis forenses por parte del INMLCF a través de Mesa Técnica Interinstitucional (Grupo de Identificación de la UBPD y GNAUBPD-SSF del INMLCF y Comité interinstitucional UBPD INMLCF).
2. Tomas de muestras biológicas a familiares en Colombia: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188 muestras biológicas correspondientes a 97 familiares de 52 casos de PDD:
- Municipio Cundinamarca -Soacha: 2 muestras biológicas a 1 familiar de 1 caso de PDD para complementar el grupo familiar e ingreso al BPGD y se realizó complemento en el RND de SIRDEC.
- Municipio de Jamundí- Cali: 10 muestras biológicas a 5 familiares de 3 casos de PDD y se realizaron 4 entrevistas forenses con fines de identificación.
- Municipio Sara vena -Arauca: 84 muestras biológicas a 42 familiares de 21 casos de PDD y se realizó complemento de doce (12) casos mediante entrevistas forenses con fines de identificación y creación de nueve casos nuevos en RND SIRDEC.
- Municipio de Florencia – Caquetá: 92 muestras biológicas a 49 familiares de 27 casos de PDD y se realizaron 2 entrevistas forenses con fines de identificación con creación del registro del desaparecido en el SIRDEC.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y análisis, ingreso al Banco de Perfiles Genéticos y cruces de las muestras biológicas tomadas, al INMLCF.
- Seguimiento de su análisis.  A la fecha estamos a la espera de que INMLCF de los resultados de los cruces de los cotejos genéticos en el banco de Perfiles Genéticos o con los cuerpos recuperados.
Adicional, se adelantaron labores administrativas para la adquisición de Tarjetas de Sangre y lancetas requeridas para impulsar los procesos de identificación humana en el país, llevando a cabo la suscripción del contrato 074- 2021 con el proveedor SF INTERNACIONAL.
Elaboración de estudios previos para la contratación de 6 Coordinadores Profesionales, 1 Analista profesional y 23 técnicos en las ciudades de Bogotá, Medellín, Cali, Barranquilla y Villavicencio para el Proyecto de diagnóstico del estado del proceso de identificación de cadáveres no identificados sometidos a necropsia en Colombia.</t>
  </si>
  <si>
    <t>El avance cualitativo es detallado en cuanto a las actividades desarrolladas, frente a esto, se sugiere establecer acciones que permitan solventar las dificultades presentadas con las partes interesadas, entre las que se encuentran la FGN, el INMLCF, entre otras. por ejemplo, evaluar el alcance que tiene el convenio existente entre la FGN y el UBPD y determinar si se puede ampliar con un anexo técnico para los temas de información o si requiere algún otro tipo de trato, así mismo, se sugiere evaluar la capacidad de otras entidades diferentes al INMLCF o internacionales para efectos del cotejo genético o resolución de casos. Lo anterior, considerando que esto puede ser un cuello de botella para las familias y demás personas que buscan. Por último, se sugiere establecer una linea base de los casos que la UBPD ha solicitado cruzar en el Banco de Perfiles Genéticos, de tal forma, que su trazabilidad sea medida y evaluada en el tiempo.</t>
  </si>
  <si>
    <t>2 acciones desarrolladas para impulsar el proceso de identificación de cuerpos no identificados.</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</si>
  <si>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mencionada matriz.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De las 377 solicitudes de información remitidas durante el primer trimestre de la presente anualidad, se recibieron 137 respuestas.
De las entidades involucradas en la búsqueda, se evidencia que el relacionamiento con INMLCF, UARIV y las autoridades locales, ha permitido recibir respuestas en los términos de ley y con información precisa respecto a la solicitud elevada.
La SGTT continuará con la estructuración de la herramienta de seguimiento conforme lo mencionado en los numerales anteriores.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</si>
  <si>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Con relación al avance cualitativo, se evidencian logros significativos no solo para el seguimiento de solicitudes, sino para conocer la cantidad y variedad que requerimientos que se gestionan al interior de las áreas misionales. Frente a las entidades que no remitieron las 240 respuestas en el trimestre; (Sisben-EPS, autoridades locales, secretarías y la Fiscalía General de la Nación, entre otras), se sugiere incluir la cantidad y análisis de solicitudes por cada una de ellas, precisando aún mas la dificultad encontrada para tomar acciones específicas, en todo caso, enfocando esfuerzos en las que menos contestan y mas perjudican el desarrollo de la misión en la UBPD.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175 y 176 o 179 y 182 de la hoja base
3. Es necesario evaluar las estadísticas presentadas, ya que existen datos que no son claros, como por ejemplo, la linea denominada "organización - interno) la cual no tiene solicitudes, pero si tiene 43 recibidas, afectando considerablemente la medición, así mismo, la catergoría "PERSONA NATURAL", la cual no guarda concordancia con lo que requiere y mide este indicador.
4.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 
En todo caso, la herramienta debe considerar ajustes de fondo para mejorar su lectura y uso.</t>
  </si>
  <si>
    <t>100% de solicitudes de información realizadas con seguimiento a su respuesta.</t>
  </si>
  <si>
    <t>Para el cumplimiento al presente Indicador, la SGTT dispuso de una Matriz de Seguimiento Acciones de Articulación de PRB para que las distintas áreas que intervienen en la implementación de los Planes, incluyeran la información sobre las acciones desarrolladas durante el primer trimestre. Para ello, el 11 de marzo de la presente anualidad, se remitieron las indicaciones para el reporte de indicador (Porcentaje de Planes Regionales de Búsqueda que cuentan con acciones de articulación interinstitucional), así como la ficha del mismo y la infografia para mayor precisión. Lo anterior, se realizó por correo con asunto: Indicador 21 del Plan de Acción 2021. 
Según la información proporcionada, se realizaron acciones de articulación en siete (7) Planes Regionales de Búsqueda:
- Plan Regional de Búsqueda San Carlos de Guaroa.
- Plan Regional Caquetá Sur
- Plan Regional Caquetá Centro
- Plan regional de búsqueda de Tumaco.
- Plan regional de búsqueda San Juanito. Secuestros extorsivos asociados al Bloque Oriental de las FARC-EP.
- Plan Cementerio de Facatativá, Cundinamarca.
- Plan de búsqueda de víctimas de desaparición forzada de los Buitragueños en el suroccidente del Casanare.</t>
  </si>
  <si>
    <t>El avance cualitativo fue ajustado de forma acertada  de acuerdo con la retroalimentación realizada por la Oficina Asesora de Planeación
Debido a que la meta fue superada en un 600% para el primer corte, se sugiere evaluar si esto obedece a una victoria temprana o si se requiere ajustar la meta prevista para el indicador, (13/16 PRB con acciones de articulación interinstitucional).
Así mismo, se sugiere evaluar la cantidad de planes regionales sobre los cuales se está haciendo uso de la herramienta de seguimiento con relación a la medición de este indicador, para este caso, la ficha únicamente proyectó tener acciones de artículación con 13 de los 16 previstos y en la herramienta de seguimiento hablan de 30 PRB, de ser requerido un ajuste en la meta, se sugiere solicitar la respectiva modificación con su parte motiva.
Finalmente,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</si>
  <si>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Seguimiento al Plan estratégico y Plan de acción 2021 de la Unidad de Búsqueda de Personas dadas por Desaparecidas - UBPD</t>
  </si>
  <si>
    <t>PLAN ESTRATÉGICO 2020-2023</t>
  </si>
  <si>
    <t>PLAN DE ACCIÓN 2021 - ACTIVIDADES</t>
  </si>
  <si>
    <t>Estrategias</t>
  </si>
  <si>
    <t>Actividades 2021</t>
  </si>
  <si>
    <t>Responsable directo de la actividad</t>
  </si>
  <si>
    <t>Responsables asociados de la actividad</t>
  </si>
  <si>
    <t>Fecha de finalización</t>
  </si>
  <si>
    <t>Avance cualitativo
 Primer trimestre de 2021</t>
  </si>
  <si>
    <t>Retroalimentación OAP 
Primer trimestre de 2021</t>
  </si>
  <si>
    <t>Avance cualitativo
Segundo trimestre de 2021</t>
  </si>
  <si>
    <t>Retroalimentación OAP 
Segundo trimestre de 2021</t>
  </si>
  <si>
    <t>Avance cualitativo
Tercer trimestre de 2021</t>
  </si>
  <si>
    <t>Retroalimentación OAP 
Tercer trimestre de 2021</t>
  </si>
  <si>
    <t>Avance cualitativo
Cuarto trimestre de 2021</t>
  </si>
  <si>
    <t>Retroalimentación OAP 
Cuarto trimestre de 2021</t>
  </si>
  <si>
    <t>Logros y dificultades 2021</t>
  </si>
  <si>
    <r>
      <rPr>
        <sz val="10"/>
        <color theme="1"/>
        <rFont val="Arial"/>
        <family val="2"/>
      </rPr>
      <t xml:space="preserve">La UBPD logra </t>
    </r>
    <r>
      <rPr>
        <b/>
        <u/>
        <sz val="10"/>
        <color theme="1"/>
        <rFont val="Arial"/>
        <family val="2"/>
      </rPr>
      <t xml:space="preserve">reconocimiento, confianza y legitimidad </t>
    </r>
    <r>
      <rPr>
        <sz val="10"/>
        <color theme="1"/>
        <rFont val="Arial"/>
        <family val="2"/>
      </rPr>
      <t>con los actores interesados en su labor.</t>
    </r>
  </si>
  <si>
    <t>1. Validar con los servidores y servidoras el documento y mapa de caracterización de la Cultura de la UBPD.</t>
  </si>
  <si>
    <t>Oficina de Gestión del Conocimiento, Subdirección de Gestión Humana</t>
  </si>
  <si>
    <t>Para el desarrollo de esta actividad la OGC cuenta con el apoyo de la consultoría contratada vía OIM cuyo objeto es construir la caracterización de la cultura organizacional de la UBPD, que permita identificar aspectos a transformar, en concordancia con las apuestas estructurales de cambio de la Unidad de Búsqueda. Esta caracterización se concretó a través de un mapa y su documento explicativo, que da cuenta de los aspectos culturales identificados por los servidores y servidoras de la Unidad. De esta manera, de acuerdo con el cronograma de trabajo planteado con las consultoras, durante los meses de enero a marzo de 2021 se desarrollaron 16 sesiones de presentación del mapa de la cultura de la UBPD para explicar y validar la caracterización de la cultura organizacional de la entidad. Estas sesiones se realizaron en grupos abiertos a toda la Unidad, también se hizo la presentación con el equipo directivo y con la dirección general. 
 El resultado de este trimestre es la modificación y validación del mapa de la cultura que fue entregado en el mes de diciembre 2020, producto de las sesiones de validación y retroalimentación y la modificación del documento con la narrativa de la cultura. Este proceso de validación del mapa de la cultura de la UBPD. 
 Se encuentran las siguientes evidencias: 
 • 12.02.2020. Informe de los resultados de la caracterización de la cultura_COMENTARIOS AJUSTADOS Donde se encuentra el documento de caracterización de la Cultura de la UBPD que contiene el mapa de la cultura y la narrativa, que ha sido la base para el ejercicio de validación durante el presente trimestre. 
 • 18.12.2020 Producto 1. Documento con el avance de la caracterización que incluya identificación de la estructura profunda del sistema cultural. 
 • Producto 1. Relatorías de las sesiones de Comité realizadas hasta la fecha. 
 • Producto 2. Material (pedagógico y logístico) para apoyar la implementación de las sesiones realizadas hasta la fecha.
 • Producto 1. Estrategia de socialización (Ajustado)</t>
  </si>
  <si>
    <t>Se evidencia el avance enn la actividad, a través de las sesiones de trabajo relacionado se puso en consideración de diferentes grupos el mapa de cultura de la UBPD, el cual también se reporta como documento modificado.
En la redacción de la actividad se habla del "documento y mapa de caracterización de cultura", do umentos que se presentan en las evidencias, adicionalmente se presentan relatorías y material de apoyo a la socialización.
La actividad se planteó para todo el año, esto quiere decir que se seguirán realixando sesiones de trabajo para su validación con sus respectivos ajustes?
Es importante tener evidencia de las sesiones, listas de asistencia, actas y demás serán solicitadas como soporte de las mismas.</t>
  </si>
  <si>
    <t>2. Analizar e identificar oportunidades de transformación.</t>
  </si>
  <si>
    <t>"Entre enero a marzo de 2021 se realizó el proceso de validación del mapa de la cultura que contribuye a la construcción del documento de análisis de oportunidades, para lo cual se cuenta con una agenda de trabajo en grupos con participación voluntaria. Se identificaron a partir del mapa dinámicas y oportunidades de transformación con las cuales se pueden tener iniciativas de intervención, lo cual permitirá en los siguientes meses la construcción colectiva de las propuestas de transformación cada uno de los grupos analizará las oportunidades y formulará estrategias de transformación. 
 Se encuentran las siguientes evidencias: 
 02.03.2021 Priorización y círculos de trabajo: este documento contiene la agenda de trabajo de los grupos en los que se está realizando el análisis de oportunidades y formulación de las estrategias de transformación de la cultura de la UBPD.
 8.1 29.03.02021 Documento de análisis de oportunidades y dinámicas del mapa, a partir del que se diseña la estrategia de transformación"</t>
  </si>
  <si>
    <t>Se demuestra el avance en actividades mediante la presentación de reuniones adicionales y resultados que modifican el mapa de cultura, relacionados con la actividad anterior, se avanzó en la identificación y análisis de oportunidades de transformación, para las posteriores propuestas.
En las evidencias no se cuenta con el segundo documento, por lo cual no fue posible identificar las oportunidades identificadas.
"8.1 29.03.02021 Documento de análisis de oportunidades y dinámicas del mapa, a partir del que se diseña la estrategia de transformación"</t>
  </si>
  <si>
    <t>3. Diseñar e implementar y ajustar estrategias de transformación.</t>
  </si>
  <si>
    <t>A pesar de que ha habido avance en el diseño de estrategias de transformación y se han tenido espacios para el diseño de estrategias de transformación cuyo cronograma se encuentra en desarrollo. El proceso presenta un retraso en la consolidación de estrategias debido a que se prolongaron los tiempos de validación del Mapa de la Cultura de la UBPD. Se conformaronuna mesas de trabajo que reune y cordina las actividades de relacionamiento para optimizar esfuerzos y recursos y evitar duplicaciones, los integrantes del comité básico de cultura han venido participando en las sesiones de trabajo con el grupo de relacionamiento que ha derivado en la articulación con la consultoría de comunicación para la paz con el ánimo de aunar esfuerzos en transformaciones relacionadas con la comunicación interna. 
 Se encuentran como evidencias: Actas de Reunión del grupo de relacionamiento.</t>
  </si>
  <si>
    <t>La actividad es dependiente de las anteriores, quizás se deba modificar su fecha de inicio pues sin los insumos de las anteriores no es fácil su desarrollo.
Importante generar las acciones necesarias para no continuar retrasando su desarrollo y obtener el objetivo esperado.</t>
  </si>
  <si>
    <t>4. Realizar la caracterización de los equipos programados para el 2021 en el tema de relacionamiento y comunicación.</t>
  </si>
  <si>
    <t>SGTT (DTM y ET) y SG</t>
  </si>
  <si>
    <t xml:space="preserve">"Se llevo a cabo una reunión de presentación de resultados de las caracterizaciones realizadas en 2020 a la SGTT con el fin de avanzar y proyectar acciones desde la Subdirección General  en 2021. La OGC considera que se debe hacer una profundización en estos resultados y analizar detenidamente las oportunidades de transformación del relacionamiento a partir de ellas, la idea es trabajar cordinadamente con la Subdirección con miras al diseño de un modelo de relacionamiento orgánico y pertinente que incluya lineamentos relacionales para la articulación entre los ET , DTM y la misma Subdirección. En el periodo que se reporta se llevaron a cabo las caracterizaciones a los equipos territoriales (ET) de Florencia (Caquetá) y Apartadó (en la subregión del Urabá Antioqueño).  La coordinación  con los ET se realizó a través de la SGTT. Las caracterizaciones se prepararon con los coordinadores/as de los ET y se realizaron contando con la disposición y apertura de los integrantes de los equipos. Los resultados cualitativos se encuentran en proceso de sistematización. Se proyectan sesiones virtuales de presentación de resultado preliminares, las cuales se modificaron de acuerdo al cronograma teniendo en cuenta los tiempos de descanso compensados por la semana santa. Se prepararon los insumos para estas reuniones (presentaciones). Los respectivos informes estan en proceso de revisión. 
Se encuentran las siguientes evidencias: 
1. 20210211_ Preparación caracterización ET Caquetá
2. 20210217_ Preparación caracterización ET Apartadó
3. 20210224_ Preparación caracterización ET Caquetá con SGTT
4. 20210310_ Reunión preparación caracterización ET Yopal
5. 20210311_ Preparación caracterización ET Apartadó con SGTT
6. 20210319_ Retroalimentación caracterización ET Caquetá
7. 20210331_ Rutas drive informes no finales
8. 20211503_ Reunión con Indicadores Planeación y visión ET Apartadó
9. 20212603_ Presentacion Caqueta
10. 20213103_ Presentacion Apartado"
</t>
  </si>
  <si>
    <t>La presente es una actividad de desarrollo durante todo el año, hay un representativo avance en el trabajo con equipos de la UBPD presentando resultados de de la previa caracterización.
es importante que la profundización en los resultados no afecte la programación esperada para la actividad.
Es posible conocer el documento de estrategia o donde se defina el alcance de la actividad?  Para efectos de un adecuado seguimiento, pues por ejemplo se habla de "equipos programados para 2021", pero no nos es fácil identificar esa programación.</t>
  </si>
  <si>
    <t>5. Implementar las actividades acordadas con los equipos de la UBPD para mejorar el relacionamiento, la comunicación y la articulación entre las áreas.</t>
  </si>
  <si>
    <t xml:space="preserve">"Tal como se acordó en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Está pendiente la versión final. De otro lado, se avanzó con la recomendación hecha al Grupo y respecto a la relación del equipo de correspondencia con el resto de áreas de la UBPD referida al diseño de tips sobre radicación y entrega de correspondencia. Con integrantes del Grupo y el equipo se revisó el material para su divulgación.Los avances proyectados según cronograma para esta actividad presentarn un retraso debido a que el equipo no estaba completo por los  descanso de semana santa. Los acuerdos identificados en la Mesa de Trabajo entre el Grupo de Servicio al Ciudadano y la SGTT serán desarrollados a partir de abril. Una vez se realice la Mesa de Trabajo entre el Grupo de Gestión Documental y la SGTT, y se hará una sesión de seguimiento a los acuerdos de trabajo entre el Grupo de Servicio al Ciudadano y la SGTT.
Se encuentran las siguientes evidencias: 
1. 20210202_ Competencias y articulacion de la GD UBPD
2. 20210203_ Reunión Competencias Gestión Documental
3. 20210216_ Revisión preguntas frecuentes 
4. 20210325_ Tips Gestión Documental"
</t>
  </si>
  <si>
    <t>Se observa avance específico en trabajo con el equipo de gestión documental y la SGTT.
En el reporte se hace referencia a "tal como se acordó en 2020...", es posible conocer la programación que se tiene definida para implementar este año en acciones de acompañamiento a grupos internos de trabajo?</t>
  </si>
  <si>
    <t>6. Socializar con contratistas y terceros el carácter humanitario de la UBPD.</t>
  </si>
  <si>
    <t xml:space="preserve">"Durante el primer trimestre quedaron preparadas, programadas y con sus respectivos insumos gráficos y de libreto las jornadas de sensibilización para el equipo de correspondencia -472. Las mismas han sufrido retrasos y reprogramación debido a que  la UBPD estaba en proceso de renovación del contrato con 472.  Las jornadas (en dos grupos) están pactadas para la tercera semana de abril. Con la SubDirectora Administrativa y Financiera se acordó llevar a cabo, conjuntamente con el Grupo de Servicio al Ciudadano, jornadas de sensibilización, cubiendo el nivel central y territorial, al personal de cafeteria, vigilancia, y conducción. También se incluirá al Operador Logístico. Una vez realizada la sensibilización al equipo de 472 se organizará la propuesta metodológica y temática, en conversación con líderes y lideresas de grupo para adelantar las jornadas desde junio 2021. 
Se encuentran las siguientes evidencias: 
1. 20210203_ Reunión con Subdirectora Administrativa y Financiera
2. 20210219_ Reunión preparación sensibilización
3. 202010324_ Presentación sensibilizacion con terceros 472"
</t>
  </si>
  <si>
    <t>Al igual que en la actividad anterior se reportan actividades de avance con grupos específicos de la Unidad, que dan cuenta del desarrollo adecuado y además se presentan evidencias que soportan dichas acciones, sin embargo, es necesario conocer la programación o alcance o los demás grupos con los que se espera trabajar durante la vigencia y las fechas esperadas.</t>
  </si>
  <si>
    <t>7. Desarrollar el sistema de mediación y manejo de conflictos y atender la mediación de conflictos específicos.</t>
  </si>
  <si>
    <t>Subdirección de Gestión Humana, Oficina de Gestión del Conocimiento</t>
  </si>
  <si>
    <t>Todas las dependencias</t>
  </si>
  <si>
    <t xml:space="preserve">En este periodo se reporta con un solo contenido el desarrollo de las actividades 7, 8 y 9 dado que todas ellas hacen parte del proyecto de  Comunicación para la paz. Quedó definida la ficha de seguimiento UBPD-OIM de los contenidos de la consultoría.  Se realizó el proceso de contratación con toda la documentación requerida.  Se acordó una estructura de supervisión y seguimiento con espacios diferenciados, por un lado, entre las consultoras y expertos técnicos de las áreas. Y entre estos  ET y las jefas de la Subdirección de Gestión Humana y la Oficina de Gestión de Conocimiento, se hará una reunión mensual  de seguimiento entre la UBPD, las consultoras, OIM y la embajada Suiza. El proyecto aprobado tiene dos grandes ejes: a). Desarrollar habilidades para dar y recibir retroalimentación y manejar conflictos; b). Construir e implementar los sistemas de retroalimentación y manejo de conflictos. Las consultoras ya presentaron su informe mensual con avances en materia de diálogos restaurativos. Actualmente se discute un listado de criterios para identificar los conflictos que se abordarán. Se está revisando la propuesta para el seguimientoy monitoreo. Está listo el cronograma de trabajo anual, tiempo de duración del proyecto. 
Se encuentran las siguientes evidencias: 
1. 20200119_ Ficha proyecto español
2. 20200120_Presupuesto
3.  20210201_ TDR recibidos OIM
4. 20210331_  Estrategia SME CPP
5. 20210331_ Paper caracterización complementaria CPP
6. 20210331_ Presentación consultoria CPP
7. 20210331_ UBPD Informe de actividades CPP 
8. 20210219_ Seguimiento consultoras ET
9. 20210226- Seguimiento consultoras ET
10. 20210305 Seguimiento consultoras ET
11. 20210312 Seguimiento consultoras ET
12. 20210319 Seguimiento consultoras ET
13. 20210326 Seguimiento consultoras ET
14. 20210222 Seguimiento al seguimiento
15. 20210301 Seguimiento al seguimiento
16. 20210308 Seguimiento al seguimiento
</t>
  </si>
  <si>
    <t>Dentro del proyecto de comunicación para la paz se realizó la contratación para avanzar en el desarrollo del mismo, se establecieron la estructura de supervisión, reuniones de seguimiento y estructura de trabajo.
Sugerimos reportar en estos avances el cronograma y su seguimiento efectivo.
Aunque entendemos la integralidad del proyecto es necesario conocer el desarrollo de cada una de las actividades, por lo que a futuro el reporte debe incluir el avance específico en:
-Sistema de manejo de conflictos
-Formación de multiplicadores
-Sistema de retroalimentación</t>
  </si>
  <si>
    <t>8. Formar a multiplicadores de la convivencia empática y la comunicación no violenta.</t>
  </si>
  <si>
    <t>Contenida en el reporte de actividad 7</t>
  </si>
  <si>
    <t>9. Definir e implementar el sistema de retroalimentación de la UBPD.</t>
  </si>
  <si>
    <t>10. Realizar espacios de diálogo "Debates &amp; Escuchémonos" sobre: 1) los aprendizajes del proceso de búsqueda generados en los últimos tres años en la UBPD con un énfasis particular en la experiencia de los equipos territoriales; 2) las experiencias de las personas que buscan (familiares, allegados, organizaciones, comunidades) de forma que podamos en lo concreto reconocer, valorar, aprender y conjugar nuestro trabajo a su experiencia, conocimiento y aprendizajes; 3) las temáticas que emergen alrededor de la búsqueda de las personas dadas por desaparecidas en Colombia y en el mundo que centros académicos nos puedan compartir y que puedan tener un alcance nacional e internacional. Actividad articulada con el Plan de Capacitación Institucional (PIC); y 4) las experiencias de aprendizajes derivados de los trabajos coordinados entre las diferentes áreas.</t>
  </si>
  <si>
    <t xml:space="preserve">"Durante el primer trimestre se avanzó en la generación de una programación y metodologías  de los Espacios de Dialogo “Debates y Escuchémonos”. Dado que el objetivo es articular esta iniciativa con otros proyectos que lleva a cabo la OGC (memoria Institucional, documentación de aprendizajes, trabajos de relacionamiento Interno, caracterización de Grupos de Interés), y dado que nos interesa dentificar los aprendizajes del proceso de búsqueda humanitario de las personas dadas por desaparecidas, se  decidió focalizar las temáticas en los resultados de la UBPD en los últimos años. Esto implica que nuestros espacios de Diálogo  estarán enfocados en el análisis de los siguientes procesos: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Es importante aclarar que la realización de los anteriores Espacios de Dialogo está sujeta a la disponibilidad de los funcionarios y funcionarias de la UBPD. Por lo demás también es posible realizar espacios para colocar en discusión otros temas relacionados con las experiencias de las personas que buscan y con temáticas de interés estratégico y coyuntural sobre la búsqueda de las PDD en el contexto y en razón del conflicto en Colombia. "
</t>
  </si>
  <si>
    <t>Consideramos importante la planeaci´pin inicial para la ejecución de los espacios de diálogo, un documento de metodología y la programación facilitan tanto la priorización y organización de los espacios, como el seguimiento eficaz que se pueda hacer a los mismos.
Es importante relacionar los documentos como evidencias de dicho avance, además, iniciar con el agendamiento conjunto con las personas de la UBPD o externos que vayan a participar para poder garantizar la realización de los espacios adecuadamente.</t>
  </si>
  <si>
    <t>11. Coordinar y elaborar la segunda fase del glosario de la UBPD.</t>
  </si>
  <si>
    <t>En la construcción del glosario, a 31 de marzo de 2021 se cuentan con 241 términos propios de la búsqueda humanitaria y extrajudicial. 38 de ellos con una definición final, 130 en proceso de construcción y 31 sin definicion.
 Soporte: 2021-03-16 Glosario.xlsx
 Se coordinó la divulgación del mapa ontológico, herramienta relacional de términos de la UBPD. En el primer trimestre del año se elaboró un video para presentar a todos los servidres ys ervidoras de la UBPD, el cual está proximo a divulgar
 Soporte: 20210329_mapa ontológico.mp4</t>
  </si>
  <si>
    <t>Se observa avance en las actividades planteadas y se relacionan las evidencias adecuadas del mismo.
Para facilitar lectura y seguimiento sugerimos la explicación de en qué consiste la segunda fase del glosario y cuál es el alcance esperado?</t>
  </si>
  <si>
    <t>12. Implementar el directorio de saberes.</t>
  </si>
  <si>
    <t>Se avanzó en la coordinación con el web master de la intranet (OACP), los archivos y la página web del directorio de saberes que se terminó de diseñar en 2020, ya se tiene lista la herramienta para divulgación por intranet. 
 Se encuentran las siguientes evidencias: 
 1. Formulario en Google Form Directorio GC - Diligenciamiento para la inscripción al Directorio de Saberes y Conocimientos.
 2. Documento para acceder al dominio editable de pagina Web donde se encuentra alojado el Directorio de Saberes y Conocimientos.</t>
  </si>
  <si>
    <t>Se evidencia avance en el cumplimiento de la actividad y los soportes son evidencia clara del reporte.
Se tiene algún cronograma o fechas esperadas de publicación? una vez se publique se tienen previstas actividades adicionales o complementarias? esto porque la actividad se tiene para todo el año y parece por los avances que se puede cumplir con anterioridad.</t>
  </si>
  <si>
    <t>13. Avanzar en la catalogación y divulgación del centro documental Aluna y continuar con los "recomendados de la semana".</t>
  </si>
  <si>
    <t>Avances en ADQUISICIONES:en el primer trimestre del año se incluyeron 5 nuevos libros al Centro Documental Aluna. Se encuentra como evidencia una tabla con todas las adquisiciones desde el año 2020.
 Se encuentra como evidencia: nuevas adquisiciones.xlsx
 Avances en CATALOGACIÓN: Se avanzó en la catalogación del centro documental Aluna, se terminó de catalogar todos los libros del CNMH. Actualmente se cuenta con 83 registros de aproximadamente 300.
 Se encuentra como evidencia: Base de catalogación_Centro documental.xlsx
 PRESTAMO: No se realizaron prestamos en el periodo asignado
 DIVULGACION LIBRO DE LA SEMANA: se realizó y publicó una infografía sobre el libro: "herramientas para el liderazgo y la gestión territorial: "hacia la búsqueda integral de los desaparecidos forzadamente en Colombia".
 Se encuentra como evidencia: 31-03-21_libro de la semana.png</t>
  </si>
  <si>
    <t>Reporte detallado de las acciones del periodo, se agradece la relación de evidencias.
Es una actividad permanente durante el año.
La divulgación del libro de la semana se hace con periodicidad semanal? en caso afirmativo deberíamos contar con la evidencia de todos los que se han presentado.</t>
  </si>
  <si>
    <t>14. Desarrollar el Plan de Inducción y Capacitación, PIC 2021 en sus tres componentes: inducción, reinducción y programa de capacitación.</t>
  </si>
  <si>
    <t>SGTT (DTM y ET)</t>
  </si>
  <si>
    <r>
      <rPr>
        <b/>
        <sz val="9"/>
        <color theme="1"/>
        <rFont val="Arial"/>
        <family val="2"/>
      </rPr>
      <t xml:space="preserve">OGC:
</t>
    </r>
    <r>
      <rPr>
        <sz val="9"/>
        <color theme="1"/>
        <rFont val="Arial"/>
        <family val="2"/>
      </rPr>
      <t xml:space="preserve">Para identificar las necesidades de capacitacion de los servidores y servidoras de la UBPD , asi como las sugerencias en el Plan Institucional de Capacitación se realizó un instrumento.
Se encuentra como evidencia:
Encuesta de satisfacción del Plan Institucional de Capacitación 2020: que fue aplicada en el mes de febrero del 2021 (290 respuestas) con el ánimo de recoger percepciones, comentarios, observaciones y recomendaciones respecto a la implementación del PIC en el 2020 y derivado de ello contamos con un acervo importante de información que nutre la retroalimentación y los retos que nos planteamos superar durante la implementación del PIC 2021. Disponible en: https://docs.google.com/forms/d/18rBoo9NkgXEJk5Z2JlLIJKwWoNd3Iq-tETQsDrQxYWg/edit#responses  
</t>
    </r>
    <r>
      <rPr>
        <b/>
        <sz val="9"/>
        <color theme="1"/>
        <rFont val="Arial"/>
        <family val="2"/>
      </rPr>
      <t xml:space="preserve">SGH:
</t>
    </r>
    <r>
      <rPr>
        <sz val="9"/>
        <color theme="1"/>
        <rFont val="Arial"/>
        <family val="2"/>
      </rPr>
      <t>Se están realizando ajustes por parte de la Oficina de Gestión de Conocimiento al Plan Institucional de Capacitación 2021. Respecto a las inducciones se realizaron las iniciales de la Subdirección de Gestión Humana a los servidores y servidoras posesionados en los meses de enero, febrero y marzo. (Anexo:14.Plan Institucional de Capacitación)</t>
    </r>
  </si>
  <si>
    <t>Se observa avance en el desarrollo de acciones propias de la actividad a cumplir.
Respecto al programa de inducciones recordamos la necesidad de organizar las evidencias de manera clara y relacionarlas en el reporte.
Con el ánimo de realizar un objetivo seguimiento de la actividad, solicitamos aclarar el alcance de la actividad, en especial al decir "Desarrollar el PIC 2021", hace referencia a la imlementación de los 3 componentes mencionados? en dicho caso es conveniente que se relacione dicho plan y con base en su cronograma realizar el reporte y seguimiento.</t>
  </si>
  <si>
    <t>15. Divulgar los resultados generales de la encuesta de Clima Laboral 2020.</t>
  </si>
  <si>
    <t>Desde la Subdirección de Gestión Humana se han realizado Jornadas de Fortalecimiento Administrativo, en donde se han socializado los resultados del Clima Laboral general de la unidad y de cada dependencia. Estas jornadas se han llevado a cabo en Cúcuta, Medellín, Quibdó y en la Subdirección de Gestión Humana. Así mismo, se remitió correo a las áreas para agendar la jornada de fortalecimiento para el segundo trimestre del año 2021. Por último se remitió informe a la Dirección General (Anexo:15. Divulgación Clima Laboral)</t>
  </si>
  <si>
    <t>Se ha dearrollado la actividad de divulgación en dependencias y ewuipos de la UBPD y se presentan las jornadas que se espera desarrollar en el siguiente rrimeestre.   Adicionalmente reportan la presentación de resultados y el memorando de informe a Dirección General.
Se sugiere trabajar una tabla en excel con los registros de jornadas realizadas y programadas, que faciliten tanto la rganización como el seguimiento de las mismas.
La fecha de inicio reportada está bien o debemos ajustar?</t>
  </si>
  <si>
    <t>16. Desarrollar las actividades de gestión administrativa, bienestar y SG-SST.</t>
  </si>
  <si>
    <t>En los meses de enero a marzo se llevó a cabo la encuesta de Satisfacción de las actividades de la SGH, con el fin de ser insumo para la elaboración de los Planes de Bienestar Social y Estímulos, plan de trabajo SG-SST y Plan institucional de Capacitación. Desde bienestar se ha realizado el acercamiento de las cajas de compensación con las diferentes sedes territoriales (Cúcuta, Medellín Quibdó). Adicionalmente se realizó divulgación de la carta de valores y clima laboral de forma presencia y por correo electrónico. Por último se enviaron mensajes de conmemoración por el día de la mujer, convenios activos de la UBPD, subsidio familiar, entre otros.
 Desde el Sistema de Gestión de Seguridad y Salud en el trabajo se socializaron los formatos, planes, políticas y protocolos del sistema, se elaboró Plan de trabajo, se envió tips de cuidado ante el COVID, se realizó convocatoria de Brigadistas, se llevo acabo mesa de trabajo con OTIC y SAF sobre no conformidades y recomendaciones de la auditoria externa 2020. Se elaboró Planes de emergencia. 
 Por último la gestión administrativa se ha venido realizando por medio del pago de nomina, comisiones e implementación del Plan estratégico de Talento Humano. (Anexo.16. Actividades de Gestión Administrativa)</t>
  </si>
  <si>
    <t>Se presenta desarrollo de actividades en los 3 frentes, gestión administrativa, bienestar y SG-STT.
Para futuros reportes puede ser útil relacionar (puede se ren una tabla de excel) información el detalle del avance respecto a la socialización de formatos, planes, poíticasentre otros, para poder incluso presentar las evidencias de dicho avance.
La fecha de inicio reportada está bien o debemos ajustar? pues esta es una actividad de cumplimiento permanente para la SGH.</t>
  </si>
  <si>
    <t>17. Desarrollar las conversaciones que cuidan en cada uno de los equipos de la UBPD.</t>
  </si>
  <si>
    <t>En los meses de enero a marzo se llevaron a cabo 20 conversaciones que cuidan</t>
  </si>
  <si>
    <t>Agradecemos el detalle en el informe adjunto, la matriz facilita conocer los grupos, las fechas, temáticas y la forma en que se estpan desarrollando (virtual, presencial), puede ser adecuado conocer la información extraída de dicha actividad y analizar también si ha sido un obstáculo o ha facilitado el trabajo.  Sin embargo, la matriz sola como evidencia puede no ser aceptada, es importante tener listados de asistencia, actas, pantallazos etc...</t>
  </si>
  <si>
    <t>18. Realizar procesos de atención individual (línea habla y escucha).</t>
  </si>
  <si>
    <t>De enero a marzo se han realizado 223 sesiones para 76 servidores y servidoras de la línea de escucha y habla. De estos casos, 24 han sido por seguimiento emocional por casos de Covid. (Anexo: Carpeta 18. Línea de escucha y habla)</t>
  </si>
  <si>
    <t>Entendemos la confidencialidad de la información relacionada con la presente actividad, sin embargo, la matriz adjunta es solo descriptiva de las llamadas y el acompañamiento realizado:   Es posible conocer un poco más sobre la actividad, cómo se realiza, quiénes, qué tipo de acompañamiento se genera? obstáculos que se hayan presentado?</t>
  </si>
  <si>
    <t>19. Fortalecer las competencias en materia de cuidado (desarrollar grupos focales, talleres transversales y de habilidades sobre el cuidado).</t>
  </si>
  <si>
    <t>No se reporta avance</t>
  </si>
  <si>
    <t>No se reporta avance aunque la fecha de inicio de la actividad ya se dió, importante señalar las razones por las cuales no se tiene desarrollo de acciones.</t>
  </si>
  <si>
    <t>20. Apoyar la formación de los embajadores de cuidado en herramientas de contención emocional y primeros auxilios psicológicos y construcción de un sistema de cuidado emocional.</t>
  </si>
  <si>
    <t>21. Construir conjuntamente con las direcciones y oficinas los mensajes claves para la divulgación de información administrativa, así como las campañas de difusión.</t>
  </si>
  <si>
    <t>SGH, OGC</t>
  </si>
  <si>
    <t>Durante el primer trimestres apoyamos la planeación, construcción y desarrollo de dos campañas de comunicación interna siguiendo solicitudes de la Oficina Asesora Jurídica. La primera campaña tenía como objetivo la presentación del Equipo de Prevención y Protección de la UBPD.
 Por su parte, la segunda campaña tiene como finalidad la sensibilización de servidores, servidoras y contratistas en torno a los riesgos de gestión en los que pueden incurrir sin darse cuenta.</t>
  </si>
  <si>
    <t>Se presenta el avance realizado en actividad permanente de la OACP, es importante relacionar información sobre dichas campasñas, qué se ha hecho? fechas? piezas? etc...que permitan conocer y entender más adecuadamente el objetivo de las mismas y las acciones llevadas a cabo.</t>
  </si>
  <si>
    <t>22. Diseñar y divulgar campañas y piezas comunicacionales para incentivar la comprensión del mandato de la unidad y difundir acciones y lineamientos que contribuyan a la mejora del clima organizacional.</t>
  </si>
  <si>
    <t>Se diseñó, ajustó y actualizó en las carteleras físicas, de los pisos 7,20 y 22, dos piezas comunicativas sobre el Mapa de Procesos y Tips de Ahorro de Energía.
 Se logró que desde este canal de comunicación interna, se manejara una misma línea editorial frente a imagen, color y tipografía en las piezas gráficas. Como dificultad se encontró que desde el área financiera y jurídica, esta línea no se ve identificada; por lo tanto, se considera pertinente posibilitar unos espacios con estas áreas, para consensuar un formato a la hora de publicar contenidos y hacer que esta información sea más digerible por lxs servidorxs. 
 A su vez, en la actualización de estas carteleras físicas, se visibilizó los procesos pedagógicos que se vienen desarrollando en los territorios con comunidades y servidores de la UBPD.</t>
  </si>
  <si>
    <t xml:space="preserve">Se evidencian acciones de comunicación para difundir gestiones de la UBPD y que acercan más a los servidores y servidoras al entendemiento de las mismas., el reporte es adecuado, presenta las dificultades que se presentaron en el desarrollo. </t>
  </si>
  <si>
    <t>23. Desarrollar talleres internos de profundización en los lineamientos de participación, reencuentros, entregas dignas y enfoques diferenciales y de género (mujeres y LGBTI).</t>
  </si>
  <si>
    <t>OGC, SGH</t>
  </si>
  <si>
    <t>Para esta actividad en el primer trimestre del año se realizarón actividades de planeación, que permitiera identificar como se desarrollarán las jornadas y aspectos básicos como la programación de fechas para las jornadas de socialización. Esta planeación se refleja en el POA de la DTPCVED</t>
  </si>
  <si>
    <t>Se evidencian labores de planeación, no obstante, en el Plan Operativo ya tienen una tarea que se encuentra vencida "Aprobar el documento de estrategia de profundización de lineamientos de la DTPCVED por parte de la Dirección de Participación" para el pasado 26/03/2021 y no se visualiza avance, así mismo, todo el Plan Operativo no cuenta con avance para los meses de febrero y marzo. 
Se sugiere artícular estas tareas del PO con la Subdirección de Gestión Humana de forma temprana durante la vigencia, mitigando en este caso, la acumulación de talleres a final de año</t>
  </si>
  <si>
    <t>24. Construir criterios y formas de relacionamiento con las organizaciones, colectivos, movimientos y plataformas.</t>
  </si>
  <si>
    <t>SGTT (DTM y ET), OACP</t>
  </si>
  <si>
    <t xml:space="preserve">Durante el primer trimestre se avanzó en la construcción del documento preliminar de criterios y formas de relacionamiento con organizaciones, colectivos, movimientos, plataformas y comunidades y se inició el proceso de socilización para la retroalimentación. Durante el proceso de construcción se han identificado aspectos que era necesario trabajar con otras dependencias y con los equipos territoriales, por esta razón se ha planteado que sea una construcción participativa, lo que implicará mas tiempo del planeado para su construcción, ampliando esta construcción al segundo trimestre de la vigencia. </t>
  </si>
  <si>
    <t>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De acuerdo con las fechas previstas, la actividad ya se encuentra por fuera de los tiempos, en este sentido, se sugiere dar prioridad a la culminación del documento durante el primer mes del segundo trimestre para evitar que el resto de actividades o tareas asociadas se relenticen en la vigencia.</t>
  </si>
  <si>
    <t>25. Implementar planes de trabajo y/o mesas técnicas con organizaciones de la sociedad civil.</t>
  </si>
  <si>
    <t>Durante el primer trimestre se tuvo relacionamiento con 8 organizaciones, con las cuales se desarrollaron acciones relacionadas con: I) Acuerdos y definiciones para la continuidad del relacionamiento y proyección de planes de trabajo para el año 2021; II) Avanzar en el desarrollo de acciones enmarcadas en convenios adelantados; III) Reuniones para el inicio del relacionamiento y posibles escenarios de participación. Con seis de estas organizaciones ya se venia teniendo relacionamiento y con dos de ellas inicio en 2021.</t>
  </si>
  <si>
    <t>Se sugiere relacionar en el avance el nombre de las organizaciones con las cuales se ha tenido relacionamiento, en especial las nuevas efectuadas en el 2021. Por otra parte, se sugiere unificar los planes de trabajo y/o mesas técnicas en un solo archivo o herramienta que permita realizar seguimiento a las acciones proyectadas y a los compromisos que surgen en las reuniones con las organizaciones. De lo contrario, el seguimiento se dificultará y podrían incluso quedar compromisos sin ejecutar.</t>
  </si>
  <si>
    <t>26. Implementar la estrategia Red de apoyo.</t>
  </si>
  <si>
    <t xml:space="preserve">Aunque para los tres primeros meses de la vigencia 2021 no se definieron acciones o avances en la implementación de la Red de Apoyo, es importante reportar los avances en materia de planeación de la contratación de las organizaciones que liderarán junto a la UBPD la fase 3 de esta estrategia. Se reportan como avances los estudios prevíos construidos en este primer trimestre. </t>
  </si>
  <si>
    <t>De acuerdo con el Plan Anual de Adquisiciones, el contrato de la fase 3 de la Red de Apoyo, iniciaría el 01 de abril, en este sentido, al 31 de marzo ya se debería contar por lo menos con el CDP del tema, por lo anterior, el estudio previo por si solo no refleja el avance de ejecución de acuerdo con los tiempos previstos. Se sugiere acelerar la contratación para llevar a cabo el proyecto durante el 2do trimestre de 2021.</t>
  </si>
  <si>
    <t>27. Implementar convenios con organizaciones, colectivos, movimientos, plataformas, para su fortalecimiento y participación.</t>
  </si>
  <si>
    <t xml:space="preserve">Durante el primer trimestre de 2021 se ha venido trabajando en la planeación y concertación de los convenios que se celebrarán durante esta vigencia con las organizaciones de la sociedad civil y organizaciones de comunidades étnicas. En este sentido se esta en proceso de planeación de los convenios con tres organizaciones de la sociedad civil y en el mes de abril se da continuidad a la concertación con los pueblos indigenas en el marco de una sesión con el Organo de Interlocución, de los detalles de estos convenios. </t>
  </si>
  <si>
    <t>Se requiere que dentro del avance se reflejen los nombres de las organizaciones, colectivos, movimientos, plataformas, con las cuales se están concertado los convenios, así mismo, se sugiere evaluar si dentro del año 2020 o anteriores, se llegaron a suscribir convenios, para determinar su grado de implementación y si aplica, continuar con la implementación durante la respectiva vigencia. De acuerdo con los tiempos previstos, se sugiere culminar la fase de planeación y suscripción de los convenios durante el primer mes del 2do trimestre, para poder concentrar esfuerzos en la implementación en lo que resta de la vigencia.</t>
  </si>
  <si>
    <t>28. Construir e implementar estrategias de participación y relacionamiento con organizaciones, colectivos, movimientos, plataformas de enfoques diferenciales y de género.</t>
  </si>
  <si>
    <t>En el primer trimestre se avanzó en la construcción del documento de criterios de relacionamiento con el cual se busca orientar el trabajo con las organizaciones, colectivos, movimientos, plataformas y comunidades. A su vez, con respecto al relacionamiento con las organizaciones indígenas nacionales, se logró acordar durante el primer trimestre de 2021 el desarrollo de la sesión del órgano de interlocución y coordinación con el movimiento indígena para el mes de abril del presente año, que tendrá como objetivo definir conjuntamente la forma de operar los proyectos piloto referidos a: Desarrollo de componente pedagógico; Diagnóstico nacional sobre reflexiones, pensamientos y experiencias de resistencia sobre la desaparición de personas indígenas en el marco del conflicto armado; Censo Nacional de Personas Indígenas dadas por Desaparecidas que se incluirá en el Registro Nacional de Desaparecidos; y, Bases de datos con información geográfica sobre las fosas, sitios de sepultura y cementerios.
Como parte del relacionamiento con organizaciones nacionales defensoras de los DDHH de personas LGBTI, se construyó un Plan de Trabajo Nacional con Caribe Afirmativo, el cuál focalizará acciones para la participación y la búsqueda en los 7 departamentos del Caribe Colombiano, en Antioquia y en el Urabá, esto como parte de la estrategia de mitigación del subregistro de las solicitudes de búsqueda que involucren personas LGBTI, tanto quienes buscan como personas dadas por desaparecidas. De igual forma, se inició un proceso de articulación con la Mesa Nacional de Víctimas- Comité Temático LGBTI para la formación a representantes de víctimas LGBTI a nivel nacional en los lineamientos, este trabajo se realizará de manera conjunta con la Subdirección de Participación de la Unidad para las Víctimas. Por último, se inició un proceso de articulación con el Centro Nacional de Memoria Histórica para la articulación de un proceso de investigación sobre personas trans dadas por desaparecidas en Arauca, Cundinamarca y Tolima</t>
  </si>
  <si>
    <t>Debido a que se presentan avances y soportes similares entre las actividades 24 "Construir criterios y formas de relacionamiento con las organizaciones, colectivos, movimientos y plataformas" y 28. "Construir e implementar estrategias de participación y relacionamiento con organizaciones, colectivos, movimientos, plataformas de enfoques diferenciales y de género". se sugiere determinar cual es la diferencia marcada entre las dos actividades y su desarrollo para el resto de la vigencia, de tal forma, que se diferencien y no se dupliquen o reduzcan esfuerzos, especialmente en temas de relacionamiento. 
Por otra parte, frente al trabajo desarrollado con Caribe Afirmativo, el soporte no refleja un Plan de Trabajo Nacional, sino un documento presentado por Caribe Afirmativo y Colombia Diversa denominado "Qué es la violencia por prejuicio y cómo mitigar el subregistro de casos de personas LGBT dadas por desaparecidas en la UBPD". En este sentido, es necesario ajustar el avance o remitir el respectivo soporte.</t>
  </si>
  <si>
    <t>29. Realizar la caracterización de las personas que buscan desde los enfoques diferenciales y de género (mujeres y LGBTI).</t>
  </si>
  <si>
    <t>SGTT (DTM y ET), OGC, DTIPLB</t>
  </si>
  <si>
    <t>Se avanzó en la definición de los alcances del proceso de caracterización que tiene como objetivo general “Realizar la caracterización desde los EDyG [mujeres y personas LGBTI] de las personas que buscan, incorporando una mirada interseccional y territorial de cada una de las categorías propuestas”. En este marco, se está elaborando una propuesta que busca dar continuidad al proceso de caracterización de personas que buscan adelantado en la vigencia 2020, y que incorporará para el 2021, la perspectiva de los EDyG [mujeres y personas LGBTI]. Los avances hacen parte de un documento en versión preliminar que se viene construyendo participativamente al interior de la entidad</t>
  </si>
  <si>
    <t>Frente al avance presentado y de acuerdo con la intención de articular esfuerzos y acciones para llevar a cabo la caracterización de manera integral, entre la DTPCVED y la OGC, se sugiere evaluar los tiempos previstos en el documento denominado "PROCESO METODOLÓGICO XXX-XX-001. Versión X" , lo anterior, considerando que se refieren a 9 meses, estando este documento aún en versión borrador. Lo cual llevaría a entender que no alcanzaría a culminar en la vigencia o tendría que acelarse el curso de acción para su respectiva implementación.
Por otra parte, si bien tienen previsto ligar la caracterización de usuarios realizada en el 2020 con la caracterización de enfoques diferenciales y de género (mujeres y LGBTI), es necesario que esta última se desagregue y particularice de forma independiente como producto del 2021</t>
  </si>
  <si>
    <t>30. Coordinar con los Equipos Territoriales las acciones necesarias para garantizar la participación y generar las condiciones necesarias para ello.</t>
  </si>
  <si>
    <t xml:space="preserve">Durante los meses de enero y febrero la entidad trabajó en la planeación de las acciones y la coordinación entre dependencias y equipos territoriales para el cumplimiento de dicha planeación. A partir de estos ejercicios de planeación se realizó una reunión en el mes de marzo para la socialización de los indicadores de la DTPCVED, las metodologías de reporte y las metas territoriales. </t>
  </si>
  <si>
    <t>Es preciso indicar que el soporte remitido no guarda concordancia con la reunión efectuada en el mes de marzo, en este caso, se esperaría un acta de reunión o un plan de trabajo con sus respectivos compromisos para garantizar la participación y generar las condiciones necesarias para ello. Para el próximo avance se sugiere reportar cómo se están llevando a cabo las condiciones, logros y dificultades de la participación en el territorio.</t>
  </si>
  <si>
    <t>31. Diseñar la estrategia y realizar diálogos y acciones de asesoría, orientación y fortalecimiento, individuales y colectivos, con las personas que participan en los procesos de búsqueda.</t>
  </si>
  <si>
    <t xml:space="preserve">Durante el primer trimestre se avanzó en la realización de los dialogos y acciones de asesoría, orientación y fortalecimiento, de acuerdo con las necesidades relacionadas con las solicitudes de búsqueda. Adicional se viene generando desde la DTPCVED un ejercicio de revisión de los lineamientos de participación para la realización de los ajustes necesarios. A su véz, se trabajó en la estrategia para la participación en los territorios del país donde no hay cobertura de los equipos territoriales. </t>
  </si>
  <si>
    <t>Se sugiere incluir dentro del avance cualitativo el número de dialogos y acciones de asesoría, orientación y fortalecimiento efectuados durante el corte. así mismo, relacionar los logros y dificultades presentadas durante el periodo evaluado.
Con relación al ejercicio efectuado para evaluar la cobertura de los equipos territoriales, se sugiere incluir en este tipo de sesiones a servidores de la Secretaría General y de la Oficina Asesora de Planeación con el fin de aportar en propuestas para satisfacer necesidades y generar alternativas presupuestales.
Finalmente, se sugiere considerar el debido diligenciamiento de las actas de reuniones, lo anterior, considerando que existen multiples espacios en blanco y algunos diligenciados por fuera de la estructura del formato.</t>
  </si>
  <si>
    <t>32. Diseñar e implementar una estrategia de participación de familiares en el exterior.</t>
  </si>
  <si>
    <t xml:space="preserve">En el primer trimestre del 2021 se dio inicio al trabajo de diseño de la estrategia de participación de familiares en el exterior con la recolección de insumos con las dependencias misionales de la UBPD y en el apoyo a equipos territoriales, las principales actividades han sido: 
»Reuniones del Equipo Interdirecciones del Exterior para preparar la reunión que se tendrá en abril con la SGTT.
»Reuniones con los equipos territoriales a los que se remitieron SB (Cali, Bogotá, Cúcuta)
»Acompañamiento a los ET Bogotá y Cúcuta en diálogos virtuales de SB 
»Asesoría en preparación para Acciones de fortalecimiento y dialogo inicial con los ETs de Cúcuta y Bogotá.
»Participación en el seguimiento de la presentación de propuesta de convenio con una de las organizaciones del Grupo Europa de Familiares (propuesta de la organización OMI)
»Reunión entre la OACP y la OTI para abordar el tema de las herramientas tecnológicas al servicio de la participación y la comunicación.
»Preparación de la acción de fortalecimiento colectiva bajo la modalidad virtual, consistente en 3 encuentros pedagógicos y de intercambio de experiencias sobre las acciones humanitarias de búsqueda que se tendrán en abril con familiares de personas desaparecidas que residen en el exterior (Cono Sur y Europa).
»Recolección de insumos del Equipo Interdirecciones del Exterior para la actualización de la estrategia de participación y de abordaje de las SB del exterior (nivel central - nivel territorial), construida a partir de los procedimientos y lineamientos establecidos por la UBPD, y que a futuro se convertirá en una cartilla de consulta para el trabajo interno.  </t>
  </si>
  <si>
    <t>Los avances y soportes reflejan el desarrollo de acciones de planeación encaminadas a la búsqueda de personas desaparecidas con familiares en el exterior. Se sugiere evaluar si los procedimientos internos de la UBPD ya tienen controles para tomar las muestras en el exterior y las garantias de recibirlas de forma idonea en Colombia.</t>
  </si>
  <si>
    <t>33. Realizar entregas e inhumaciones dignas de acuerdo con los lineamientos de la UBPD.</t>
  </si>
  <si>
    <t>En el primer trimestre del año 2021 la Unidad de Búsqueda de Personas Dadas por Desaparecidas UBPD, ha adelantado acciones de articulación para el desarrollo de entregas dignas con el GRUBE de la FGN y el CICR (en el marco del comunicado 062). De acuerdo a la inclusión o no en el registro Único de Víctimas RUV, desde el rol de contribución o coordinación, la UBPD ha apoyado el desarrollo de 9 entregas dignas, adelantadas en la ciudad de Ibagué, Bogotá, Cúcuta y en el municipio de Apartadó.</t>
  </si>
  <si>
    <t>Durante el trimestre se evidencia y soporta la labor humanitaria de la UBPD en el territorio, logrando desarrollar 9 entregas y su posterior inhumación digna.
Finalmente, se sugiere evaluar los formatos utilizados para la elaboración de informes de entrega digna, los cuales al parecer no se encuentran codificados en el sistema de gestión, apareciendo de la siguiente forma XXX-XX-001. Versión X</t>
  </si>
  <si>
    <t>34. Realizar reencuentros de acuerdo con los lineamientos de la UBPD.</t>
  </si>
  <si>
    <t>En un primer momento, entre las acciones desarrolladas al interior de la entidad, se considera importante resaltar la elaboración de la propuesta de diálogos internos ‘Hablemos de reencuentros’, la cual busca, a partir de espacios de intercambios entre los y las servidoras volver sobre la experiencia de la entidad en las solicitudes de búsqueda y reencuentros realizados en el 2020 para: 
•   Recoger las lecciones aprendidas e identificar los logros en el trabajo articulado interdirecciones que permitió avanzar en la garantía del derecho de reencontrarse de las personas que buscan y las personas dadas por desaparecidas halladas con vida. 
•   Identificar los retos, desafíos de los reencuentros y escenarios de análisis para la definición de la competencia de la entidad y desafíos institucionales para avanzar en las acciones humanitarias de reencuentro.
•   Reconocer el alcance e impacto de los reencuentros como parte del diálogo social para el impulso de la búsqueda solidaria en el país. 
Se espera que el resultado de las discusiones y reflexiones de los diálogos, así como las orientaciones de la Dirección General, la SGTT y de los Directores misionales, permitan la actualización del procedimiento y lineamientos de reencuentro construidos por la DTPCVED y de los procedimientos asociados al proceso de reencuentro liderados por DTIPLOC y DTPRI, entre ellos el procedimiento de Localización de personas encontradas con vida y el procedimiento Verificación de identidad en persona encontrada viva, atendiendo a la experiencia de la entidad. 
Esta propuesta de reflexión institucional ha sido socializada con la Oficina Asesora Jurídica, la Subdirección General Técnica y Territorial y la Dirección Técnica de Información y Localización con la que se desarrolló la preparación y diseño metodológico de los diálogos preparatorios, reconociendo en esta propuesta una apuesta interdisciplinar y una oportunidad de fortalecimiento institucional.
Por otra parte, desde la DTPCVED se ha avanzado en espacios de intercambio con el equipo de trabajo del programa Restablecimiento de los Contactos Familiares (RCF) y personas desaparecidas del Comité Internacional de la Cruz Roja (CICR) en los cuales la organización realizó retroalimentación a los Lineamientos de Reencuentro. En estos espacios, CICR compartió de manera general su experiencia en Reencuentros desde el programa. Respecto a los Lineamientos de reencuentro, el grupo de trabajo de CICR tiene una mirada positiva frente al documento, en tanto presenta una revisión de experiencias de otros países, que permiten contextualizar y evidenciar la complejidad del proceso, así mismo señalan que el documento plantea un nivel de profundidad para abordar los reencuentros, lo cual aporta valiosas reflexiones a esta acción y también al  trabajo que desarrolla el CICIR desde el programa de Restablecimiento de contactos familiares (RCF).</t>
  </si>
  <si>
    <t>Se valora el trabajo de evaluación de lecciones aprendidas, alcance, retos y desafios para efectuar los reencuentros de PDD, no obstante, no se evidencia avance cualitativo relacionado con los casos en curso relacionados en las actas de reunión</t>
  </si>
  <si>
    <t>35. Caracterizar las particularidades, expectativas y necesidades de 11 grupos de interés con los que interactúa la UBPD y evaluar la percepción de los grupos de interés caracterizados (12) frente a las respuestas que brinda la Unidad en el proceso de búsqueda de personas dadas por desaparecidas.</t>
  </si>
  <si>
    <t>SGTT y DTPCVED, Equipo de Atención al Ciudadano y OACP</t>
  </si>
  <si>
    <t>Para el desarrollo de esta actividad, la OGC ha contemplado dos vías:
 • Vía 1. Teniendo en cuenta que la OGC no cuenta con los recursos humanos y físicos para realizar la totalidad de esta actividad, se requiere el apoyo de un equipo consultor para implementar las metodologías e instrumentos (realizados en el año 2020) para caracterizar las particularidades, necesidades y expectativas de 9 grupos de interés con los que interactúa la UBPD (Corporaciones públicas, Entidades territoriales, Entidades públicas cercanas a la búsqueda, Fuerza pública, Grupos religiosos, Hospitales, funerarias y cementerios, Notariado y registro, Organismos de control, Poder judicial). Y una vez caracterizados estos grupos, diseñar e implementar metodologias e instrumentos para evaluar la percepción de los mismos frente a las respuestas que brinda la UBPD.
 • Vía 2. Atendiendo al interes de la UBPD de mantener el relacionamiento directo con las personas que buscan y con las organizaciones sociales, de víctimas y de defensa de los derechos humanos, la caracterización de estos dos grupos de interes se desarrollará de manera interna y con el apoyo de una mesa tecnica interna (conformada el año 2020) integrada por la Subdirección General Tecnica y Territorial, la Dirección Tecnica de Participación, Contacto con la Victimas y Enfoques Diferenciales, la Oficina Asesora de Comunicaciones y Pedagogía; y el grupo de Servicio al Ciudadano de la Secretaría General.
 De acuerdo a lo anterior, entre enero y marzo de 2021 se desarrollaron las siguientes acciones por cada vía:
 • Via 1: se avanzó en la elaboración de la ficha técnica para el estudio de mercado, al cual se presentaron dos empresas. Adicionalmente y de acuerdo a las conclusiones del estudio de mercado, se avanzó en el diseño de los estudios previos y en la elaboración de los anexos tecnicos para realizar la contratación directa del equipo consultor que presentó una propuesta tecnica y economica que se ajusta a las necesidades de la UBPD. 
 • Vía 2. Junto a la DTPCVED se construyó una versión preliminar de la metodologia y de la bateria de preguntas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Si bien se ha avanzado en el diseño de los estudios previos y de la metodologia para caracterizar las PQB, el reto de esta actividad se evidencia en que la OGC se vio en la necesidad de realizar ajustes al número de grupos de interés a caracterizar, lo que implicó otras solicitudes (ajustes al PAI, PAA, solicitudes de alcance al estudio de mercado) que tuvieron tiempos administrativos mayores a los contemplados.
 Se encuentran las siguientes evidencias
 1. Ficha tecnica para el estudio del mercado
 2. Estudios previos y anexo tecnico (versión preliminar)
 3. Versión preliminar de la metodologia y de la bateria de preguntas para caracterizar las particularidades, necesidades, expectativas de las personas que buscan.</t>
  </si>
  <si>
    <t>Se evidencia el evance en la actividad, mediante el desarrollo de la ficha técnica para la contratación y la metodología para el trabajo interno, aunque el alcance se redujo a la caracterización de 11 grupos  y la evaluación de percepción de 12, es importante iniciar el plan de trabajo, como sugerencia, un cronograma donde se defina el trabajo por grupos y fechas (trimestral por ejemplo) puede facilitar el avance y el seguimiento a realizar.</t>
  </si>
  <si>
    <t>36.Desarrollar el proceso de elección autónomo de delegados/as de la sociedad civil al Consejo Asesor.</t>
  </si>
  <si>
    <t>Asesora para el Consejo Asesor - Dirección General</t>
  </si>
  <si>
    <t>DTPCVED</t>
  </si>
  <si>
    <t xml:space="preserve">Para el proceso de eleccion de la sociedad civil en el Consejo Asesor se logró el apoyo de la OIM, quien financiará la contratación de los socios implementadores. Vale la pena resaltar que de acuerdo a la a lo establecido por la Corte Constitucional la UBPD debe respetar la autonomia de las organizaciones y por lo tanto son los socios implementadores los que apoyan la elección. No obstante, la UBPD destinó recursos propios para todo lo logistico del proyecto.
De tal modo que en este trimestre se avanzó en la formulación del proyecto, en los términos de refencia de los socios implementadores y en la selección de esos socios. </t>
  </si>
  <si>
    <t>Se observa avance en la actividad al definir el financiador y la formulación del proyecto, así como los términos de referencia para facilitar y acompañar el proceso de manera externa, como la actividad tiene fecha de cierre en julio es importante contar con un plan de trabajo o la información que nos detalle las actividades y/o el entregable final, así como las fechas de dicho desarrollo.</t>
  </si>
  <si>
    <t>37. Implementar el modelo de atención y servicio al ciudadano que contribuya a los procesos de relacionamiento con los actores interesados en la labor de la UBPD.</t>
  </si>
  <si>
    <t>Para implementar el modelo de atención y servicio al ciudadano, se generaron las siguientes acciones operativas:
1. “Realizar un diagnóstico a los equipos territoriales frente a las rutas de atención y manejo de los canales de atención”: El Grupo de Servicio al Ciudadano realizó las siguientes visitas a las sedes territoriales de acuerdo con el cronograma propuesto: Cúcuta 22 de febrero, Ibagué 17 de febrero, Yopal 24 de febrero, Montería 3 de marzo, Medellín 8 de marzo, Apartado 11 de marzo, Sincelejo 15 de marzo, Barrancabermeja 17 de marzo, lo cual equivale al 53,3% de cumplimiento en la actividad. De lo anterior se adjunta como evidencia los instrumentos diagnóstico aplicados y listados de asistencia.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Se adjunta como evidencia matriz Excel.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Se adjunta como soporte de la actividad, el cronograma en mención.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a. 1.1 Aplicación de encuesta a los equipos de las territoriales
b. Visitas presenciales: Cúcuta 22 de febrero, Ibagué 17 de febrero, Yopal 24 de febrero, Montería 3 de marzo, Medellín 8 de marzo, Apartado 11 de marzo, Sincelejo 15 de marzo, Barrancabermeja 17 de marzo.
c. Espacios de socialización virtual: 22 febrero: Mocoa, Barrancabermeja, Medellín. 24 febrero: Cali. Montería, Arauca, San José del Guaviare. 26 febrero: Yopal, Bogotá, Apartadó, Ibagué. 1 marzo: Barranquilla, Villavicencio, Florencia, Sincelejo. 5 marzo: Quibdó, Sincelejo.
d. Capacitación servicio de transporte: 21 y 22 de enero y 12 de marzo.
5. “Diseñar y socializar un canal de comunicación interno que facilite la denuncia anónima o confidencial de posibles situaciones irregulares junto con los lineamientos específicos para su manejo”: Esta actividad no ha tenido avance durante el trimestre valorado, teniendo en cuenta el desarrollo de otros lineamientos programados previamente.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Se adjunta evidencia de lo manifiesto.
7. “Registrar, controlar y realizar seguimiento de los PQRSD y Solicitudes de Búsqueda que ingresan a través de los diferentes canales de atención”: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Se elaboró un formulario para la valoración de la percepción de uno de los grupos de interés de la UBPD, correspondiente a PQRSD, del cual fueron enviados a través del correo electrónico de servicio al ciudadano 700 formularios. A la fecha se han obtenido 116 respuestas, lo cual corresponde al 16.57% de muestra obtenida. Los resultados se encuentran en análisis y consolidación. Como evidencia de lo anteriormente descrito se adjunta formulario.
9. “Elaborar informes del comportamiento de canales de atención”:  Teniendo en cuenta la periodicidad de los informes (cuatrimestrales) se presentará el respectivo avance en el siguiente reporte.
10. “Realizar sesiones de cualificación y sensibilización a los colaboradores que prestan servicios de transporte, aseo y cafetería, vigilancia, operación logística y correspondencia, para el fortalecimiento y conocimiento de la naturaleza y misión de la UBPD”: Fueron realizadas capacitaciones al Servicio de Transporte el 21 y 22 de enero y 12 de marzo.</t>
  </si>
  <si>
    <t>La información da cuenta de que se ha avanzado en la dirección esperadada para desarrollar e implementar el modelo de atención y servicio al ciudadano. Sin embargo, para el próximo trimestre se sugiere incluir los logros y dificultades presentados durante la consecución de todas estas tareas desarrolladas en el período evaluado. 
Dentro de las tareas desarrolladas, no se evidencia que labores de enfoque diferencial se han desarrollado o se tienen planeadas para la vigencia, ejemplo de ello, puede ser la inclusión de letreros, cartillas o buzones en lenguaje braille, carteleras auditivas, inclusión en la página web de mensajes con audio, atención por personas diferentes a vigilantes o cosas por el estilo.</t>
  </si>
  <si>
    <t xml:space="preserve">38. Desarrollar acciones de fortalecimiento de la participación de las personas y organizaciones que buscan en los Planes Regionales de Búsqueda y en el desarrollo de acciones humanitarias. </t>
  </si>
  <si>
    <t>Asesora para temas de incidencia, relacionamiento público y posicionamiento político</t>
  </si>
  <si>
    <t>ECA, DTPCVED, ET</t>
  </si>
  <si>
    <t xml:space="preserve">La presente es una actividad permanente de todo el año, se evidencia el avance mediante el cierre de dos (2) convenios o acuerdos de carácter regional, el primero en el Magdalena Medio con OSC y financiado por  la Agencia Catalana de Cooperación al Desarrollo e implementado en asocio con PNUD, y las organizaciones EQUITAS, FUNDECOS y CEDAT, y el segundo, para Norte de Santander  con el apoyo de USAID y Naciones Unidas.  Es importante seguir reportando el avance de los productos y el desarrollo de estos proyectos.  Así como del trabajo que se viene desarrollando con los demáss proyectos mencionados en otras regiones, éstos últimos sería bueno detallarlos o tener todo en una tabla o cuadro que facilite su lectura para el seguimiento.
</t>
  </si>
  <si>
    <t>39. Analizar el contexto de orden público según las actividades que vayan a desempeñar las servidoras y los servidores y contratistas de la UBPD.</t>
  </si>
  <si>
    <t>Equipo de Prevención y Protección</t>
  </si>
  <si>
    <t>La información da cuenta de que se ha avanzado en la dirección esperadada. Sin embargo, el nivel de tarea que se indica es más detallado de lo que se requiere para el reporte del Plan de acción, donde no existe el concepto de "subactividad". Estas serían equivalentes a tareas, las cuales no se deben reflejar en una herramienta de tipo estratégica, sino que deben consigarse en los Planes operativos internos de cada dependencia. El Plan de acción es una herramienta estratégica, cuyo seguimiento se publica para consulta de los grupos de valor. En ese sentido, en la presente matriz, aunque se trate de actividades y no de indicadores, se busca que los reportes cualitativos sean analíticos y no al nivel de labores tan puntuales. Se sugiere que la reflexión sea en términos de logro, para mostrar qué se alcanzó en el período y qué dificultades se enfrentaron en desarrollo de la actividad.
Lo más pertinente es realizar aquí un análisis sintético que permite entender los avances y no el desarrollo a nivel tan operativo, de acciones puntuales, por lo que se sugiere resumir en ese sentido.
Dejamos señalados algunos aspectos de redacción.</t>
  </si>
  <si>
    <t>40. Emitir las recomendaciones correspondientes en materia de prevención y protección para el desarrollo de las actividades de la UBPD, por medio del formato de Autorización de seguridad para salidas a terreno.</t>
  </si>
  <si>
    <t>Igual que en el primer comentario, se espera que el seguimiento de la actividad sea más analítico en términos de logros alcanzados y dificultades enfrentadas, y no tanto de reporte puntual de acciones desagregadas, que harían parte de los Planes operativos. Estos últimos son herramientas internas para la organización del trabajo, que no necesariamente brindan información de interés para la toma de decisiones (propósito del Plan de acción) ni para la ciudadanía que hace seguimiento a la labor de la UBPD.
Así mismo, la noción de subactividades sería equivalente a las tareas, que son justamente las que componen los Planes operativos y no el Plan de acción, donde se debe dar cuenta de la actividad en su conjunto.</t>
  </si>
  <si>
    <t>41. Iniciar el desarrollo e implementación del Sistema de Información Misional, que permita realizar el registro de las solicitudes de búsqueda tanto en el nivel central como en el nivel territorial.</t>
  </si>
  <si>
    <t>OTIC</t>
  </si>
  <si>
    <t>El reporte da cuenta de un importante avance en la dirección esperada.
Como la actividad está proyectada para realizarse de manera amplia a lo largo del año y, dado que no es un indicador en la presente vigencia, se sugiere, en todo caso, reportar los avances y retos con base en un cronograma detallado que debe tener el área para poder hacer seguimiento adecuado. Con relación al Plan Anual de Adquisiciones V7, esta contratación se encuentra retrasada por el trámite de vigencias futuras pendiente por radicar</t>
  </si>
  <si>
    <t>42. Disponer de las herramientas requeridas para gestionar la información de las personas que estan incluidas en las solicitudes de búsqueda.</t>
  </si>
  <si>
    <t>Para gestionar la información de las personas buscadas por la UBPD, y en aras de permitir la visualización de formularios y su edición, se realizó la migración de los datos incluidos en  los Google forms por medio de un robot que replica la información que se diligenció a los formularios de KOBO. (KoBoToolbox es un conjunto de herramientas para la recopilación de datos de campo para su uso en entornos desafiantes. Es un software  libre y gratuito.)</t>
  </si>
  <si>
    <t xml:space="preserve">Se entiende que la herramienta fundamental para gestionar la información de las solicitudes de búsqueda es KOBO, así que el reporte da cuenta de la definición al respecto y el avance respectivo. Importante verificar si se utilizarán otras herramientas complementarias, así como la relación con el desarrollo e implementación del Sistema de información misional (actividad 41).
Se recomienda evaluar con la asesora de seguridad de la información los riesgos de utilizar KoBoToolbox, siendo esta una herramienta libre y gratuita. </t>
  </si>
  <si>
    <t>43. Difundir piezas a través de medios de comunicación nacionales, territoriales y alternativos, que incentiven a la ciudadanía a realizar solicitudes de búsqueda y aportes de información.</t>
  </si>
  <si>
    <t>Aún no contamos con el contrato de servicios de preproducción, producción, postproducción y emisión de piezas comunicativas y pedagógicas, radiales y audiovisuales, por lo cuál no se han iniciado las emisiones.</t>
  </si>
  <si>
    <t>Aunque la actividad inicia en marzo y va hasta el cierre de la vigencia es importante realizar los esfuerzos necesarios para lograr el contrato e inicio de actividades de difusión.  Aunque no se tenga la difusión puede haber avance en el plan de trabajo o cronograma de piezas o campañas a realizar? algún avance de la metodología o estrategia a utilizar? incluso el diseño de algunas piezas que serían las primeras una vez inicie la difusión?  Estas pueden ser acciones que demuestren avance y no se estén visibilizando.  Importante que podamos conocer las fechas esperadas y (quizás para el próximo reporte) de inicio real del contrato, así como las razones de los atrasos.</t>
  </si>
  <si>
    <t>44. Realizar estrategias de pedagogía en el territorio, con diferentes actores, que incentiven a la ciudadanía a realizar solicitudes de búsqueda y aportes de información</t>
  </si>
  <si>
    <t>ET, SGTT, DTPCVED</t>
  </si>
  <si>
    <t>En el marco de la implementación de la Estrategia de Pedagogía 2021 se llevaron a cabo las siguientes actividades de las cuales se resaltan los avances, impactos y dificultades:
 Intercambios de saberes y experiencias prospección, recuperación, información e identificación humana: Entre los impactos más importantes se destaca el fortalecimiento de la confianza construida con las personas buscadoras del proceso Círculo de Saberes de seis territorios. Además, de estos espacios se recibieron aportes de información que han contribuido a identificar los lugares de localización de donde hay personas dadas por desaparecidas, en este caso la comunidad de San José de Apartadó manifestó tener la localización con identidad de personas dadas por desaparecidas. Asimismo, en el caso del Meta el ET manifestó haber tenido información clave que en otros espacios no se había logrado. Como dificultades se reconoce la realizacoón de los espacios de manera virtual dado que no permitió una comunicación fluida y una retralimentación sobre las experiencias de personas buscadoras.
 Producción herramientas pedagógicas: Con la producción de diez piezas comunicativas y pedagógicas de aportó en la orientación a las víctimas que se acerquen o tengan procesos con la Unidad de Búsqueda para que puedan acceder a los diferentes derechos que tienen para aportar a su reparación integral y también en la difusión a las víctimas que se encuentran en el exilio las formas de acceso con los canales que tiene disponible la Unidad de Búsqueda para garantizar el derecho de las personas que viven fuera del país y tienen seres queridos desaparecidos.
 Círculos de Saberes: Se dió inicio a los procesos de Círculo de Saberes en Ríosucio-Chocó y Dabeiba-Antioquia. Se destaca como impactos positivos la construcción de confianza con las personas buscadoras en esos territorios, principalmente en Chocó. En Dabeiba se destaca que los participantes ya contaban con un conocimiento más amplio y claro sobre el mandato de la UBPD y se procuró dejar claro el alcance del espacio al explicar que se trabajaba en la construcción de insumos comunicativos y pedagógicos a partir de la necesidad del territorio.
 Espacios de Pedagogía: Durante este primer trimestre se realizaron tres espacios de pedagogía, de dos de ellos se destacan uno con Delegados y delegadas de la sociedad civil del Consejo Asesor en el que se dejó manifestada la necesidad de tener un espacio mucho más largo para poder ahondar con mayor profundidad en los temas tratados. Un segundo espacio con la Defensoría del Pueblo de Soacha, este espacio aportó a dejar clara la necesidad de a articulación interinstitucional para la búsqueda de las personas dadas por desaparecidas y los roles que tienen en la búsqueda de las personas dadas por desaparecidas. También aportó a realizar un plan de trabajo conjunto para llegar a las personas que viven en Soacha para que puedan acceder al derecho que tienen de buscar a sus seres queridos desaparecidos.
 SIVJRNR: Se realizó el acompañamiento, revisión y creación de contenidos para el curso virtual del SIVJRNR que se llevará a cabo en los territorios y está dirigido a todo tipo de público. Este curso virtual está enfocado en facilitar la comprensión del funcionamiento del Sistema Integral de Verdad Justicia Reparación y no Repetición, la importancia que tiene el sistema en la construcción de paz, el mandato de la Unidad de Búsqueda y los distintos escenarios de participación que tienen las personas en el proceso de búsqueda.</t>
  </si>
  <si>
    <t>Actividad permanente de todo el año, es claro el avance en diferentes vías como círculo de sabores, producción de píezas y herramientas pedagógicas, intercambio de saberes y experiencias, espacios de pedagogía y demás.  Es fundamental poder organizar el reporte y las evidencias que soporten la realización de las acciones informadas, pues pueden ser solicitadas.
Al inicio del reporte se habla de una "estrategia de pedagogía 2021", existe un documento al respecto? de ser así es importante conocerlo y reportarlo dentro de las acciones trimestrales del plan de acción.</t>
  </si>
  <si>
    <t>45. Disponer de las herramientas requeridas para gestionar la información de los aportantes de información.</t>
  </si>
  <si>
    <t>46. Registrar la información de los aportantes de información.</t>
  </si>
  <si>
    <t>ET</t>
  </si>
  <si>
    <t>Durante el primer trimestre del año se registraron 41 nuevos aportantes de información, y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realizaron actividades de capacitación en el registro con los ET de Apartadó y Chocó.</t>
  </si>
  <si>
    <t>El dato indicado con respecto a la actividad no es consistente con el indicador correspondiente (05 Número de aportantes que entregan información según la ruta de trabajo establecida), pues allí se reportaron 48 aportantes de información. Se requiere unificar el dato y garantizar que este corresponda con los soportes presentados. En todo caso, solicitamos verificar que el modo en el que se está contabilizando corresponda claramente con el indicador y no con el número de soportes.</t>
  </si>
  <si>
    <t>47. Desarrollar encuentros con los aportantes de información, con el fin de presentar las implicaciones del aporte y determinar la voluntad para lograr el mismo.</t>
  </si>
  <si>
    <t>Se brindaron orientaciones para el abordaje de aportantes (contacto inicial y encuentros de recolección de información) con las AT Suroccidente, AT Centro, AT Noroccidente 1 y 2.
Durante el 1 trimestre se desarrollaron 48 encuentros con aportantes de información por parte de los ET y equipo del nivel central de la DIPLOC, en los que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complejos y para la articulación con actores claves para desarrollar rutas de trabajo de recolección de información como: Confraternidad Carcelaria, Comisión de la Verdad, INPEC, JEP, ARN, e internamente con los equipos de Prevención y Protección, Servicio al Ciudadano y la Oficina Asesora Jurídica.</t>
  </si>
  <si>
    <t>La información es completa y da cuenta de que se han hecho acciones importantes para que los equipos técnicos desarrollen esta labor de una manera cada vez mejor, tratándose de un tema complejo que requiere de ajustes constantes.
Es en esta actividad que parece que resulta más útil contabilizar el número de actas de reuniones, que se usaron como soporte del indicador 05, y modificar en la ficha las fuentes de información.</t>
  </si>
  <si>
    <t>48. Elaborar la agenda de actividades y mensajes estratégicos a ser difundidos.</t>
  </si>
  <si>
    <t>Asesora en temas de incidencia, relacionamiento público y posicionamiento político</t>
  </si>
  <si>
    <t>Conforme se van conociendo las fechas planteadas para las acciones humanitarias, el equipo de la OACP destina a los profesionales que acompañarán cada espacios y se distribuyen así las fechas, se mantiene actualizado el cronograma de acciones con la información suministrada por las Direcciones Técnicas.</t>
  </si>
  <si>
    <t>49. Elaborar boletines de prensa, videos y/o audios, para impulsar en medios de comunicación el cubrimiento riguroso de las acciones humanitarias y actividades de búsqueda.</t>
  </si>
  <si>
    <t>SGTT, Asesora en temas de incidencia, relacionamiento público y posicionamiento político</t>
  </si>
  <si>
    <t>50. Medir y evaluar las publicaciones en los medios de comunicación que cubren a la Unidad de Búsqueda.</t>
  </si>
  <si>
    <t>51. Solicitar la información necesaria y actualizada a las dependencias y oficinas, sobre las acciones humanitarias y actividades de búsqueda.</t>
  </si>
  <si>
    <t>52. Medir y evaluar las publicaciones en los medios de comunicación con mayor impacto que cubren a la Unidad de Búsqueda.</t>
  </si>
  <si>
    <t>Entre el 1 de enero y el 30 de marzo de 2021 se registraron al menos 72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t>
  </si>
  <si>
    <t>53. Diseñar campañas y piezas comunicacionales para posicionar la importancia de la búsqueda humanitaria, sus avances y resultados.</t>
  </si>
  <si>
    <t>54. Medir y evaluar el impacto de las campañas y piezas comunicacionales divulgadas, relacionado al crecimiento de los seguidores en canales digitales de la UBPD y el alcance de las publicaciones.</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</si>
  <si>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alrededor de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</si>
  <si>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r>
      <rPr>
        <sz val="10"/>
        <color theme="1"/>
        <rFont val="Arial"/>
        <family val="2"/>
      </rPr>
      <t>La UBPD</t>
    </r>
    <r>
      <rPr>
        <b/>
        <u/>
        <sz val="10"/>
        <color theme="1"/>
        <rFont val="Arial"/>
        <family val="2"/>
      </rPr>
      <t xml:space="preserve"> brinda respuestas</t>
    </r>
    <r>
      <rPr>
        <sz val="10"/>
        <color theme="1"/>
        <rFont val="Arial"/>
        <family val="2"/>
      </rPr>
      <t xml:space="preserve"> que dan cuenta de los avances y múltiples resultados del proceso de búsqueda.</t>
    </r>
  </si>
  <si>
    <t>55. Registrar la información en la matriz de fuentes bibliográficas.</t>
  </si>
  <si>
    <t>Subdirección de Gestión de la Información</t>
  </si>
  <si>
    <t>Durante el primer trimestre del 2021 se registraron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</si>
  <si>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56, pues de ser equivalente el reporte, no tendría sentido que fueran actividades separadas.</t>
  </si>
  <si>
    <t>56. Analizar la información registrada en la matriz de fuentes bibliográficas.</t>
  </si>
  <si>
    <t>Durante el primer trimestre del 2021 se analizó el 100 %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</si>
  <si>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55, pues de ser equivalente el reporte, no tendría sentido que fueran actividades separadas.</t>
  </si>
  <si>
    <t>57. Realizar seguimiento al Plan de Mejoramiento de la UBPD suscrito con la Contraloría General de la República respecto del hallazgo No. 8 "Sistema de Información Misional y Herramientas Tecnológicas".</t>
  </si>
  <si>
    <t>Oficina de Control Interno</t>
  </si>
  <si>
    <t>SGTT, DTIPLB, SGI, OTIC</t>
  </si>
  <si>
    <t>Frente al avance, es importante que adicional a las acciones desarrolladas o soportes resultantes, se desagreguen y mencionen los logros y avances relacionados con el plan de mejoramiento de la UBPD, así mismo, que dificultades se han presentado para poder llevar a cabo esta labor.</t>
  </si>
  <si>
    <t>58. Realizar intercambios internos y externos para la identificación, construcción y socialización de conocimiento que fortalezca las metodologías y acciones operativas en cada una de las fases de la búsqueda, en particular en el ámbito territorial y de las DTM.</t>
  </si>
  <si>
    <t>SGTT (DTM y ET), Oficinas Asesoras, ECA</t>
  </si>
  <si>
    <t>Se presentan importantes reuniones y actividades de intercambio de conocimiento, la presente también es una actividad permanente, quizás para el mejor entendimiento, prganización y seguimiento mediante una tabla se pueda presentar la información más detalladamente a manera de registros, esto puede ser útil tambien para organizar las evidencias que soportan dichas acciones.</t>
  </si>
  <si>
    <t>59. Conceptuar y revisar documentos relacionados con la Seguridad de la Información y la Gestión documental de la UBPD.</t>
  </si>
  <si>
    <t>Durante el primer trimestre del año la Oficina Asesora Jurídica conceptuó y revisó diferentes documentos relacionados con la Seguridad de la Información, estos son:
1. 17 de febrero de 2021: Se remitío correo electrónico con cometarios dirigidos a Carlos Humberto Parra y Victoria Díaz (OTIC) sobre "Formato compromiso de confidencialidad de la reunión con la ETB"
2. 26 de febrero de 2021: Se remitió el memorando No. 1000-3-202101293 con asunto "Comentarios al proyecto de “Protocolo de cooperación e intercambio de información entre las entidades del SIVJRNR"
3. 19 de marzo de 2021: Se remitió el memorando No. 3000-3-202101748 con asunto "Concepto dirigido a orientar las consultas elevadas a nuestra oficina con ocasión de la ejecución del Convenio de Red de Apoyo"
4. 23 de marzo de 2021: Se remitió el memorando No. 3100-3-202101770 con asunto "Asesoría para respuesta PQRS con relación a la búsqueda de un desaparecido."
5. 30 de marzo de 2021: Se remitió el memorando No. 1000-3-202101932 con asunto "Protocolo de Intercambio de Información entre la Comisión para el Esclarecimiento de la Verdad, la Convivencia y la No Repetición y la Unidad de Búsqueda de Personas dadas por Desaparecidas en el contexto y en razón del conflicto armado"
De esta manera, la Oficina Asesora Jurídica ha respondido a las solicitudes realizadas por las dependencias de la UBPD con el objetivo de asesora jurídicamente las necesidades planteadas por los equipos.</t>
  </si>
  <si>
    <t>Dentro de los avances planteados, adicionalmente, se evidencia gestión en otros temas diferentes a los relacionados en la actividad: "Seguridad de la Información y la Gestión documental de la UBPD". En este caso, se sugiere orienten los resultados únicamente a estos temas. Así mismo, se sugiere evaluar desde la Oficina Asesora Jurídica cómo orientar otros temas relacionados que no se encuentren en el radar de las personas o áreas encargadas. Lo anterior, considerando que la OAJ se encuentra respondiendo temas remitidos por las áreas y no asesorados desde su óptica.</t>
  </si>
  <si>
    <t>60. Implementar la primera fase del modelo de seguridad digital para la UBPD.</t>
  </si>
  <si>
    <t>Oficina de Tecnologías de la Información</t>
  </si>
  <si>
    <t>Comité de Seguridad de la Información, Oficial de Seguridad de la Información</t>
  </si>
  <si>
    <t xml:space="preserve">"Con el propósito de desarrollar la actividad de Implementar la primera fase del modelo de seguridad digital para la UBPD. la Oficina TIC ha establecido e iniciado la ejecución de un proyecto con el que se busca iniciar la implementación del Modelo de Seguridad Digital, ejecutando el plan de protección y seguridad digital 2021 de forma integral y articulada con el Sistema de Seguridad de la Información. Para lo cual, se desarrollaran diferentes acciones estratégicas que permitirán fortalecer y afianzar las herramientas tecnológicas dispuestas por la entidad y los servicios especializados de seguridad digital así como fomentar la participación activa de los servidores para fortalecer y afianzar la seguridad digital en el nivel central y territorial.
Los beneficios a nivel de seguridad digital que se esperan lograr son los siguientes:
1. implementación gradual de líneas de control que respondan a las necesidades de protección de información de la UBPD.
2. Afinamiento dinámico de las capacidades tecnológicas existentes con el fin de minimizar riesgos externos e internos, fortaleciendo la confianza con las organizaciones, personas, procesos e información que gestiona la entidad.
3. implementar mecanismos de monitoreo, seguimiento, evaluación, y mejora continua de las herramientas especializadas de ciberseguridad para preservar confidencialidad, integridad, autenticidad y no repudio.
4. Afianzar la cultura de seguridad digital en la entidad lo cual permitirá entender el entorno, sus amenazas y las diferentes situaciones a las que se enfrentan los servidores, servidoras, contratistas y personal delegado de la UBPD, manteniendo siempre un comportamiento preventivo.
5. Desarrollar diferentes estrategias articuladas permite que se cubra y fortalezca de manera integral diversos elementos tecnológicos que son necesarios para el desarrollo de las funciones propias de las diferentes áreas, manteniendo de forma primordial niveles aceptables en seguridad digital hacia los interesados externos e internos.
6. Aportar en la implementación del Sistema de Seguridad de la Información de la UBPD definiendo controles a nivel tecnológico, de comunicaciones y estrategias de concientización.
Para el primer trimestre se registran los siguientes avances en el desarrollo de las actividades del proyecto Implementación de la primera fase del modelo de seguridad digital para la UBPD
1. Se realiza validación de un instrumento para realización del inventario de activos de hardware existentes en la entidad, asimismo se diseña y socializa el instrumento con servicios tecnológicos para el registro de los equipos de cómputo en uso por parte de los servidores y contratistas de la entidad.
Evidencias:
https://docs.google.com/spreadsheets/d/1DvtgieaEtQ9dquLZ961ZIMmVBmWzNY1VOX-hDIA1odg/edit#gid=0
2. Se encuentra en revisión del inventario de activos de información de la OTIC, de acuerdo con la matriz registrada en la herramienta isolucion.
Evidencias:
https://unidadbpd.isolucion.co/SI/frmInventarioActivo.aspx
3. En el mes de Febrero se presentó un incidente de seguridad digital y seguridad de la información en una sede territorial de la entidad, se realiza gestión de acuerdo al procedimiento actual y registro en la herramienta Isolucion.
Evidencia: https://drive.google.com/file/d/1x4eghdidN7DqYugU3s90jjOP9qoe9kla/view?usp=sharing 
Nota: El detalle de este incidente es confidencial.
4. Se realiza revisión del uso de la herramienta de cifrado, actualmente se encuentra en proceso de depuración de las licencias asignadas, asimismo se han adelantado actividades de prueba con el proveedor para implementar cifrado de disco completo en el territorio inicialmente.
Evidencias:
- https://drive.google.com/file/d/1MrQv8-_BGjYbRR1TMkr8uO4Inc0ISIdN/view?usp=sharing
- https://drive.google.com/file/d/1FD6zu7L6AQquxLCmvDM23J2aTFrqYVT_/view?usp=sharing
- https://drive.google.com/file/d/1L9dyn5Ztbepztoi0sO8roO5eKgI-WoUA/view?usp=sharing
5 Se encuentra en proceso de validación de los roles y responsabilidades de seguridad digital definidos por la consultoría, con el fin de identificar si se requiere ajustar.
Evidencias: https://drive.google.com/file/d/13FyVReKOnvQ5Q7_AIuuCzCc2fTEjhwZc/view?usp=sharing
6. Se realiza socialización con Gestión Humana, Comunicaciones y Servicios Tecnológicos de la OTIC de las vulnerabilidades encontradas en las pruebas de ethical hacnkig realizadas el año pasado, asimismo se identificaron las personas, proveedores y áreas requeridas para ejecutar las actividades de remediación, se han llevado a cabo seguimientos con las áreas de las actividades a gestionar.
Evidencias:
- https://drive.google.com/file/d/1s3Zibh2NA8ItSt6Vuw3HVdYl48jLjs-a/view?usp=sharing
- https://drive.google.com/file/d/1PxWoK-XOasM6MzeF8_THVQH9kk8z-SGm/view?usp=sharing
- https://drive.google.com/file/d/1O4u0daR68-20uDd6PfjOkPLbH13b3mj_/view?usp=sharing
7. Se está finalizando la identificación de los controles actuales sobre las redes de la entidad, así mismo se identifican oportunidades de mejora y se genera un lineamiento en relación con la conexión a las redes inalámbricas de la entidad.
Evidencias: https://drive.google.com/file/d/1u3WULkwz89Nrk1xrVwLVpRnyI-qGklK1/view?usp=sharing
- https://drive.google.com/file/d/1dOYfy9ZQMui3kO3R4qf4yuY-5jo29Q7E/view?usp=sharing
8. Se han solicitado los informes de  navegación web correspondientes a los meses de Enero y Febrero, una vez se tenga acceso a los mismos se realizará revisión y se propondrán ajustes o mejoras.
Evidencias: https://drive.google.com/file/d/1OWqLp4aptZQyzZdQ_2bOHh1SIK0pu14l/view?usp=sharing
Nota: El detalle de estos informes es confidencial.
9. Se realiza implementación de controles web por filtros de navegación y reglas en el firewall con base en la revisión interna realizada por el equipo de seguridad digital durante el año 2020.
Evidencias: https://drive.google.com/file/d/1bBICfDyI8elggQ4YrlEHOiO2ej64HFze/view?usp=sharing
10. Se encuentra en revisión de posibles ajustes o mejoras a los procesos de cifrado, borrado, dlp y mdm, fue necesario extender el periodo de estabilización hasta el mes de abril.
- https://drive.google.com/file/d/1vqBZFE9ziPipn60G_MASKjjV7JGwzkG0/view?usp=sharing
11. Se solicitó por parte de la oficina de comunicaciones apoyo y orientación desde el enfoque de seguridad digital para el intercambio de información con familiares principalmente en el exterior.
Evidencias:
- https://drive.google.com/file/d/1FyiFpkcdmJ8qcfCy44yaKQid318GxMdU/view?usp=sharing
- https://drive.google.com/file/d/1yk3banG0xn5-MYvWjcR-S0155NI0uvAp/view?usp=sharing
- https://drive.google.com/file/d/1dai0KxcEsVQ6FlLAfZlj9CA6LkX8theQ/view?usp=sharing
- https://drive.google.com/file/d/1TdEw2BnzDPhztXB6qEz8EVW2BJliKNeQ/view?usp=sharing
12. Se genera espacio con planeación para revisión del módulo de riesgos de gestión y corrupción a través de la herramienta ISOLUCION.
Evidencias:
- https://drive.google.com/file/d/1PdFFDhH7xv0TwQQrBFXNcgpWQHggeItt/view?usp=sharing
13. Se encuentra en proceso de generación de una propuesta de actualización a la metodología de riesgos de seguridad de la información y seguridad digital, de acuerdo con la actualización de la política de gestión de riesgos de la entidad.
Evidencias
- https://drive.google.com/file/d/1wdh1hdfEGCURDM4ja05Ubnw_Llj4w8Je/view?usp=sharing
- https://drive.google.com/file/d/1s2frC71FNg2LDjAo1z84msPLvTWCJ8lZ/view?usp=sharing
Así mismo se desarrollará el proyecto Aseguramiento de las herramientas tecnológicas. Con este proyecto se busca realizar el aseguramiento de las herramientas tecnológicas provistas en la UBPD lo cual permitirá preservar la confidencialidad, integridad y disponibilidad de la información gestionada, producida, recibida o transformada a través de los medios tecnológicos en los diferentes procesos de la UBPD.
Entre los beneficios esperados se encuentran:
1. Aseguramiento de herramientas tecnológicas de acuerdo con recomendaciones de seguridad y buenas prácticas en la materia.
2. Implementación de diferentes controles para monitoreo continuo y permanente de los sistemas de información, infraestructura, redes de comunicación, entre otros.
3. Gestión integral de los avances realizados por los diferentes integrantes del equipo de seguridad digital y seguridad de la información.
4. Gestión articulada de los planes de tratamiento de riesgos vigentes.
Durante el trimestre se llevaron a cabo las siguientes actividades:
1. Depuración Usuarios DA - Planta
2. Depuración Usuarios DA - Contratistas
3. Depuración cuentas de correo - Gsuite
4. Depuración Usuarios sin caducidad de contraseña
5. Mejorar el proceso de comunicación con Gestión Humana y Contratos
6. Implementar Doble factor - Administradores
7. Informe reglas, filtros y aplicaciones en firewall
8. Mejoramiento reglas, filtros y aplicaciones firewall
9. Revisión navegación usuarios VPN
10. Cambio de contraseña red wifi
11. Revisión equipos conectados a wifi con posibles vulnerabilidades
Evidencias:
El seguimiento y reporte de avance de las actividades mencionadas anteriormente se realizaron a través de la plataforma Project Place, se adjunta reporte generado a través de la herramienta:
- https://drive.google.com/file/d/1YK0xBc3xzLcBfj8_9Msr_J-e4izvJ1Zg/view?usp=sharing
</t>
  </si>
  <si>
    <t>El avance presentado permite evidenciar las acciones tendientes a implementar la seguridad digital de la entidad, no obstante, al ser tan extenso, para el próximo reporte se sugiere incluir los principales logros y dificultades que enfrenta la implementación de este modelo. Así mismo, se sugiere no incluir los links de las evidencias, sino enviarlas adjuntas, ya que este avance y retroalimentación son publicados en la página web de la entidad.</t>
  </si>
  <si>
    <t>61. Implementar el Sistema de Gestión de Documentos Electrónicos de Archivo de la UBPD, de acuerdo con la naturaleza y funciones de la Entidad.</t>
  </si>
  <si>
    <t>En el marco del contrato 236 de 2020, suscrito entre la Unidad de Búsqueda de Personas dadas por Desaparecidas y Evolution Technologies Groups SAS, se dio cumplimiento a la primera fase y asimismo fueron recibidos a satisfacción cada uno de los entregables.
● Cronograma detallado del proyecto aprobado por el supervisor del contrato. 
● Entregar documentos Frente de Gerencia del Proyecto: Project Charter, Documento de Alcance del  Proyecto, Plan de Gestión del Proyecto, Procedimiento de aceptación de entregables, Matriz de Roles y  responsabilidades del proyecto, Estándares y procedimientos del proyecto.  
● Plan de Entrenamiento de Equipo de Proyecto. 
● Documento Estrategia de Gestión de Datos. 
● Documento de Arquitectura Técnica 
● Documento de Dimensionamiento de sistemas de Desarrollo, Calidad y Productivo 
● Arquitectura de Integración e Inventario de Interfaces 
● Certificación de instalación de la Plataforma Tecnológica. 
● Certificado de licencias a perpetuidad para los ambientes pruebas y producción. 
● Informe técnico y soportes del levantamiento de información con todas las dependencias para los flujos de  trabajo, análisis, diseño actual y diseño propuesto en la herramienta (Arquitecturas). (Una vez recibido a  satisfacción por parte del supervisor). 
● Actas de reunión y soportes de levantamiento de información en la entidad (acorde a lo definido y  programado con el Supervisor).
● Copia de la Entrada a Almacén de los bienes recibidos a satisfacción por parte del Supervisor.</t>
  </si>
  <si>
    <t>El proyecto del SGDEA va a permitir estructurar orden, estandarización y normalización de los procesos documentales en la entidad. frente a esto, se sugiere iniciar a sensibilizar a los servidores para evitar resistencia al cambio a la hora de migrar al sistema de información.  así mismo, se sugiere trabajar de manera simultanea la capacitación de las personas que serán las encargadas de cargar y monitorear información allí alojada. Son actividades que se pueden hacer en paralelo mientras se desarrolla y migra la información de la entidad.</t>
  </si>
  <si>
    <t>62. Implementar el Programa de Gestión Documental de la UBPD, de acuerdo con los lineamientos del Archivo General de la Nación.</t>
  </si>
  <si>
    <t>El Grupo Interno de Trabajo de Gestión documental en el marco del plan de acción y sus respectivas actividades, ha realizado visitas de seguimiento a los archivos de gestión, remitió la programación de las capacitaciones en materia de gestión documental para la vigencia 2021, se actualizó y publicó la Guía de Conformación de Expedientes Contractuales, se finalizó el banco terminológico, memoria descriptiva y se firmaron todas las Tablas de Retención Documental por parte de cada uno de los jefes de las dependencias, asimismo, se elaboraron campañas de expectativas en relación al proceso de gestión documental y las actas de reunión y listados de asistencia.</t>
  </si>
  <si>
    <t>El trabajo desarrollado permite culminar labores pendientes por culminar desde la vigencia 2020. materializando hitos relevantes para el manejo de gestión documental en la UBPD. 
Se sugiere enfocar esfuerzos en el seguimiento a los archivos de gestión, pensando en la cantidad de información que fluye por fuera de las instalaciones en tiempos de pandemia y que no facilitan la consolidación de la misma en las instalaciones o en centros de almacenamiento alternos de la entidad.</t>
  </si>
  <si>
    <t>63. Robustecer las capacidades tecnológicas de la UBPD a través de proyectos de TIC, incluidos los del primer año del Plan Estratégico de Tecnologías de información (2021-2024)</t>
  </si>
  <si>
    <t>SGTT, DTIPLB, SG, SAF, DT</t>
  </si>
  <si>
    <t xml:space="preserve">"Con el propósito de desarrollar la actividad de robustecer las capacidades tecnológicas de la UBPD a través de proyectos de TIC, incluidos los del primer año del Plan Estratégico de Tecnologías de información (2021-2024), la Oficina TIC ha establecido una serie de proyectos por medio de los cuales realizarán las actividades orientadas a robustecer las capacidades tecnológicas de la UBPD con el fin de suplir las necesidades tecnológicas necesarias para el desarrollo de las actividades misionales. 
Es a través de cada uno de los proyectos que se gestionarán desde la OTIC que se aprovisionarán una serie de herramientas tecnológicas que permitirán:
1. Fortalecimiento Servicios Integrados TIC UBPD 2021: Con el desarrollo del proyecto se busca identificar, estructurar, adquirir, implementar y estabilizar los servicios tecnológicos de TICs a través de un mapa de ruta que permita el fortalecimiento de los servicios Integrados de TIC para la UBPD en todo los lugares donde la entidad presta su servicio a través de sedes territoriales o satelitales.
Los beneficios que se esperan lograr son los siguientes: 
1. Fortalecimiento de los servicios tecnológicos prestados y requeridos por la UBPD.
2. Integración tecnológica de servicios TIC permitirá mejorar la percepción del servicio.
3. Minimizar la afectación a los usuarios en la prestación de los servicios TIC, a través de un plan de transición de servicios entre proveedores. 
4. Optimizar los seguimientos técnicos y administrativos de los contratos asociados a la prestación de los servicios de TIC.
5. Centralizar a través de un único proveedor la seguridad de los servicios tecnológicos prestados a la entidad.
Para el primer trimestre se registran los siguientes avances en el desarrollo de las actividades de este proyecto:
- Se desarrollán las actividades contractuales orientadas a la contratación de los servicios integrados de la OTIC, los cuales incluye: Conectividad, Internet, Seguridad Centralizada, EDR, Mesa de Servicios y PAAS. 
Evidencia: https://drive.google.com/drive/folders/1MA_G0LPZzAy-aRrSjWd2gypYFFGpaXN5?usp=sharing
2. Gestión de Adquisiciones 2021. Con el proyecto se busca gestionar de manera oportuna y articulada la adquisición de los bienes y servicios de TI a través del seguimiento y control, de las adquisiciones del plan anual de adquisiciones, que no tienen un proyecto específico que las gestione, con el fin fortalecer y mantener los servicios  tecnológicos de la OTIC en apoyo y complemento a los procesos de búsqueda de personas dadas por desaparecidas y la gestión administrativa de la UBPD.
Con este proyecto se pretende gestionar los recursos económicos para fortalecer las capacidades tecnológicas de la UBPD a través de la adquisición de bienes y servicios tecnológicos con el fin de apoyar la búsqueda de personas dadas por desaparecidas.
Para el primer trimestre se registran los siguientes avances en el desarrollo de las actividades de este proyecto. Se encuentra en desarrollo las actividades contractuales orientadas al fortalecimiento de las siguientes capacidades tecnológicas:
1. Renovación del licenciamiento del software como servicio saas Planview para 15 licencias.
Evidencia: https://drive.google.com/drive/folders/19xt18bPw34w0wFMY5BsPL9lmaSqZxMFm
2. Adquisición de Escáneres (9) para las siguientes áreas: Subdirección de Gestión Humana, Secretaría General, Dirección de Información, planeación y localización para la búsqueda, Subdirección de análisis, planeación y localización para la búsqueda
Evidencia: https://drive.google.com/drive/folders/13CzW-MG7YkxN8ybtXX5gvTHG5BdLf-97
3. Licenciamiento de 184 licencias de PDF Element Business para Bogotá y Territoriales.
Evidencia: https://drive.google.com/drive/folders/14w1rbBaEh7DrblpdWkkF_k4KJ77CXbZt?usp=sharing
4. Licenciamiento de 4 licencias de Adobe Suite Creative Cloud Enterprise para el área de Comunicaciones de la Entidad
Evidencia: https://drive.google.com/drive/folders/150mKomXo0VyWYAFWzkL34P00sQ70Uxft?usp=sharing
5. Adquisición de Estaciones de 4 trabajo para la Subdirección general Técnica y Territorial
Evidencia: https://drive.google.com/drive/folders/151iXnDihM6wsevFxydkS2IryX24PYs_x?usp=sharing
6. Adquisición del siguiente paquete de licencias ArcGis: licencias 100 licencias de field worker, 1 licencia Insights Analyst, 4 licencias Creator,  2 licencias Data Interoperability for ArcGis Desktop concurrente y la renovación del licenciamiento de ArcGis previo.
Evidencia: https://drive.google.com/drive/folders/151-zJNpfl3flogB3oQm5F3_ee9rFGZ_v?usp=sharing
3. Fortalecimiento Infraestructura TI UBPD. Este proyecto pretende fortalecer la infraestructura base TIC para soportar  las soluciones de TI implementadas gradualmente bajo la planeación estratégica de TI y desarrollo del sistema misional. Con este propósito se incluye el diseño e implementación del protocolo IPv6 en la infraestructura tecnológica de la entidad, así mismo la federación de servicios para contar con controles de usuarios por fuera de la red de la UBPD.
Entre los beneficios esperados se encuentran: 
1. Responder a las necesidades del sistema misional en sus diferentes etapas de diseño, desarrollo e implementación en la UBPD.
2. Mejorar la seguridad de la infraestructura tecnológica a través de nuevas tecnologías, como IPv6.
3. Contar con condiciones de infraestructura tecnológica que asegure disponibilidad y variables de entorno física adecuadas para este tipo de elementos.
4. Fortalecimiento Uso Y Apropiación de TI. El Proyecto permitirá fortalecer el uso y apropiación de la tecnología implementada en la UBPD, generar cultura organizacional en la adopción de los servicios  tecnológicos y conocer el nivel de adaptación de los interesados. Esto se logrará a través de instrumentos que facilitarán la definición del esquema de formación, la matriz de Interesados identificando los grupos homogéneos y perfiles formativos, el catálogo de entrenamiento y/o plan de entrenamiento con grupo de interés a impactar y la medición de resultados
Los beneficios esperados son: 
1. Involucrar activamente a los servidores públicos en las acciones de uso y apropiación de las soluciones tecnológicas emprendidas por la UBPD.
2. Definir el esquema de formación para las soluciones tecnológicas emprendidas por la UBPD.
3. Fomentar cultura organizacional en el uso y apropiación de las tecnologías
Para el primer trimestre se registran los siguientes avances en el desarrollo de las actividades de este proyecto. Se encuentran en proceso de diseño los siguientes instrumentos definidos:
Primer instrumento “FORMATO REGISTRO INFORMACIÓN CAPACITACIONES”, este formato permitirá consolidar los cursos y/o entrenamientos, nombre de la herramienta, fecha, hora, duración, temario y datos de inscripción (si aplica)
Segundo Instrumento “CONSTRUCCIÓN DE ÍTEMS PARA LA ENCUESTA”, los ítems están en construcción validando tanto los diferentes tipos de respuesta que aplican a cada uno, como que los resultados nos generen la medición que se espera para medir el nivel de uso y apropiación de servicios tecnológicos y de herramientas de TI. Este instrumento se diseñara mediante la APP form de Gsuite, para validación del líder del área.
Evidencias:https://drive.google.com/drive/folders/17h6u-NsWB8ACByRKwa9Mr6E4xPDj7i3r 
</t>
  </si>
  <si>
    <t>El avance presentado permite evidenciar las acciones tendientes a implementar la seguridad digital de la entidad, no obstante, al ser tan extenso, para el próximo reporte se sugiere incluir los principales logros y dificultades que enfrenta el robustecimiento de las capacidades tecnológicas de la UBPD. Así mismo, se sugiere no incluir los links de las evidencias, sino enviarlas adjuntas, ya que este avance y retroalimentación son publicados en la página web de la entidad.
Finalmente, se sugiere establecer una linea base del Plan Estratégico TI, para conocer al final de la vigencia el porcentaja de implementación y retomar una linea base para el 2022 con los hitos y subproyectos pendientes.</t>
  </si>
  <si>
    <t>64. Definir la estructura del universo de personas dadas por desaparecidas</t>
  </si>
  <si>
    <t>SGTT</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</si>
  <si>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t>
  </si>
  <si>
    <t>De acuerdo con la actividad, al tratarse de una estructura definida y no de una propuesta aprobada, aún no se daría por culminado su resultado, esperando en todo caso, que la propuesta sea aprobada o definida como definitiva en el 2do trimestre de la vigencia.</t>
  </si>
  <si>
    <t>65. Depurar la información de fuentes de información que se determinen, para establecer el universo de personas dadas por desaparecidas.</t>
  </si>
  <si>
    <t xml:space="preserve">Se realizó una depuración de la información del RSB, esto fue necesario para ser usada por el robot creado por OTIC y así transferir los datos de las hojas de cálculo de Google a los formularios de KOBO para que se puedan ver los historicos y permitir hacer modificaciones. De igual manera se anotaron ajustes a hacer en los datos y en las tabla de la base de datos.
Se definió la estructura de la tabla con las variables que van hacer parte del Universo
</t>
  </si>
  <si>
    <t>Es necesario determinar si la depuración llevada a cabo corresponde únicamente al Registro de Solicitudes de Búsqueda o si tambien incluye las fuentes de información, tal y como lo solicita la actividad.</t>
  </si>
  <si>
    <t>66. Integrar información depurada en la estructura del universo de personas dadas por desaparecidas.</t>
  </si>
  <si>
    <t>Se realizó con ayuda de OTIC la ejecución del robot para integrar los datos del RSB a la base los formularios de KOBO  (KoBoToolbox es un conjunto de herramientas para la recopilación de datos de campo para su uso en entornos desafiantes. Es un software  libre y gratuito) y la base de datos en el servidor de la unidad.
Se pobló la estructura del Universo propuesta con información de Personas Dadas por Desaparecidas registradas en el Registro de Solicitudes de Búsqueda que por la información recibida en la solicitud se determina que harán parte del Universo</t>
  </si>
  <si>
    <t xml:space="preserve">
El avance rinde cuenta del cumplimiento de la actividad, no obstante, se recomienda evaluar con la asesora de seguridad de la información los riesgos de utilizar KoBoToolbox, siendo esta una herramienta libre y gratuita. ¿Que grado de vulnerabilidad tiene y tuvo el cargue de la información?</t>
  </si>
  <si>
    <t>67. Gestionar la aprobación del capítulo especial del RND.</t>
  </si>
  <si>
    <t>Se tiene la primera versión de la Propuesta Capítulo Especial Universo-RND.</t>
  </si>
  <si>
    <t>Es importante considerar que esta actividad tiene fecha máxima de culminación el 30 de junio, por lo anterior, la aprobación se debe gestionar durante el 2do trimestre del año.
¿La propuesta del capítulo debe ser sometida a participación ciudadana? o se realiza directamente en el marco del Convenio con el INMLCF? Para el avance, se sugiere incluir los logros, dificultades y pormenores requeridos para llevar a cabo el trabajo.</t>
  </si>
  <si>
    <t>68. Gestionar la instalación de la infraestructura tecnológica en el INMLyCF</t>
  </si>
  <si>
    <t>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</si>
  <si>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Se sugiere remitir este comodato a la Oficina Asesora Jurídica para efectos de que sea evaluado desde su perspectiva, lo anterior, considerando el uso de los equipos, su disposición, autorizaciones y permisos de ingreso, confidencialidad, entre otros aspectos jurídicos que puedan ser evaluados.
Finalmente, cabe precisar que esta actividad debe llevarse a cabo antes de culminar el segundo trimestre de 2021, por lo anterior, es pertinente que consideren dentro de los tiempos de entrega e instalación estos trámites en pandemia.</t>
  </si>
  <si>
    <t>69. Gestionar la implementación del capítulo en las instalaciones del INMLCF.</t>
  </si>
  <si>
    <t>Se recibió la infraestructura tecnologica , se avanza en el comodato del Instituto Nacional de Medicina Legal y Ciencias Forenses.</t>
  </si>
  <si>
    <t>Se sugiere evaluar si esta actividad alcanza a culminarse en los tiempos previstos, lo anterior, considerando que aún no ha sido suscrito el comodato y no se han instalado los equipos en el INMLCF y culmina para el 30 de junio de 2021.
Así mismo, se sugiere brindar un avance en términos de logros y dificultades, los cuales permiten dar un contexto mas preciso y orientan a tomar acciones preventivas durante la gestión</t>
  </si>
  <si>
    <t>70. Migrar los registros del Universo de personas dadas por desaparecidas.</t>
  </si>
  <si>
    <t xml:space="preserve">En el periodo a reportar no se presenta avance porque estamos realizando el tramite con la colsultoría que realiza la instalación de la infraestructura en el INMLCF. </t>
  </si>
  <si>
    <t>El avance guarda concordancia con las fechas y los temas previstos en las anteriores actividadas, se esperan resultados en el segundo semestre de 2021</t>
  </si>
  <si>
    <t>71. Identificar y clasificar las fuentes no estructuradas para la sistematización de información relacionada con sitios de disposición de cuerpos.</t>
  </si>
  <si>
    <t>Para el proyecto de sistematización que inició en febrero se identificaron como fuentes no estructuradas, aquellas correspondientes a los diagnósticos de cementerios para completar la información relacionada con las nuevas variables identificadas y ajuste de información con errores para 485 cementerios. Esta información ya se ajustó y completó.
Por otro lado, se cuenta con la información de organizaciones sociales que se identificaron para sistematizar y actualmente se realiza la preclasificación de los documentos de Corporación Jurídica Libertad y Colectivo Orlando Fals Borda, para este último se consultó con el ET Villavicencio. Se realizó la asignación a los profesionales del equipo para su preclasificación, clasificación y sistematización</t>
  </si>
  <si>
    <t xml:space="preserve">El avance en esta actividad permite sustentar el trabajo con cementerios y organizaciones sociales identificadas, no obstante, se debe evaluar toda la información relacionada con sitios de disposición de cuerpos diferentes a cementerios, por ende, se sugiere evaluar el contexto de la actividad, lo avanzado y las fechas previstas para el desarrollo de la actividad (30 de abril de 2021). </t>
  </si>
  <si>
    <t>72. Sistematizar y consolidar la información en el RNFCIS.</t>
  </si>
  <si>
    <t>Se completó y ajustó la información para 139 cementerios, con lo cual se completa la matriz para los 485 cementerios de los diagnósticos realizados por el Ministerio del Interior. Se georreferenciaron 65 sitios de disposición de cuerpos correspondientes a los identificados en fuentes no estructuradas, los cuales se ingresaron a la GDB (Geodata base - base de datos geográfica) del proyecto de sistemtaitzación. Estos serán migrados a la GDB corporativa del RNFCS una vez se tenga estabilizada la base de datos.</t>
  </si>
  <si>
    <t>¿Cuales han sido los principales logros y dificultades para sistematizar y consolidar la información en el RNFCIS?. Se sugiere ligar el RNFCIS.y los Planes Regionales de Búsqueda, de tal forma, que puedan sacar un mejor provecho de la información y lugares allí contenidos.</t>
  </si>
  <si>
    <t>73. Hacer disponible la información estructurada sobre sitios de disposición.</t>
  </si>
  <si>
    <t>Se ajustó la herramienta de registro de sitios y se puso en producción para los ET y DTIPLOC
Se avanzó en el desarrollo de la herramienta para cementerios, se realizaron pruebas funcionales y actualmente se encuentra en ajuste de acuerdo a las observaciones emitidas por parte de dos analistas de la DTPLOC. Se espera realizar las pruebas funcionales con dos ET en el mes de abril.
Para la visualización, seguimiento y monitoreo de los sitios de disposición de cuerpos, se creó un dashboard con visor geográfico que indica los sitios a nivel nacional ingresados por la herramienta de registro de sitios de disposición de cuerpos, en el momento se encuentra en pruebas funcionales</t>
  </si>
  <si>
    <t>El reporte rinde cuenta del avance realizado, el cual se espera rinda frutos luego de las pruebas que se realizarán en el mes de abril con los Equipos Territoriales.</t>
  </si>
  <si>
    <t>74. Formular las hipótesis de localización.</t>
  </si>
  <si>
    <t xml:space="preserve">Se elaboró el cronograma de entrega de hipótesis de localización en relación con las investigaciones humanitarias que se venían llevando a cabo desde el año 2020 y las proyectadas para 2021. Además se proyectaron las hipótesis de Vegas del Catatumbo, Samoré y Curvaradó. </t>
  </si>
  <si>
    <t>Se sugiere establecer del Universo de personas dadas por desaparecidas con el que cuenta actualmente la UBPD el porcentaje de solicitudes que ya cuentan con hipotesis de localización formulada. Este dato permitirá dimensionar las dificultades y la capacidad de respuesta de la UBPD, con miras a establecer acciones de mejora o ajustar rutas de trabajo.</t>
  </si>
  <si>
    <t>75. Realizar visitas a campo para corroborar o descartar las hipótesis de localización.</t>
  </si>
  <si>
    <t>En el marco de las medidas cautelares de la JEP, en 2021 se han realizado dos visitas al  Resguardo de San Lorenzo: 21 al 28 de febrero y 14 al 22 de marzo. Estas visitas se desarrollaron de manera conjunta con JEP, MOVICE, Equitas, Universidad de Caldas y CRIDEC y representantes del Resguardo.</t>
  </si>
  <si>
    <t>Se evidencia la gestión desempeñada por la UBPD en el marco de las medidas cautelares de la JEP, sin embargo, este mismo desempeño no se percibe con los Planes Regionales de Búsqueda ya formulados y en curso. Se sugiere establecer acciones que permitan la consecusión de solicitudes que han sido radicadas directamente a la UBPD en el marco de sus mandato.</t>
  </si>
  <si>
    <t>76. Elaborar los informes de localización reflejando los hallazgos de la visita a campo y las proyecciones para el plan regional.</t>
  </si>
  <si>
    <t>En este momento se está construyendo el informe de Localización de manera conjunta con la DTPRI y la DTPC. Este informe debe ser enviado a la JEP el día 26 de abril</t>
  </si>
  <si>
    <t>Frente al avance y dado a que el relacionamiento con la JEP ha sido constante, se sugiere establacer tiempos de respuesta (estandar) para este tipo de informes dentro del trabajo articulado, por último, ¿Dentro de los avances del trimestre no fue necesario elaborar informes de localización efectuados durante el último trimestre de la vigencia 2020?</t>
  </si>
  <si>
    <t>77. Construir cronograma de actividades para el desarrollo de los planes regionales de búsqueda.</t>
  </si>
  <si>
    <t>DTIPLOC, DTPCVED y ET</t>
  </si>
  <si>
    <t>78. Establecer mesas de trabajo con la DTIPLOC, DTPCVED y Equipos Territoriales para revisar los planes regionales de búsqueda y los criterios de priorización de los mismos.</t>
  </si>
  <si>
    <t>Sin reporte detallado por parte de la DTPRI, Es necesario registrar un avance para cada actividad por separado.</t>
  </si>
  <si>
    <t>79. Hacer seguimiento cada dos meses de los avances de cada Plan regional de búsqueda para dar cumplimiento a las actividades establecidas.</t>
  </si>
  <si>
    <t>80. Proyectar los actos administrativos de autorización para acceso a lugares en armonia con la normativa y reglamentación interna vigente.</t>
  </si>
  <si>
    <t>Para el primer trimestre del año, la Oficina Asesora Jurídica proyectó dos (2) actos administrativos de autorización para acceso a lugares en armonia con la normativa y reglamentación interna vigente. Estos son:
1. 3 de febrero de 2021:  Proyecto de Resolución “Por medio de la cual se autoriza el acceso de la UBPD a unos predios ubicados en el Cerro San José, situado en la vereda Sinagaza del municipio de Chámeza y en la vereda Guafal del municipio de Tauramena, en el departamento de Casanare, con el objetivo de efectuar acciones humanitarias de localización, prospección y recuperación de cuerpos esqueletizados”
2. 24 de marzo de 2021: Proyecto de Resolución “Por medio de la cual se autoriza el acceso de la UBPD al territorio colectivo del Consejo Comunitario del Río Curvaradó, ubicado en la cuenca del río Curvaradó, en el municipio de Riosucio, departamento del Chocó, con el objetivo de efectuar acciones humanitarias de prospección y recuperación de cuerpos esqueletizados”</t>
  </si>
  <si>
    <t>De acuerdo con el avance remitido, se sugiere lo siguiente: 
1. Ya que esta información será publicada en la página web de la entidad, se sugiere suprimir o reducir al máximo el nombre de los predios o lugares en los cuales se realizarán acciones humanitarias, mitigando riesgos de seguridad y confidencialidad durante su materialización. ejemplo. "Predios ubicados en el Cerro San José, situado en la vereda Sinagaza del municipio de Chámeza y en la vereda Guafal del municipio de Tauramena, en el departamento de Casanare" o "territorio colectivo del Consejo Comunitario del Río Curvaradó, ubicado en la cuenca del río Curvaradó, en el municipio de Riosucio, departamento del Chocó"
2. Es necesario, que dentro de los avances cualitativos determinen y registren logros o dificultades para la elaboración de actos administrativos, así mismo, determinar cuantos se elaboraron de un total de solicitudes presentadas por las áreas misionales. Esto facilitará el trabajo previo e insumos que deben remitir las Direcciones Técnicas misionales para la elaboración de los actos administrativos . Ejemplo: Para el trimestre, se elaboraron 2 actos adminitrativos de X solicitudes realizadas por las DTM, lo anterior, debido a X, Y y Z situaciones...</t>
  </si>
  <si>
    <t>81. Construir Plan operativo de intervención técnico forense para la búsqueda en campo que conduzca a las acciones humanitarias planeadas (localización, prospección y recuperación), asociadas a los Planes regionales de búsqueda.</t>
  </si>
  <si>
    <t>DTIPLOC, DTPCVED, ET</t>
  </si>
  <si>
    <t xml:space="preserve">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t>
  </si>
  <si>
    <t>Frente al avance, la DTPRI remite un solo avance para 4 actividades 81, 82, 83 y 84, el cual no permite evidenciar de forma separada el cronograma, planes de trabajo o seguimiento mensual de los avances de cada Plan regional de búsqueda. Adicionalmente, se evidencia que el Plan Operativo ubicado en la carpeta drive no se encuentra diligenciado con los avances para los meses de febrero y marzo, por lo cual, se sugiere utilizar esta herramienta por la DTPRI construida.
Es necesario registrar un avance para cada actividad por separado.</t>
  </si>
  <si>
    <t>82. Construir cronograma de actividades para el desarrollo del plan operativo de Intervención técnico forense para la búsqueda en campo que conduzca a las acciones humanitarias planeadas (Localización, prospección y recuperación), asociadas a los Planes regionales de búsqueda.</t>
  </si>
  <si>
    <t>83. Desarrollar mesas de trabajo con la DTIPLOC, DTPCVED y Equipos Territoriales para la planificación de acciones de localización, prospección y recuperación asociadas a los PRB.</t>
  </si>
  <si>
    <t>84. Hacer seguimiento cada dos meses a los avances de cada Plan operativo de intervención técnico forense para la búsqueda en campo, que conduzca a las acciones humanitarias planeadas (localización, prospección y recuperación), asociadas a los Planes regionales de búsqueda.</t>
  </si>
  <si>
    <t>85. Construir cronograma de actividades para el desarrollo de la verificación de identidad de las personas encontradas con vida.</t>
  </si>
  <si>
    <t>Se construyó la matriz “Seguimiento a personas encontradas vivas” como herramienta de control para el seguimiento a los casos relacionados con PEV.</t>
  </si>
  <si>
    <t>El avance de la actividad "matriz de seguimiento" no corresponde con lo requerido, "cronograma de actividades para el desarrollo de la verificación de identidad de las personas encontradas con vida". Se sugiere ajustar de acuerdo con lo registrado y aprobado en el Plan de acción.</t>
  </si>
  <si>
    <t>86. Realizar reuniones entre el equipo interdirecciones y el equipo territorial para la planificación de acciones de localización y contacto con las personas encontradas con vida.</t>
  </si>
  <si>
    <t>Durante el primer trimestre la DTPRI no realizó verificación de identidad a casos de Personas Encontradas con Vida, sin embargo, participó en mesas interdirecciones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t>
  </si>
  <si>
    <t>El avance registrado evidencia el trabajo previo requerido para poder llevar a cabo acciones de localización y contacto con las personas encontradas con vida.</t>
  </si>
  <si>
    <t>87. Hacer seguimiento mensual de los avances en las acciones de localización y contacto con las personas encontradas con vida.</t>
  </si>
  <si>
    <t>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</si>
  <si>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La matriz construida permite realizar seguimiento a la localización y contacto con las personas encontradas con vida. sin embargo, la actividad aprobada sugirió un seguimiento mensual y solo se soportan 2 sesiones en el mes de marzo.</t>
  </si>
  <si>
    <t>88. Ingresar expedientes de necropsia de CNI a la herramienta de diagnóstico del Proyecto de impulso al proceso de identificación de cadáveres CNI en Colombia.</t>
  </si>
  <si>
    <t>Se adelantaron labores administrativas para la elaboración de estudios previos para la contratación de 6 Coordinadores Profesionales, y 23 técnicos en las ciudades de Bogotá, Medellín, Cali, Barranquilla y Villavicencio para el Proyecto de diagnóstico del estado del proceso de identificación de cadáveres no identificados sometidos a necropsia en Colombia.</t>
  </si>
  <si>
    <t>Se evidencian labores administrativas de planeación para la consecución de la actividad. En este sentido, se espera avance relacionado con el ingreso de expedientes de necropsia de CNI en la herramienta de diagnóstico durante el 2do trimestre.</t>
  </si>
  <si>
    <t>89. Hacer el análisis de la información de los expedientes de necropsia ya procesados, para diagnosticar el estado del proceso de identificación en dichos cuerpos.</t>
  </si>
  <si>
    <t>Se adelantaron labores administrativas para la elaboración de estudios previos para la contratación de 1 Analista profesional en la ciudad de Bogotá, encargado de análizar la información de los expedientes de necropsia ya procesados, para diagnosticar el estado del proceso de identificación en dichos cuerpos en el Proyecto de diagnóstico del estado del proceso de identificación de cadáveres no identificados sometidos a necropsia en Colombia.</t>
  </si>
  <si>
    <t>Se evidencian labores administrativas de planeación para la consecución de la actividad. En este sentido, se espera avance en el 2do trimestre, relacionado con el análisis de la información de los expedientes de necropsia ya procesados en años anteriores.</t>
  </si>
  <si>
    <t>90. Desarrollar planes operativos para impulsar la identificación de los cuerpos CNI.</t>
  </si>
  <si>
    <t xml:space="preserve">Se realizó el seguimiento al proceso de identificación de 1 cuerpo recuperado por la Unidad y 19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 Municipio Cundinamarca -Soacha: 2 muestras biológicas a 1 familiar de PDD
- Municipio de Jamundí- Cali: 10 muestras biológicas a 5 familiares de PDD
- Municipio Sara vena -Arauca: 84 muestras biológicas a 42 familiares de PDD
- Municipio de Florencia – Caquetá: 92 muestras biológicas a 49 familiares de PDD
</t>
  </si>
  <si>
    <t>Las labores desarrolladas permiten visualizar la gestión desarrollada por la DTPRI, no obstante, se observa que los Planes operativos construidos cargados en la carpeta drive no han tenido seguimiento en los meses de febrero y marzo. Se sugiere utilizar el Plan construido por la DTPRI</t>
  </si>
  <si>
    <t>91. Continuar con el relacionamiento con el INMLCF, mediante el Convenio Interadministrativo entre la UBPD y el INMLCF, aunando esfuerzos administrativos y técnicos que faciliten la articulación para tener una efectiva coordinación para el proceso de búsqueda humanitaria y extrajudicial.</t>
  </si>
  <si>
    <t>Como parte de este relacionamiento  se tuvieron encuentros con el grupo nacional de apoyo GNAUBPD-SSF de la UBPD y el INMLCF los días 29 de enero, 26 de febrero y 25 de marzo de 2021. Los temas tratados se enfocaron a fortalecer e impulsar el proceso de búsqueda que adelanta la UBPD, asi como a mantener el impulso a la identificación de cadáveres CNI por parte de la  Unidad.</t>
  </si>
  <si>
    <t>Las labores desarrolladas permiten visualizar la gestión desarrollada por la DTPRI en el marco del convenio suscrito con el INMLCF.  Se sugiere establecer un plan de trabajo detallado durante la vigencia para establecer tiempos y tareas para cada entidad en el 2021.</t>
  </si>
  <si>
    <t>92. Reformular los planes de búsqueda existentes de acuerdo a los lineamientos para su formulación.</t>
  </si>
  <si>
    <t>En la vigencia 2021 la UBPD está transitando hacia la comprensión del alcance regional de los planes de manera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En virtud de lo anterior, se anexa un cuadro de la proyección actual de la transición anteriormente señalada.</t>
  </si>
  <si>
    <t>De acuerdo con el avance, se sugiere relacionar en el avance cualitativo los planes de búsqueda existentes reformulados, lo anterior, para mejorar la comprensión de las partes interesadas que ingresan a leer estos informes en la página web de la entidad y de pronto determinar cuales son los aspectos relevantes o desafios dentro de esta reformulación.
Por último, es importante considerar que esta actividad fue considerada para ser culminada a 30 de junio, por ende, las reformulaciones deben efectuarse en el 2do trimestre del 2021 para darla por culminada</t>
  </si>
  <si>
    <t>93. Construir el universo de personas desaparecidas asociadas al plan de búsqueda.</t>
  </si>
  <si>
    <t>Durante el primer trimestre del año se ha venido trabajando en la recolección y análisis de información para la formulación de nuevos PRB que permitirá establecer en el periodo de reporte según la programación realizada, acorde con el indicador 18, la  cantidad de personas dadas por desaparecidas que van siendo incorporadas al universo regional de datos contenidos en cada uno de los Planes regionales de búsqueda priorizados y en ejecución.</t>
  </si>
  <si>
    <t>94. Definir las investigaciones humanitarias que se van a realizar en el marco de cada plan regional de búsqueda.</t>
  </si>
  <si>
    <t>Las investigaciones humanitarias identificadas en el periodo de corte, que se van a realizar en el marco de los PRB en construcción y  ya formulados son las siguientes:  
- Ajusticiamientos FARC-EP
- Combatientes cuyo cuerpo no ha sido recuperado
- Ejecuciones intrafilas frente 13
- Desapariciones Atribuidas a la CMDA
- Retenciones FARC
- Cuerpos no reclamados Cementerio de Siloé
- Ejecuciones intrafilas Frente 30-FARC EP
- Combatientes de la columna Calarcá del M-9 desaparecidos en Alto Atrato
- Combatiente del M-19 muerto en combate
- Secuestros asociados a Bloque Oriental
- Disputa paramilitar 1998-2004</t>
  </si>
  <si>
    <t>De acuerdo con el avance, se sugiere determinar el proceso de selección de estas investigaciones y el porcentaje de posibles investigaciones que aún no serían identificadas de acuerdo con la información que ya haya sido recibida y recopilada por la UBPD. Finamente, se sugiere determinar en los avances ¿En que contribuirán estas investigaciones a los procesos de búsqueda o cuáles serán los desafíos al respecto?</t>
  </si>
  <si>
    <t>95. Apoyar y acompañar la formulación y ejecución de los PRB para la incorporación de los enfoques diferenciales y de género (PRB formulados/PRB apoyados y acompañados en la incorporación de los enfoques).</t>
  </si>
  <si>
    <t xml:space="preserve">En el marco de esta actividad la Dirección de Participación, Contacto con las Víctimas y Enfoques Diferenciales ha venido trabajando en un documento que se viene construyendo entre las Direcciones Misionales de la UBPD, para definir los lineamientos para los Planes Regionales de Búsqueda, donde se esta integrando el tema de enfoques diferenciales. En este trimestre se adjunta la versión del documento trabajado con las observaciones y aportes respecto a la incorporación de los enfoques en los PRB. </t>
  </si>
  <si>
    <t>Frente a los Planes Regionales vigentes, no se percibe dentro de los avances cualitativos cómo se han incluido estos los enfoques diferenciales y de género.
Se sugiere trabajar el documento "LINEAMIENTOS SOBRE PLANES REGIONALES DE BÚSQUEDA" en compañia de los profesionales de la Oficina Asesora de Planeación que desempeñan funciones para el Sistema Integrado de Gestión y el modelo de operación, de tal forma, que apoyen metodológicamente la construcción del documento.</t>
  </si>
  <si>
    <t>96. Emitir las recomendaciones pertinentes en materia de prevención y protección, y mitigar los riesgos asociados a las actividades que se vayan a desempeñar, con base en los análisis de contexto de orden público en los lugares en donde se van a llevar cabo acciones humanitarias.</t>
  </si>
  <si>
    <t xml:space="preserve">Subactividad propuesta:                                                                                                                                                                                                                                  Subactividad 1. Elaboración de los análisis de riesgo de cada una de las acciones humanitarias que han requerido aval de prevención y protección, en las se han emitido las recomendaciones de prevención y protección de cara a la mitigación de los riesgos identificados en la medida que puedan llegar a materializarse.                                                                                                                                                                                                                                     Avance en el cumplimiento: a 31 de marzo se han emitido 143 recomendaciones de prevención y protección. No se han presentado eventos donde los riesgos se hayan materializado los riesgos identificados en los análisis que realizan bajo la supervisión y revisión de la Asesora los analistas de Prevención y Protección de la Dirección General.                                                                                                                                                                                                               Subactividad 2. </t>
  </si>
  <si>
    <t>De acuerdo con la información remitida, no es claro si estas 143 recomendaciones se han efectuado en el primer trimestre de 2021 o si un dato acumulado de vigencias anteriores, en este mismo orden, es necesario determinar cuantas de las 143 recomendaciones realmente obedecen a las actividades que se vayan a desempeñar con base en los análisis de contexto de orden público en los lugares en donde se van a llevar cabo acciones humanitarias.
Por último, se sugiere incluir las categorias de subactividades en los Planes Operativos y no a nivel de detalle en el Plan de Acción, evitando confusión a la hora de leer el avance de la actividad aprobada en comité de gestión</t>
  </si>
  <si>
    <t>97. Coordinar la elaboración colectiva de la memoria institucional 2020: recolectar información; realizar entrevistas; sistematizar la información; redactar la memoria; difundir, socializar y ajustar la memoria. El enfasis se hará en la experiencia de los equipos territoriales.</t>
  </si>
  <si>
    <t>En el primer trimestre del año se avanzó en la recolección de información útil para la memora institucional.
 Se entrevistó a: Angie Fernandez, Oscar Carbonel, Maria Luisa moreno, Victoria Eugenia Díaz y Natalia Hernandez. No hay grabación de ninguna de ellas pues todos han sido funcionarios que se han desvinculado de la UBPD.
 Se recibió copiosa informacion de la DTIPLOC, de la oficina de Tecnologías, de la Oficina de Planeación y de la Subdirección General Técnica y Territorial. Entre los documentos a resaltar se encuentran los informes de gestión de los equipos territoriales, guías metodológicas, como por ejemplo, la de creación de Planes Regionales de Búsqueda, entre otros.
 Se entrega un cuadro con las entrevistas hechas y las planeadas, así como un resumen de avances cuantitativos logrados en el 2020 que fue útil para escoger las personas a entrevistar y temas a profundizar.
 Se encuentra como evidencia: 20210331 entrevistas y números de la UBPD.xlsx</t>
  </si>
  <si>
    <t>Se resalta el avance presentado en la actividad, son claras las acciones realizadas en torno a la consecusión de información y entrevistas con enfoque en equipos territoriales y misionales, adicionalmente, el cuadro resume la informacióm.   Si se tiene avance en la sistematización es importante mencionarla y reportarla, para reportes posteriores debe iniciar la construcción y socialización del documento.</t>
  </si>
  <si>
    <t>98. Identificar, documentar y divulgar los aprendizajes del Proceso de Búsqueda.</t>
  </si>
  <si>
    <t>Como se describió en el indicador 19, 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Teniendo en cuenta que esta actividad esta ligada al indicador 19 y a las actividades 100 y 112,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recoleccción a partir del análisis cualitativs y/o cuantitativos como el analisis del discurso o estadisticas descriptivas-según sea el caso y que permitan la documentación de los aprendizajes colectivos del proceso de búsqueda, ademas de la identificación de aquellos que pueda ser pertinenete incorporar en otras acciones.
 • Producción de documentos y divulgación.
 Se encuentra como evidencia la versión preliminar del documento metodologico.</t>
  </si>
  <si>
    <t xml:space="preserve">El reporte es adecuado y acorde al avance esperado del primer periodo, el documento metodológico define la forma de trabajo que se llevará a cabo y cuenta con un cronograma que facilita tanto la ejecución como el seguimiento de la actividad.  </t>
  </si>
  <si>
    <t>99. Socializar conceptos jurídicos y lineamientos jurídicos emitidos sobre el proceso de búsqueda.</t>
  </si>
  <si>
    <t>El 2 de febrero de 2021 la Oficina Asesora Jurídica realizó la socialización sobre la "Naturaleza jurídica, principios y marco normativo aplicable a la UBPD". En esta capacitación participaron 33 funcionarios de diferentes dependencias de la UBPD. Este tipo de espacios, permite orientar a los funcionarios de la UBPD en la toma de decisiones desde la parte jurídica.</t>
  </si>
  <si>
    <t>Se sugiere socializar conceptos y lineamientos jurídicos relacionados con los temas que presentan mayor coyuntura a la hora de materializar o efectuar acciones humanitarias en territorio. Esto con el proposito de evitar reprocesos, materializar riesgos misionales o relentizar el proceso de búsqueda desde ambitos jurídicos.</t>
  </si>
  <si>
    <t>100. Identificar el nivel de apropiación interna del proceso de búsqueda en todas sus dimensiones</t>
  </si>
  <si>
    <t>El desarrollo de esta actividad esta relacionado con la actividad 98 y el indicador 19, y que en el diseño metodologico preliminar propuesto para dicha actividad e indicador se presentan los avances metodologicos que sirven de insumo para la propuesta metodologica de esta actividad que esta programada para entrega en el mes de abril, razón por la cual no se presentan soportes de esta actividad.</t>
  </si>
  <si>
    <t>El avance de la actividad se proyecta para el mes de abril, propuesta metodológica que debe ser reportada en el siguiente periodo.  POr ahora el avanc se centra en el diseño metodológico preliminar reportado en la actividad 97.</t>
  </si>
  <si>
    <t>101. Construcción de la estrategia de socialización de los lineamientos del equipo de Prevención y Protección para la solicitud, aprobación y legalización de la solicitud de comisiones.</t>
  </si>
  <si>
    <t>Subactividad propuesta:                                                                                                                                                                                                                             Subactividad 1. Diseño y proyección del memorando con la actualización del equipo de Prevención y Protección y reiteración de los lineamientos de Prevención y Protección.                                                                                                                                                                                                                                                                             Avance en el cumplimiento:                                                                                                                                                                                                                                Se proyectó un memorando para ser suscrito por la Directora, mediante el cual, por un lado se presenta a los servidores(as) y contratistas a la Asesora de Prevención y Protección y al equipo y se reiteran los lineamientos para la solicitud de avales de prevención y protección. El memorando fue revisado por la Asesora Paula Toro de la Dirección y la Subdirectora General en el mes de marzo.                                                                                                                                                                                                                                                                                                                               Subactividad 2. Emisión después de la revisión y aprobación por parte de la Directora general del Memorando con la actualización del equipo de Prevención y Protección y reiteración de los lineamientos de Prevención y Protección (acividad planeada para marzo de 2021)                                                                                            Avance en el cumplimiento:  El día 30 de marzo de 2021, la Directora General envío a las servidores, servidoras y contratistas el Memorando  con número de Radicado 1000-3-2021019217 sobre la Presentación de la Asesora y Equipo de Prevención y Protección y Lineamientos para la solicitud de Aval de Prevención y Protección para Comisiones. Para su conocimiento y cumplimiento. (Actividad cumplida 100%)                                                                                                                                    Subactividad 3.                                                                                                                                                                                                                                                             Diseño de la estrategia de socialización de los lineamientos para la solicitud y aprobación y legalización de la solicitud de comisiones. Con la Oficina de Comunicación y Pedagogía.                                                                                                                                                                                                                                                                           Avance en el cumplimiento:                                                                                                                                                                                                                                         En los meses de febrero y marzo se trabajo con la Oficina de Comunicaciones en la elaboración de una pieza comunicatva de los Lineamientos de para la Solictud de Comisiones. El mismo ya esta concluido. (Adjunto PFD)</t>
  </si>
  <si>
    <t>A pesar de que la fecha prevista para llevar a cabo la actividad era el 5 de febrero, se construyó la estrategia para la socialización al interior de la UBPD finalizando el mes de marzo. 
Frente al avance, surge la inquietud de si dentro a los lineamientos generados fue considerado el desplazamiento de las familias y personas que buscan durante el desarrollo de acciones humanitarias. Lo anterior, para efectos de promover igualmente acciones de prevención y protección cuando los(as) servidores(as) viajan en compañia de las familias, organizaciones y demás personas que buscan.</t>
  </si>
  <si>
    <t>102. Socialización de los lineamientos del equipo de Prevención y Protección para la solicitud, aprobación y legalización de la solicitud de comisiones con los equipos territoriales y las dependecias del nivel central de la UBPD.</t>
  </si>
  <si>
    <t>Subactividad 1. Divulgación de los Lineamientos para la Solictud de Comsiones con los Servidores, Servidoras y Contratistas de la UBPD.
Avance en el cumplimiento:                                                                                                                                                                                                                                     Ya se hizo un avance de esta acción a partir de la emisión del Memorando número de Radicado 1000-3-2021019217 sobre la Presentación de la Asesora y Equipo de Prevención y Protección y Lineamientos para la solicitud de Aval de Prevención y Protección para Comisiones. Desde el mes de abril de 2021, se van a realizar las acciones de divulgación del mismo: 1. Emisión de los lineamientos por parte de Comunicaciones y en el marco de un espacio previsto para el mes de abril con los equipos en terreno y la SGTT.</t>
  </si>
  <si>
    <t>De acuerdo con el avance, se sugiere incluir estos lineamientos dentro de los documentos del Sistema Integrado de Gestión de la UBPD. Lo anterior, para facilitar su consulta y uso por parte de los servidores(as) y contratistas de la UBPD</t>
  </si>
  <si>
    <t xml:space="preserve">103. Construcción de la estrategia de socialización del Protocolo de Prevención y Protección para las salidas a terreno junto con Gestión Humana. </t>
  </si>
  <si>
    <t>Subactividad 1. Construcción y articulación de la Estrategia de Socialización del Protocolo de Prevención y Protección con la Oficina de Comunicaciones y Pedagogía, Gestión del Conocimiento y Gestión Humana.                                                                                                                                                                                                       Avance en el cumplimiento: En el mes de enero de 2021 se elaboró el cronograma de socialización del Protocolo y se realizaron dialogos con la Oficina de Comunicaciones, Lina Toro, con la Oficina de Gestión del Conocimiento, Claudia Linares y con Gestión Humana, Andrea Carrasco. En el mes de febrero a la fecha, ya se encuentra la estrategia diseñana en implementación.                                                                                                                                                                                  Subactividad 2. El equipo de Prevención y Proteción envía el Protocolo a la oficina Asesora de Comunicaciones para que realice la pieza comunicativa de difusión. Fecha prevista 12-01-2021.                                                                                                                                                                                                                                        Avance en el cumplimiento:  Correo enviado al equipo de comunicaciones solicitando apoyo en la elaboración de la pieza comunicativa (12-01-21. Estado finalizado.                                                                                                                                                                                                  Subactividad 3. La oficina Asesora de Comunicaciones entrega al equipo de Prevención y Protección la pieza comunicativa de difusión del Protocolo                                                                                                                                                                                                                             Avance en el cumplimiento: Correo enviado por el equipo de comunicaciones donde se comparte la pieza elaborada 22-01-21                                                             Subactividad 4. El equipo de Prevención y Proteción revisa la pieza comunicativa, y hace observaciones o correcciones si es necesario (5-02-2021)                                                                                                                                                                                                                                 Avance en el cumplimiento: Correo enviado por la asesora de prevención y protección con la solicitud de ajustes a la pieza comunicativa (5-02-21)                                                  Subactividad 5. La oficina Asesora de Comunicaciones entrega al equipo de Prevención y Protección la pieza comunicativa en versión final                                                        Avance en el cumplimiento:   Correo remitido por el equipo de comunicaciones, donde se socializa la pieza final, con los ajustes solicitados. Adicionalmente, el equipo de prevención y protección solicitó el apoyo de cargue del protocolo a la Intranet, el cual ya se encuentra allí. ( 15-02-2021 / 18-03-2021)                                                                 Subactividad 6. Inicio de Espacios de trabajo con la Ofiicna de Conunicaciones y Pedagogía para la construcción de la estrategia de divulgación - Comunicación y campaña de expectativa del contenido del Protocolo                                                                                                                                                                                                      Avance en el cumplimiento:Se realizaron dos reuniones de articulación para dar inicio al proceso de divulgación del protocolo de prevención y protección ( 12-02-2021 / 23-02-2021)                                                                                                                                                                                                                                                           Subactividad 7. Cierre del proceso de construcción de la estrategia de divulgación - Conunicación y campaña de expectativa del Protocolo, esta actividad se cerró antes de lo previsto en el mes de febrero).                                                                                                                                                                                                                    Avance en el cumplimiento: En espacios de trabajo conjunto entre el equipo de prevención y protección y el equipo de comunicaciones, se determinó la realización de una campaña de expectativa para posteriormente dar inicio al proceso de divulgación del protocolo. Como resultado de la articulación, el equipo de prevención y protección remitió al equio de comunicaciones el guión para cada una de las entregas.(26-02-21)</t>
  </si>
  <si>
    <t>Se sugiere incluir las subactividades en los Planes operativos y no a este nivel de detalle en el Plan de acción institucional. Lo anterior, con miras a incluir en este reporte lo mas relevente y que le apunte directamente a la consecución de la actividad. Para esta actividad, sería mejor indicar como se construyó la estrategia y que herramientas fueron usadas durante su elaboración
Frente a los avances, es pertinente indicar, que pese a que la actividad culminaba el pasado 30 de enero, el equipo de prevención y protección ha continuado por diferentes mecanismos con la socialización de piezas de comunicación en el trimestre.
Finalmente, se sugiere evaluar si esta estrategia de socialización tambien se tendría que realizar con las familias, organizaciones y personas que buscan, en especial, para los momentos en que ello(as) deseen acompañar y participar directamente en los procesos de búsqueda.</t>
  </si>
  <si>
    <t>104. Socialización del Protocolo de Prevención y Protección para las salidas a terreno junto con Gestión Humana, a los equipos territoriales y las dependencias del nivel central de la UBPD.</t>
  </si>
  <si>
    <t xml:space="preserve">Subactividad 1. Inicio de la campaña de divulgación - Comunicación y campaña de expectativa de los contenidos del Protocolo (estaba prevista para abril, pero inicio en febrero de 2021).                                                                                                                                                                                                                                                            Avance en el cumplimiento: Para la campaña de expectativa se determinó que, de manera semanal, se harían cinco entregas. Posteriormente, para el proceso de socialización, se acordó la elaboración de 12 piezas, con una entrega semanal. (Campaña de expectativa: del 09-03-2021 al 09-04-2021   Campaña de socialización: del 16-04-2021 al 30-06-2021)                                                                                                                                                                                                                                 Subactividad 2. Proceso de Construcción de herramientas pedagógicas con la Oficina de Gestión del Conocimiento y equipo de Prevención y protección                              Avance en el cumplimiento:  (previsto para el mes de mayo 2021)                                                                                                                                                              Subactividad 3. Cierre de la campaña de comunicación y divulgación de los contenidos del Protocolo                                                                                                                   Avance en el cumplimiento:  (previsto para el mes de junio 2021)                                                                                                                                                                           Subactividad 4. Jornada de pedagogía y apropiación del Protocolo de Prevención para las Operaciones en Terreno de la UBPD con las oficinas territoriales                              Avance en el cumplimiento:  (cronograma julio a septiembre)                                                                                                                                                                                                                                                                                                                                                                                                                                                                    </t>
  </si>
  <si>
    <t>En el avance se indica que la campaña de divulgación y comunicación estaba prevista para abril, pero inició en febrero, si embargo, de acuerdo con las fechas estimadas en la actividad, la fecha máxima estimada era 28 de febrero.
Nuevamente, se sugiere trabajar el seguimiento en términos de la actividad y no de subactividades. Esto permitirá conocer cuales fueron los principales logros y dificultades durante el seguimiento.
Finalmente, se sugiere evaluar si esta socialización tambien se tendría que realizar con las familias, organizaciones y personas que buscan, en especial, para los momentos en que ello(as) deseen acompañar y participar directamente en los procesos de búsqueda.</t>
  </si>
  <si>
    <t>105. Implementar Software de sistema de gestión de información administrativa y de apoyo al interior de la SG (SG SAF SGH), en articulacion con la OAP</t>
  </si>
  <si>
    <t>OAP, OTIC</t>
  </si>
  <si>
    <t xml:space="preserve">En atención a concepto técnico suscrito por el jefe (E) de la OTIC en donde se manifiesta que se considera más favorable contratar a una persona jurídica que ofrezca un desarrollo que se adapte a las necesidades de la UBPD, o que en su defecto se realice un estudio de mercado con empresas de fábrica software que cuenten con perfiles profesionales que generen el desarrollo (lo cual ahorraría tiempo y dinero), la SG se encuentra analizando estas posibilidades y la modalidad de contratación idónea para llevar a cabo tal finalidad. No obstante, esto puede generar el replanteamiento de las actividades inicialmente formuladas para la SG en el Plan de Acción 2021 y plan operativo derivado. </t>
  </si>
  <si>
    <t>Se sugiere establecer un paralelo entre las dos alternativas (desarrollar desde cero o adquirir un software existente) y escoger la mejor opción, lo anterior, considerando que para este tipo de temas presupuestales ya existe una gama de opciones en el mercado de los software para entidades públicas y los tiempos de programación desde cero, posiblemente generen inejecución de recursos y de la actividad para esta vigencia.</t>
  </si>
  <si>
    <t>106. Estructurar y realizar jornadas de sensibilización y fortalecimiento con los supervisores y demás servidoras y servidores de la UBPD que de manera directa o indirecta participen en la gestión contractual de la entidad, puntualizando aspectos relacionados con el seguimiento, supervisión de contratos y ejecución presupuestal de los contratos.</t>
  </si>
  <si>
    <t>SAF</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</si>
  <si>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3.El 19 de marzo de 2021:  Se realizó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En esta jornada se contó con la participación de la SAF (responsable del almacén) y se hizo énfasis en la responsabilidad del supervisor sobre el trámite e ingreso de bienes al almacén, así como tiempos máximos para ingresos de bienes y elementos adquiridos por la UBPD. Así mismo, se contó con la participación del Coordinador Financiero, y se orientó en referencia al trámite de vigencias futuras (tiempos y generalidades), asimismo se orientó en referencia al correcto seguimiento que debe realizar el supervisor frente a los aspectos financieros del contrato.  Esta jornada fue dirigida a Directores, Jefes, Coordinadores, Supervisores y servidores de apoyo en las tareas administrativas-contractuales de las dependencias de la UBPD.
4.El 26 de marzo de 2021: Se realizó jornada de capacitación en supervisión de contratos de prestación de servicios profesionales y de apoyo a la gestión, en la que se orientó en referencia al ejercicio de la supervisión de contratos de prestación de servicios profesionales y de apoyo a la gestión, frente al manejo de la relación contractual, seguimiento, vigilancia y control del cumplimiento de las obligaciones y objeto del contrato, se orientó en la minimización del riesgo de la configuración del contrato realidad, herramientas contractuales para la ejecución de este tipo de contratos. Esta jornada fue  dirigida a supervisores de CPS en la UBPD.</t>
  </si>
  <si>
    <t>El desarrollo de las jornadas da cumplimiento a la actividad planeada, no obstante, se sugiere continuar con este enfoque preventivo para mitigar riesgos de proceso y procedimiento contractual y administrativo.  Finalmente, se sugiere ligar estas jornadas al Plan Anticorrupción y Atención al Ciudadano, ya que algunas sesiones contemplan temas relacionados y que pueden ser mostrados a las partes interesadas externas.</t>
  </si>
  <si>
    <t>107. Integrar y alinear los componentes de los Sistemas de Gestión y mantener y mejorar las herramientas de planeación institucional</t>
  </si>
  <si>
    <t>SGH, SAF</t>
  </si>
  <si>
    <r>
      <rPr>
        <sz val="9"/>
        <color theme="1"/>
        <rFont val="Arial"/>
        <family val="2"/>
      </rPr>
      <t xml:space="preserve">OAP: El 24 de febrero se presentó el diseño del Sistema Integrado de Gestión donde se dió a conocer los sistemas de gestión de la UBPD, su finalidad y el aporte en la gestión de la Entidad y las actividades a desarrollar en el 2021 para la integración y articulación de los sistema de gestión en la Entidad, presentación realizada a la Dirección General y al Comité de Control Interno.
También, se diseñó y presentó la metodología para el diseño de la política, los objetivos y alcance del Sistema Integrado de Gestión el 26 de febrero con los líderes de los diferentes Sistemas de Gestión de la UBPD. En el trabajo colaborativo desarrollado se identificaron factores claves a tener en cuenta en la gestión de la Entidad para consulta de los funcionarios de la Entidad.
Asimismo, se diseñó entre el 04 al 08 de marzo de 2021, el formulario denominado aspectos claves sistemas de gestión UBPD, donde se evaluaron esos aspectos cables dentro de cada sistema de gestión, con el objetivo de validar cuál o cuáles de estos aspectos son considerados como críticos por los servidores de la UBPD. Para este ejercicio se solicitó a la Oficina de Comunicaciones y Pedagogía enviar un correo masivo el 09 de marzo de 2021 con el formulario y las instrucciones para su desarrollo, para el cual se asignó como fecha de cierre el 15 de marzo de 2021; para facilitar el diligenciamiento a todos los servidores se envía recordatorio de este ejercicio desde el correo del sistema de gestión el 15 de marzo de 2021, extendiendo la fecha de cierre para el desarrollo de este formulario al 19 de marzo de 2021.
Como resultado se obtuvo la participación y respuesta de 139 servidores(as), con este insumo se adelanta la propuesta de Política del Sistema Integrado de Gestión de la UBPD.
Soporte:  
 - Acta del Comité de Gestión del 24 de febrero de 2021
 - Grabación mesa de trabajo de la conformación de la política del SIG.
 https://drive.google.com/file/d/1GxY_8QNTSeuViWdFQhch-lGJ507QbxT-/view
https://docs.google.com/forms/d/1E3mY8zAIpDoTA2Hb3HYbRLZfvU61DfYd3v5fOPzXlGI/edit#responses
https://docs.google.com/forms/d/1VnV1HMSLODhCRl_4WJiXldbZL0PEo6qS5St5qOlpPVo/edit#responses
Actualización de los procedimientos a los que haya lugar, teniendo en cuenta las observaciones, recomendaciones y solicitudes con los líderes de proceso y los cambios que surjan en el esquema del Sistema Integrado de Gestión de la Entidad. Para fortalecer la implementación del Modelo de Operación por procesos en la Entidad se realizó la primera socialización sobre el tema el 27 de enero de 2021, dirigido a los servidores públicos que ingresaron a la Entidad 
Se realizó la revisión, aprobación y socialización final del procedimiento PAH-PR-004 Contribución de información de personas sometidas al régimen de condicionalidad en el Sistema Integral de Verdad, Justicia, Reparación y Garantías de No Repetición, asimismo se proyectó una nueva versión de las caracterizaciones de los procesos misionales enviada a los líderes del proceso.
Asimismo, en el mes de febrero para fortalecer la implementación del Modelo de Operación por procesos en la Entidad se realizó la segunda socialización sobre el tema el Modelo de operación por procesos, dirigido a los servidores públicos que ingresaron a la Entidad 
Igualmente,la Oficina Asesora de Planeación, en el marco del Modelo de operación por procesos, desarrolló la revisión, aprobación, normalización (versionamiento, codificación), socialización y publicación en la carpeta compartida en drive con el nombre documentos del sistema de gestión de la UBPD; de aquellos documentos solicitados al correo sistemadegestión@ubpdbusquedadesaparecidos.co
Soporte:
 - Link documentos soporte de la capacitación: https://drive.google.com/file/d/1NOZdFIIMahi_HO_mYJ1CX9lTR9YTfLi4/view
- Grabación de la socialización del Modelo de operación por procesos: https://drive.google.com/file/d/1HlCDi1iKssWOaXb-njOQHg47LlbLBuac/view
-Carpeta compartida en drive: Documentos del Sistema Integrado de Gestión, https://drive.google.com/drive/u/1/folders/1YDQShbAIUT539ggNLjdRmbIhIMGLVZsb
-Link formulario Aspectos claves de los sistemas de Gestión de la UBPD
https://drive.google.com/drive/u/0/folders/1dVvkxUSts0o89fsqtqBCduodWCYxsZ_y
Mesa de trabajo, lista de asistencia, formulario, analisis de los resultados del formulario
El plan de acción del Modelo Estándar de Control Interno - MECI fue presentado en El Comité Institucional de Control Interno en la sesión extraordiana desarrollada el día 12 de febrero hasta el 15 de febrero, en el cual se recibieron las observaciones y se realizaron los ajustes correspondientes. Tambien con relación al seguimiento del Plan  de acción del MECI 2021,  la Oficina Asesora de Planeación realizó el seguimiento de las acciones que estan a su cargo con corte a marzo de 2021, como resultado se consignó la respuesta a este seguimiento y los soportes correspondientes remitidos por los servidores con las actividades a cargo. Asi mismo, la Secretaria General realizó seguimiento a las acciones del componente Información y Comunicación solicitado el 11 de marzo de 2021, correspondiente al primer trimestre.
La Entidad realizó la primera evaluación anual de la gestión y desempeño, enmarcada en la política de control interno y las políticas de gestión aplicables, este reporte se realizó en el aplicativo del Departamento Administración de la Función Pública, a través del Formulario Único de Reporte de Avances de la Gestión – FURAG. Este diligenciamiento fue liderado por la Oficina de Control Interno con el apoyo de los diferentes líderes de políticas de la Entidad
 Soporte: 
Febrero
https://drive.google.com/drive/u/0/folders/16JFbLmsqDvMEGxgCn-HvJCL9BdzCScRH
https://drive.google.com/drive/u/0/folders/1jj0_2gbTqA86nrjoTOsh9FFRsdsFrNf7
Marzo
</t>
    </r>
    <r>
      <rPr>
        <u/>
        <sz val="9"/>
        <color rgb="FF1155CC"/>
        <rFont val="Arial"/>
        <family val="2"/>
      </rPr>
      <t>https://docs.google.com/forms/u/2/d/1VnV1HMSLODhCRl_4WJiXldbZL0PEo6qS5St5qOlpPVo/edit?urp=gmail_link&amp;gxids=7628</t>
    </r>
    <r>
      <rPr>
        <sz val="9"/>
        <color theme="1"/>
        <rFont val="Arial"/>
        <family val="2"/>
      </rPr>
      <t xml:space="preserve">
link </t>
    </r>
    <r>
      <rPr>
        <u/>
        <sz val="9"/>
        <color rgb="FF1155CC"/>
        <rFont val="Arial"/>
        <family val="2"/>
      </rPr>
      <t>https://drive.google.com/drive/folders/1PIOGaf6MISXM_Pq0-h9CJg7QMNMsFB54?usp=sharing.</t>
    </r>
  </si>
  <si>
    <t xml:space="preserve">La implementación del Sistema Integrado de Gestión y del modelo de operación por procesos de la UBPD se encuentra en proceso de planeación. Frente a esto, se sugiere evaluar si la entidad no requiere hacerse a un software para incluir todos los componentes, documentos y demás módulos que componen un Sistema Integrado de Gestión. Lo anterior, mitigando riesgos de seguridad digital, además de utilizar perfiles, roles, permisos y custodia de toda la información. Permitiendo a su vez, continuar con la estandarización de todos los procesos de la entidad.  
En cuanto a los documentos de la entidad, se sugiere entablar sesiones de trabajo con las áreas misionales, las cuales se encuentran documentando y generando guias, lineamientos, estrategias, entre otros documentos sin un parametro o estandarización documental por parte del Sistema Integrado de Gestión.
Frente al mantenimiento y mejorar de las herramientas de planeación institucional, se sugiere para el segundo corte, planear y tener lista la contratación de los(as) consultores(as) que contribuirán con la formulación del Plan de Acción 2022.
</t>
  </si>
  <si>
    <t>108. Socializar con las servidoras y los servidores de la UBPD los procesos, procedimientos, manuales y formatos generados en relación con la gestión a cargo de la Secretaría General.</t>
  </si>
  <si>
    <t>Secretaría General y Subdirección Administrativa y Financiera, Subdirección de Gestión Humana</t>
  </si>
  <si>
    <t>SAF, SGH</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</si>
  <si>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Por parte de la SAF, se llevó a cabo la construcción del Plan Institucional de Gestión Ambiental (PIGA) 2021-2023, el cual está alineado con los Objetivos Estratégicos de la UBPD, y se ha estructurado con base en la situación ambiental de los territorios en los cuales la Entidad tiene presencia; lo anterior, con el fin de dar cumplimiento a la Política Ambiental de la Entidad y la normatividad ambiental vigente y aplicable, siendo el documento base para la planificación, formulación, seguimiento y control a la implementación de la gestión ambiental a nivel institucional. El PIGA 2021-2023 está constituido por seis programas: Ahorro y Uso eficiente del Agua y Ahorro, Uso Eficiente de la Energía, Gestión Integral de Residuos, Consumo Sostenible, Prácticas Sostenibles y Conservación del Medio Natural.
Para llevar a cabo su óptima implementación, se ha construido el Plan de Acción del PIGA 2021-2023 correspondiente al año 2021, en el cual se establece la divulgación de óptimas prácticas para el ambiental a funcionarios, contratistas y colaboradores, como campaña educativa que promueva la adopción de una cultura ambiental positiva en la UBPD.
El 08/04/2021 se envió solicitud a la OAC para la socialización masiva de piezas a los servidores de la UBPD.</t>
  </si>
  <si>
    <t>Se evidencia la socialización de los diferentes documentos que han generado en el trimestre de la SAF y la SG, faltando los documentos o formatos ajustados por la SGH en el trimestre. Frente a estas jornadas de socialización, de ser necesario, podrían apoyarse del equipo del Sistema Integrado de Gestión de la Oficina Asesora de Planeación.</t>
  </si>
  <si>
    <t>109. Desarrollar la relación con universidades en el ámbito central y territorial centrada en el acceso a centros de investigación, de documentación y bibliotecas. y facilitar los intercambios con universidades para pedagogía.</t>
  </si>
  <si>
    <t>OACP - SGC Capacitación</t>
  </si>
  <si>
    <t>Durante el primer trimestre del año se adelantó la base de datos de las Universidades con las cuales relacionarse y se contactó con algunas para empezar dicho relacionamiento.
 Para construir la base de datos se definieron criterios para escoger las universidades y se buscó al menos una universidad en cada ciudad donde la UBPD tiene sede territorial, para investigar la pertinencia de un relacionamiento o convenio con ellas.
 Soporte: 2021-03-31 BD universidades.xlsx
 Se entabló comunicación con las Universidades del Rosario y Pontificia Universidad Javeriana dando respuesta al interés de estas en poner a disponibilidad de la UBPD sus acervos documentales. Solo la universidad del Rosario contestó el oficio, aunque no se concretó una reunión. Se envió comunicación a la Universidad Cooperativa de Colombia para la adquisición de la revista Colombia Forense, de la cual no se tuvo respuesta.
 Se encuentran las siguientes evidencias:
 1100-1-202100588_Universidad Cooperativa.pdf
 1100-1-202100483_Universidad del Rosario.pdf
 1100-1-202100482_Pontificia Universidad Javeriana.pdf</t>
  </si>
  <si>
    <t>El reporte permite evidenciar el avance en la actividad, la base de datos es un registro importante, así como los acercamientos iniciales.
Se sugiere apoyar la base de datos con el relacionamiento de las servidoras y servidores de la UBPD, quizás entre nosotros puedan existir contactos quw faciltien la comunicacón sonre todo inicial con las Universidades.</t>
  </si>
  <si>
    <t>110. Construir estrategias de participación y relacionamiento con personas, organizaciones, colectivos, movimientos, plataformas y comunidades para los Planes regionales de búsqueda (PRB con estrategia de participación).</t>
  </si>
  <si>
    <t>SGTT, DTIPLB, DTPRI y OACP</t>
  </si>
  <si>
    <t xml:space="preserve">La UBPD trabajó en el primer trimestre de 2021 en la consolidación de un documento de lineamientos para la construcción de los Planes Regionales de Búsqueda, lo que ha generado como resultado un documento preliminar de este ejercicio. Como parte de la asesoría permanente de la DTPCVED a los Equipos Territoriales para la formulación e implementación de los PRB, se encuentran los siguientes avances:
PRB Curumaní: 
-Diálogo y acción de asesoría, orientación y fortalecimiento con familiares que buscan. 
-Reuniones del equipo interdirecciones, cuyos resultados fueron: a) la revisión y ajustes al documento de PRB Curumaní, por parte de cada una de las direcciones técnicas, b) socialización de nuevos lineamientos de la dirección técnica de información, la cual determina que el PRB Curumaní se convertirá en una investigación humanitaria que estará contenida en el PRB Centro de Cesar; c) revisión de las actividades a cargo de cada una de las direcciones técnicas y el equipo territorial y consolidación un nuevo plan de trabajo para el 2021.
-El equipo de referentes realizó reuniones con una de las duplas de trabajo del equipo satélite Valledupar, para discutir elementos de la estrategia de participación en la construcción de planes regionales y aspectos a tener en cuenta para la incorporación de los enfoques diferenciales y de género en la búsqueda humanitaria y extrajudicial. 
PRB Caquetá: Se apoyó la revisión y retroalimentación de los planes regionales para la inclusión de la estrategia de participación en clave de EDYG. Articuladamente con el referente de la DTPRI y el Equipo Territorial se avanzó en la preparación  y desarrollo de la jornada de toma de muestras biológicas, para lo cual como referentes de la DTPCVED revisó la información de los diálogos de ampliación y del registro del proceso de participación para definir junto con la DTPRI que familiares deberían aportar su muestra biológica, se registraron recomendaciones para el ET para ser tenidas en cuenta para la convocatoria a través de llamadas telefónicas a los familiares, se apoyó orientando a dos familias sobre el proceso de toma de muestras durante el desarrollo de las mismas. De igual manera se adelantó una AOF con una familia para dignificar la historia de búsqueda y la memoria de la PDD y se acompañó el desarrollo de una AOF sobre la identificación a través de genética. Por otra parte, se adelantó el diálogo de cierre con una familia que participó en una entrega digna.
PRB Putumayo: Las referentes de la DTPCVED realizaron la revisión del plan regional Bajo Putumayo y la caracterización adelantada por el ET, para así construir una propuesta sobre el proceso de participación desde los EDYG   y socializarla al ET en reunión adelantada en el mes de marzo.
PRB Tumaco: 
Diálogos con familiares: En el marco del Plan Regional de Búsqueda se recibe información relacionada con desaparición de un hombre en Tumaco en el año 2014, se ubica a la familia a través de contacto telefónico y en el mes de febrero de 2021 se lleva a cabo dialogo inicial virtual, con el apoyo del equipo de la Territorial Cali, la familia se dirige hasta la sede de la Territorial y se establece la conexión vía meet. 
Reuniones equipo Interdisciplinar y Satélite Tumaco:  el equipo interdirecciones y la satélite Tumaco llevan a cabo tres reuniones para abordar temas del relacionamiento con la organización indígena UNIPA, aspectos claves para la construcción de una “estrategia de participación” en el Plan Regional de Búsqueda Tumaco y avances del trabajo que desde nivel nacional se lleva con el Órgano de Interlocución Indígena
Mesa Técnica AFADEPAC: el equipo Interdirecciones y la Satélite Tumaco lleva a cabo mesa técnica con representante de la organización Afadepac, la representante había establecido contacto telefónico con la referente de Participación de la Satélite Tumaco y con Dirección de Participación, refiriendo inquietudes relacionadas con información y con el relacionamiento con la organización.
Relacionamiento UNIPA: En el mes de marzo se lleva a cabo reunión con representantes de la organización UNIPA para definir fechas y lugar de encuentro entre UNIPA y UBPD, propuesta de agenda metodológica y aspectos logísticos a valorar para facilitar este encuentro.
PRB Comerciantes del Huila: Durante los meses de enero, febrero y marzo del 2021, se han adelantado las siguientes acciones para el fortalecimiento del proceso de participación: Retroalimentación telefónica del proceso de búsqueda humanitaria, realizada en enero 21, en la que se hace un recuento de las acciones realizadas durante el 2019 y 2020, los familiares retroalimentan el proceso de participación; Diálogo de devolución, realizado el 20 de febrero, con los familiares de Camilo Casas que residen en la ciudad de Melgar, en el que se presentó el avance en el plan de localización; Acción de Fortalecimiento, realizada el 12 y 24 de marzo, con la participación de familiares de Guillermo y Reynaldo Cordón Herrera, en la que se inició la construcción de una pieza comunicativa en homenaje a la memoria de los dos desaparecidos y como reconocimiento a la historia de la búsqueda.
PRB Alto Atrato: Se realizó proyección de correo para la Subdirección General, con el propósito de hacer seguimiento a los acuerdos establecidos con la familia Restrepo Valencia en diciembre de 2020, y convocar a la reunión planeada inicialmente para la ultima semana de enero de 2021. Sin embargo, no se ha convocado la reunión Inter direcciones para preparar el espacio de diálogo con el grupo familiar y la organización Hasta Encontrarlos, para el cual se está a la espera de respuesta por parte de la Subdirección General sobre los siguientes puntos:
1. Presentación de avances en el proceso de búsqueda de Martha Gisela Restrepo Valencia. Respondiendo a las preguntas: ¿Cuál sería la línea de tiempo para el Plan de Búsqueda o cronograma para los próximos 6 meses o 12 meses?
2. Avances en la autorización de uso de imágenes.
PRB Puracé-Paletará: A partir de la solicitud del ET satélite Popayán, se sostuvo reunión con la directora de participación y la referente de enfoque Étnico Indígena a partir de la cual se validó la propuesta de realizar una agenda metodológica para el relacionamiento con CRIC en caso de ser necesaria la articulación en el marco del PRB Paletará. Esta agenda ha sido construida teniendo en cuenta las orientaciones de la referente del enfoque, y el protocolo para el relacionamiento con pueblos indígenas, así como agendas anteriormente construidas para desarrollar diálogo colectivo con comunidades indígenas. La agenda ha sido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Se esta a la espera de la propuesta de fecha por parte del satélite.
PLAN REGIONAL DE BÚSQUEDA ORIENTE DEL VALLE (ANTES SEVILLA): De acuerdo a lo información compartida por referente de DIPLOC, el PRB antes Sevilla, ha sido reformulado, ahora Oriente del Valle, teniendo en cuenta tres criterios: La subregionalización del departamento realizada por el ET, el procedimiento de Investigación Humanitaria y Extrajudicial y los lineamientos de construcción del PRB. Tomando en cuenta la reformulación de este plan, las referentes de la DPCVED han propuesto a referente de DIPLOC un espacio para que se socialice el mismo. Por su parte el ET Cali viene construyendo una propuesta general de trabajo en clave de los Planes Regionales de Búsqueda, esta define una estrategia para promover la participación de las familias y las organizaciones presentes en los territorios. Una vez el ET ajuste la propuesta de acuerdo a la reformulación del PRB, presentará a los referentes de las Direcciones Misionales la estrategia de participación PRB Oriente del Valle para retroalimentación, aportes y observaciones a la misma.
PLAN REGIONAL DE BÚSQUEDA DE LA ANTIGUA VÍA CALI – BUENAVENTURA: En el mes de marzo, referente de DIPLOC comparte documento preliminar de PRB de la antigua vía Cali – Buenaventura, a su vez, informa que no continuará como referente de este plan. Por otra parte, la servidora que temporalmente queda a cargo como referente de este PRB desde la DIPLOC, ha expresado que a partir de la lectura del documento del PRB, este puede corresponder a una IHE y no a un PRB, no obstante, la definición de esto requiere de la construcción de un documento y una propuesta programática por parte del equipo satelital. El equipo satelital ha adelantado el “Análisis Situacional” desde el cual se realiza una lectura del contexto y se identifican algunos actores que hacen presencia en el territorio, en este sentido, avanzan en el reconocimiento de actores estratégicos para las acciones de búsqueda en el territorio, de acuerdo al PRB.
Una vez se defina si este será un PRB o una IHE se proyecta tener un espacio con el equipo satélite Buenaventura para presentar al equipo elementos a tener en cuenta en la estrategia de participación para que con estos aspectos se avance en la construcción de la misma. 
</t>
  </si>
  <si>
    <t>El avance permite evidenciar el trabajo desarrollado en la implementación de los Planes regionales de búsqueda en cuanto a participación se refiere, no obstante, el documento remitido como soporte, no permite visualizar cual es la estrategia de participación y relacionamiento con personas, organizaciones, colectivos, movimientos, plataformas y comunidades.
Por otra parte, es necesario evaluar la relación y diferencia existente entre los documentos "GUÍA BÁSICA – PLANES REGIONALES DE BÚSQUEDA" y "LINEAMIENTOS SOBRE PLANES REGIONALES DE BÚSQUEDA", lo anterior, considerando que presentan información similar y no se evidencia el alcance y casos de uso para cada documento. En este sentido, se sugiere evaluar en compañia de los profesionales de la Oficina Asesora de Planeación que desempeñan funciones para el Sistema Integrado de Gestión y el modelo de operación, la estructura metodológica de los documentos, alcance y uso de los mismos.
Adicional a lo anterior,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t>
  </si>
  <si>
    <t>111. Construir e implementar conjuntamente la estrategia de pedagogía, divulgación y apropiación de los actores de interés en los PRB.</t>
  </si>
  <si>
    <t>Oficina Asesora de Comunicaciones y Pedagogía, Subdirección General Técnica y Territorial, Dirección Técnica de Información, Planeación y Localización para la Búsqueda</t>
  </si>
  <si>
    <t>DTM y ET</t>
  </si>
  <si>
    <t>En el marco de la implementación de la Estrategia de Pedagogía 2021 se reconocen los siguientes avances:
 Intercambio de saberes y experiencias prospección, recuperación, información e identificación humana: Se destacan como impactos en la realización de estos espacios el conocer el paso a paso de las acciones humanitarias de prospección, recuperación, información e identificación humana para aportar en dejar claro el rol de la Unidad de Búsqueda y el liderazgo que tiene la Unidad de Búsqueda para saber la verdad de lo que paso con las personas dadas por desaparecidas en el país y dónde se encuentran. También reconocer la importancia de los planes regionales, darlos a conocer, y las diferentes formas de participación que han tenido y que se sigue proyectando de las personas buscadoras en los mismos.
 Documentación de saberes y experiencias de familiares que participaron en los Círculos de Saberes: Para el primer trimestre se logró documentar tres saberes y experiencias que han ganado las personas que buscan territorios del Putumayo y Meta. Como parte del ejercicio de documentación se busca fortalecer las
 estrategias que realiza la Unidad de Búsqueda, asimismo incluir en las acciones humanitarias los saberes recogidos desde los familiares reconociendo los diferentes enfoques que tiene el mecanismo: diferenciales,
 de género y territorial. Finalmente con este ejercicio también se busca fortalecer los procesos desde los territorios y realizar material comunicativo y pedagógico para llegar a otras víctimas del conflicto armado brindando algunas herramientas desde las mismas voces de las víctimas.
 Producción herramientas pedagógicas: Llegar con mensajes clave a las administraciones de los cementerios y autoridades locales para la preservación, custodia y cuidado de cuerpos desaparecidos no identificados que están en los cementerios y los cuerpos identificados no reclamados. Aportar a la construcción de paz, motivando valores sociales en la niñez colombiana con el fin de aportar a la reparaciòn, restauraciòn la convivencia y finalmente la construcción de paz.</t>
  </si>
  <si>
    <t>Se observa avance en las tres (3) vías mencionadas, sin embargo, sugerimos la necesidad de definir claramente cuáles serían las evidencias de dichos avances, pues al ser numerosas y variadas pueden generar confusión.   Si son documentos, mesas de trabajo entre otros facilita el seguimiento del reporte.
Adicionalmente la actividad habla de construir e implementar una estrategia, en ese caso es imortante que se especifique y adjunte el documento con la estrategia para que podamos conocer el alcance de la misma.
El aporte es consoldiado o las demás dependencias involucradas podrían reportar acciones adicionales?</t>
  </si>
  <si>
    <t>112. Sistematizar y documentar las experiencias y saberes adquiridos en la implementación del proceso de búsqueda, identificando el conocimiento de las PQB y organizaciones que han sido incluidas en el proceso de búsqueda.</t>
  </si>
  <si>
    <t>El desarrollo de esta actividad esta relacionado con la actividad 98 y el indicador 19 y en el diseño metodologico preliminar propuesto para dicha actividad e indicador se presentan los avances metodologicos que sirven de insumo para la propuesta metodologica de esta actividad que esta programada para entrega en el mes de mayo, razón por la cual no se presentan soportes de esta actividad. Sin embargo, es importante destacar que en el marco del desarrollo de la actividad 98 se han identificado algunas experiencias a sistematizar.</t>
  </si>
  <si>
    <t>Retroalimentación igual a la actividad anterior de OGC: El avance de la actividad se proyecta para el mes de abril, propuesta metodológica que debe ser reportada en el siguiente periodo.  Por ahora el avance se centra en el diseño metodológico preliminar reportado en la actividad 97.
Adicionalmente, si se tienen identificadas experiencias a sistematizar es importa nte definir cómo se hará esta actividad y poder reportar el avance de las mismas en los siguientes periodos.</t>
  </si>
  <si>
    <r>
      <rPr>
        <sz val="10"/>
        <color theme="1"/>
        <rFont val="Arial"/>
        <family val="2"/>
      </rPr>
      <t xml:space="preserve">La UBPD </t>
    </r>
    <r>
      <rPr>
        <b/>
        <u/>
        <sz val="10"/>
        <color theme="1"/>
        <rFont val="Arial"/>
        <family val="2"/>
      </rPr>
      <t>lidera</t>
    </r>
    <r>
      <rPr>
        <sz val="10"/>
        <color theme="1"/>
        <rFont val="Arial"/>
        <family val="2"/>
      </rPr>
      <t xml:space="preserve"> las respuestas del Estado en materia de búsqueda de personas dadas por desaparecidas.</t>
    </r>
  </si>
  <si>
    <t>113. Definir herramienta para el seguimiento a solicitudes de información realizadas.</t>
  </si>
  <si>
    <t>DTIPLB, DTPVED y DTPRI</t>
  </si>
  <si>
    <t>30/06/2021</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</si>
  <si>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siguiente matriz: https://docs.google.com/spreadsheets/d/1SjGe4eJux8mNcOt3fP7hnWvmY17cMa0G3YnM_oO_Djs/edit#gid=440271630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t>
  </si>
  <si>
    <t xml:space="preserve">Con relación al avance cualitativo, se evidencian logros significativos no solo para el seguimiento de solicitudes, sino para conocer la cantidad y variedad que requerimientos que se gestionan al interior de las áreas misionales.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174 y 175 o 180 y 181 de la hoja base
</t>
  </si>
  <si>
    <t>114. Realizar seguimiento a las peticiones de información realizadas por la UBPD.</t>
  </si>
  <si>
    <t>DTIPLB, DTPVED, DTPRI y ET</t>
  </si>
  <si>
    <t>31/12/2021</t>
  </si>
  <si>
    <t xml:space="preserve">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1. De las 384 solicitudes de información remitidas durante el primer trimestre de la presente anualidad, a las 51 entidades relacionadas, se recibieron 317 respuestas.
2. De las entidades involucradas en la búsqueda, se evidencia que el relacionamiento con INMLCF, UARIV y las autoridades locales, ha permitido recibir respuestas en los términos de ley y con información precisa respecto a la solicitud elevada.
3. La SGTT continuará con la estructuración de la herramienta de seguimiento conforme lo mencionado en los numerales anteriores.
4. A corte 31 de marzo de 2021 no se dió respuesta en los términos de ley a 67 solicitudes de información por las siguientes entidades: Agencia Nacional de Tierras, Registraduría Nacional del Estado Civil y Fiscalía General de la Nación.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</si>
  <si>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Frente a las entidades que no remitieron las 67 respuestas en el trimestre (: Agencia Nacional de Tierras, Registraduría Nacional del Estado Civil y Fiscalía General de la Nación), se sugiere incluir la cantidad de solicitudes por cada una de ellas, precisando aún mas la dificultad encontrada.
Frente al seguimiento realizado se sugiere lo siguiente:
1. Dentro de los gráficos presentados no se perciben las cifras acá reportadas, así mismo, no es fácil de encontrar en la información contenida en las hojas subsiguientes.
2.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t>
  </si>
  <si>
    <t>115. Socializar la estrategia de relacionamiento interinstitucional para que sea aplicado en las acciones de articulación interinstitucional.</t>
  </si>
  <si>
    <t>SGH</t>
  </si>
  <si>
    <t>Se realizó la jornada de socializacion de la estrategia de relacionamiento institucional con 65 profesionales expertos tecnicos y coordinadores que participarán en la formulacion e implementacion de los planes regionales de busqueda.</t>
  </si>
  <si>
    <t>El avance permite evidenciar el cumplimiento de lo planteado en la actividad, sin embargo, se sugiere lo siguiente: 
1. Continuar con la socialización del documento con el resto de servidores misionales que apliquen.
2. Determinar con las Direcciones técnicas, en especial con la DTPCVED el manejo y uso de este documento como linea base para la elaboración de otros documentos, guias y lineamientos que se encuentra documentando esta dirección en términos de relacionamiento interinstitucional.</t>
  </si>
  <si>
    <t>116. Implementar la estrategia de relacionamiento interinstitucional de acuerdo con los criterios y lineamientos definidos.</t>
  </si>
  <si>
    <t>1. Se elaboró una guía en formato presentación que apoya la incorporación de "Estrategias de relacionamiento institucional que visibilizan el valor agregado de lo humanitario en la búsqueda"., la cual será socializada en los próximos días a los ET.
2. Se contruyó la "Matriz de seguimiento acciones de articulación" con el fin de contar con una metodología para el seguimiento a las acciones de articulación interinstitucional en el marco de los PRB.</t>
  </si>
  <si>
    <t>La guia elaborada es fresca, clara y fácil de entender a los servidores. 
Con relación a la matriz de seguimiento,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</si>
  <si>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 xml:space="preserve">117. Apoyar a la DG y a la SGTT en la articulación de las acciones requeridas con los actores involucrados en la búsqueda, en el ámbito territorial y nacional. </t>
  </si>
  <si>
    <t>Asesora para relacionamiento interinstitucional</t>
  </si>
  <si>
    <t xml:space="preserve">Durante el primer trimestre se apoyo a la DG y a la SGTT en la articulación de las siguientes acciones requeridas con los actores involucrados en la búsqueda, en el ámbito territorial y nacional: 
1. SIVJRNR:
• Se conformó y puso en marcha la mesa de trabajo bilateral entre el Grupo de Análisis de la Información (GRAI) de la JEP y la Dirección Técnica de Información de la UBPD para el intercambio de información sobre el universo de desaparecidos como insumo para la elaboración del informe sobre este tema que se entregará a la Comisión de la Verdad. 
• Se ajustó y remitió para aprobación de la Comisión de la Verdad el Protocolo de intercambio de información, documentos o archivos que reciban o recauden y que puedan resultar de utilidad para el cumplimiento de los mandatos de ambas entidades. 
• Convocamos y participamos en 8 reuniones para la coordinación, seguimiento y la implementación de las medidas cautelares  de Puerto Berrío, San Onofre, Cementerio El Universal, Universidad de Antioquia, Escombrera, El Copey y San Lorenzo en coordinación con la Sección de Ausencia de Reconocimiento del Tribunal para la Paz de la JEP.  
2. CICR: se realizaron tres mesas técnicas para: (i) coordinar acciones de capacitación a documentadores de la Comisión de Búsqueda de las Farc sobre la recolección de información Personas Dadas por Desaparecidas (PDD) y lugares de disposición de cuerpo; (ii) identificar y abordar los casos duplicados de búsqueda entre el CICR y la UBPD; y, (iii) casos duplicados UBPD-CICR; (ii) solicitudes de búsqueda y, (iii) casos y plan de búsqueda de la región sur. 
3. Fuerza Pública: se realizaron dos mesas técnicas con el objetivo de reactivar la comunicación y diálogo entre la Fuerza Púbica a través de la Secretaria de Gabinete del Ministerio de Defensa y la coordinación de acciones para la  implementación de la segunda fase del Plan Nacional de Búsqueda. </t>
  </si>
  <si>
    <t>El avance brinda un resultado positivo frente al relacionamiento con estas entidades, en especial la JEP; CEV, CICR y la fuerza pública. Frente a esto, se sugiere incluir dentro de los próximos avances los principales retos o dificultades que se han presentado durante el relacionamiento con estos u otros actores. 
Por otra parte, se sugiere indicar como se han implementado los diferentes documentos y matrices elaborados por la SGTT, como lo son: "Estrategias de relacionamiento institucional que visibilizan el valor agregado de lo humanitario en la búsqueda", y "Directrices Básicas de Relacionamiento de la UBPD", los cuales en su momento, buscaron potenciar mecanismos de relacionamiento interinstitucional para que la UBPD alcance un liderazgo en el marco de un sistema de búsquedaelaboró la SGTT.</t>
  </si>
  <si>
    <t>118. Identificar las entidades y organismos de cooperación internacional territoriales y nacionales, que trabajan el tema de prevención y protección y monitoreo de hechos del conflicto armado, para fortalecer los lineamientos y trabajo interno de la UBPD en esas áreas.</t>
  </si>
  <si>
    <t>Subactividad 1 Construcción de una matriz con la información de actores humanitarios (organismos internacionales y entidades nacionales de DDHH) nacionales y territoriales para fortalecer los lineamientos y trabajo interno de la UBPD (anexa).                                                                                   
Avance en el cumplimiento: Durante este primer trimestre, se realizó la elaboración de la matriz de actores que se encuentra en el Drive con el apoyo de la Oficina de Cooperación. De acuerdo con la pertinencia del trabajo conjunto, una vez elaborada se realiza el análisis de con cuales actores se realizará el relacionamiento.</t>
  </si>
  <si>
    <t>El avance promete una herramienta de gestión interesante para evaluar casos de éxito en cuanto a la gestión de seguridad y proteccion se refiere.</t>
  </si>
  <si>
    <t>119. Formular la estrategia de relacionamiento con las entidades y organismos de cooperación internacional, territoriales y nacionales, que trabajan temas de prevención y protección.</t>
  </si>
  <si>
    <t>Subactividad 1. Una vez identificados los actores humanitarios para la articulación, se realizan espacios de trabajo con los actores humanitarios que trabajan temas de prevención y protección para la articulación de líneas de trabajo conjuntas en el nivel nacional y territorial                                                                                                                Avance en el cumplimiento: A 31 de narzo de 2021la fecha se han realizado las siguientes reuniones. 1. Tema: Reunión MAPP/OEA Fecha: 21-02-21. Convocada por: Oficina de Cooperación y Alianzas UBPD. 2. Tema: Reunión Articulación UARIV - DRGI/Observatorio. Fecha: 9 de marzo de 2021. Convocada: Analista del Equpo de Prevención y Protección DG UBPD. 3.Tema: Ariculación UIA JEP, Fiscal Samuel Serrano. Fecha: 12 de marzo de 2021. Convocada: Asesora de la DG de relaciones externas UBPD. 4. Tema: Ariculación UIA JEP, Fiscal Samuel Serrano. Fecha: 12 de marzo de 2021.Convocada por: Asesora de PyP de la DG UBPD. 5. Tema: Reunión de presentación del Modelo de Protección de la UIA JEP. Fecha: 15 de marzo. Convocada por: Asesora de PYP DG UBPD.  6. Tema: Convenio JEP UIA - UBPD Protección. Fecha: 19 de marzo. Convocada por: Asesora de PyP DG UBPD. 7. Tema: Presentación del Equipo de Prevención y Protección a Indepaz. Fecha: 23 de marzo. Convocada por: Analista de PyP del Equipo de PyP de DG UBPD. 8. Tema: Reunión UNDSS articulación UBPD. Fecha: 23 de marzo. Convocada por: UNDSS. 9. Tema: Presentación del Módelo de Seguridad de la MAPP/OEA al equipo de PyP. Fecha: 23 de marzo. Convocada por:  Oficina de Cooperación y Alianzas UBPD.</t>
  </si>
  <si>
    <t>La información permite evidenciar gestión de relacionamiento con entidades y cooperantes, no obstante, la actividad sugería formular una estrategía para el relacionamiento en términos de prevención y protección, documento que no se evidencia en los avances. 
Frente a las reuniones descritas, se sugiere para próximos avances registrar los principales avances, logros, compromisos o retos propuestos durante las mismas, Esto permite dar un contexto de ejecución y gestión al respecto.</t>
  </si>
  <si>
    <t>120. Socializar la estrategia de relacionamiento con organismos y entidades que trabajan el tema de prevención y protección, a los equipos territoriales y las áreas misionales de la UBPD.</t>
  </si>
  <si>
    <t>De acuerdo con las fechas previstas para el desarrollo de la actividad, la socialización de la estrategía debería haberse efectuado con fecha máxima 30 de enero, no obstante, las fechas no coinciden con la elaboración de la estrategia al 08 de marzo, por lo tanto, se sugiere evaluar un ajuste en el cronograma de la estrategia de las fechas allí previstas, en todo caso, llevando secuencialidad de ejecución</t>
  </si>
  <si>
    <t>121. Puesta en marcha de la estrategia de relacionamiento con entidades y organismos de cooperación internacional que trabajan temas de prevención y protección.</t>
  </si>
  <si>
    <t>Igual que la actividad 121, hay que evaluar y ajustar las fechas previstas, ya que no corresponden secuncialmente con las demás actividades relacionadas con la estrategia. Para este caso, la ejecución de la estrategia aparece para el 28 de febrero, pero la estrategia estaría formulada hasta marzo 8, lo cual no es congruente.</t>
  </si>
  <si>
    <t>122. Invitar a actores relacionados con la búsqueda de personas dadas por desaparecidas y otras autoridades nacionales, regionales y locales a vincularse y suscribir el pacto nacional y los pactos regionales por la búsqueda y las acciones que se deriven de estos.</t>
  </si>
  <si>
    <t>ECA, Asesor encargado del PNB, OACP, DTPCVED</t>
  </si>
  <si>
    <t xml:space="preserve">Es valiosa la participación confirmada presentada (Suecia y CICR), la actividad debe continur realizándose pues tiene fecha límite junio de 2021.
Sugerimos que el reporte mencione ¿cómo se realizó la invitación y a quiénes se hizo?, relacionar esta información facilita la organización de soportes que evidencien dichas accciones, adicionalmente, describir brevemente cómo fue y será la participación de países, entidades, organizaciones etc... </t>
  </si>
  <si>
    <t>123. Generar una agenda de relaciones públicas y comunicaciones trimestral con el objetivo de reforzar el posicionamiento y prestigio de la UBPD en la sociedad colombiana, empezando por los lideres y lideresas de entidades que son validadores estratégicos, los gremios, los directores de medios de comunicación, entre otros.</t>
  </si>
  <si>
    <t>124. Realizar las sesiones ordinarias y extraordinarias para el funcionamiento del Consejo Asesor, con la participación de las organizaciones de la sociedad civil y las instituciones integrantes.</t>
  </si>
  <si>
    <t>Asesora encargada del Consejo Asesor</t>
  </si>
  <si>
    <t xml:space="preserve">La primera sesión del Consejo asesor se realizará la última semana del mes de abril por solicitud de los delegados de la sociedad civil, quienes pidieron ese plazo para poder presentar su plan de trabajo. No obstante, en el mes de marzo (4 y 5) se realizó una jornada de fortalecimiento con los delegados de la sociedad civil, la cual contó con la participación de las Direcciones técnicas y el acompañamiento de la Oficina de Comunicciones y Pedagogía, el segundo día estuvo acompañado por ONU DDHH, con quien la UBPD coordinó para que los delegados pudieran terminar de afinar su plan de trabajo. </t>
  </si>
  <si>
    <t>Actividad de ejecución permanente, se evidencia la progrmación de la sesión ordinaria y la ejecución de reunión extraordinaria, sugerimos poder detallar, si existe, el cronograma esperado de reuniones o la periodicidad de las mismas, así como los participantes, temas y agendas tratadas, las evidencias de dicha información deben ser recolectadas para poder dar cuenta del reporte ante auditorías futuras.</t>
  </si>
  <si>
    <t>125. Fortalecer la articulación con Ministerio de Salud y Unidad para la Atención y reparación Integral a las Víctimas, para la atención psicosocial y acceso a la oferta institucional de estas entidades para las personas que participan en los procesos de búsqueda.</t>
  </si>
  <si>
    <t>Durante el primer trimestre del año 2021 en las labores de articulación interinstitucional con el MINSALUD y la UARIV se desarrolló el primer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abordó la manera más adecuada de formalizar el relacionamiento con MINSALUD, por medio de protocolo o convenio interadministrativo, así mismo, se inició el trabajo sobre la creación del formato del uso y tratamiento de datos para las personas que son remitidas por la UBPD a estas dos entidades para su atención. En el marco de la formulación se habló de la posibilidad de articulación en el desarrollo de las entregas dignas con el MINSALUD. También se logró apertura en la línea de trabajo con esta entidad para la implementación del Plan Nacional de Búsqueda desde su competencia.</t>
  </si>
  <si>
    <t>Los avances y soportes brindan un resultado trimestral en el relacionamiento con estas entidades en el marco de sus competencias. Se espera pueda formalizarse el relacionamiento con MINSALUD mediante un protocolo o convenio interadministrativo, lo cual facilitará dicho relacionamiento.
Finalmente, no se remitió el formato (en construcción) relacionado con el uso y tratamiento de datos para las personas que son remitidas por la UBPD a estas dos entidades para su atención</t>
  </si>
  <si>
    <t>126. Articular con entidades las acciones requeridas para la entrega e inhumación digna.</t>
  </si>
  <si>
    <t>SGTT, DTIPLB, DTPRI</t>
  </si>
  <si>
    <t xml:space="preserve">En el marco de las coordinaciones y articulaciones interinstitucionales para las entregas dignas a realizar en el 2021, se continúa con el relacionamiento con el GRUBE de la Fiscalía General de la Nación, con el CICR y con la Unidad para las Víctimas y el Ministerio de Salud, para la atención psicosocial que se requiera en el marco de estas acciones. </t>
  </si>
  <si>
    <t>Los soportes y avance cualitativo permiten evidenciar el desarrollo de acciones humanitarias planificadas y puesta en marcha. 
Se sugiere para las actas de reunión omitir los datos de las personas que son buscadas o que están próximas a ser entregadas dignamente, lo anterior, con el animo de prevenir riesgos de seguridad o confidencialidad dentro del proceso de búsqueda.</t>
  </si>
  <si>
    <t>127. Desarrollar una agenda de diálogo y trabajo para involucrar a la Comunidad Internacional en la búsqueda de personas dadas por desaparecidas.</t>
  </si>
  <si>
    <t>Se avanzo en la fase precontractual (estudios previos) para la contratacion de la sistematización de entrevistas a representantes de la comunidad internacional sobre la receptividad y percepción de la UBPD realizadas en noviembre y diciembre de 2020. Como soportes de la actividad se cuenta con los Estudios Previos que soportan el proceso de selección del contratista.
 Se organizó y preparo intervención de la Directora de la UBPD para una sesión de los representantes del SIVJRNR ante la Comisión de Derechos Humanos del Parlamento Europeo, para informar sobre los avances, retos y desafios de la implementación de la Unidad y general retos del Acuerdo de Paz y la implementación del Sistema de Justicia Transicional (Enero 27 de 2021) . Como soportes de esta actividad se cuenta con: •Presentación power point y traducción de la misma., Ficha técnica definitiva con la descripción del evento y resumen de los resultados de cada mecanismo y puntos de articulación del Sistema.
 Se organizó la Primera Jornada de trabajo con la comunidad internacional -Presentación de balance UBPD – 2020, Proyecciones 2021 (Universo, RNFC y PRB) y lanzamiento Pacto por la Búsqueda, el pasado 23 de marzo en el que también participaron Embajadores, Jefes de cooperación internacional y representantes de agencias de Naciones Unidas, agencias de cooperaciión internacional, organismos y ONG´s internacionales; así como entidades estatales y del gobierno nacional, para presentar el balance de 2020, retos y prioridades estratégicas 2021 y contribuciones de la cooperación internacional durante el 2020. 
 Para esta sesión se tienen como soportes: Agenda metodologica de la jornada, Presentación de power,
 * Memoria del evento y listado de asistencia y Infografía de respaldo con resultados proyectos de cooperación internacional y alianzas.
 Se organizó reunión con representantres del Grupo de Acompañamiento Internacional del Acuerdo de Paz para UBPD (Embjada de Suecia, ICMP y CICIR) para avanzar en los acuerdos de trabajo y seguimiento a invitación a unirse a jornadas del Pacto por la Búsqueda y otras acciones de acompañamiento. Como soporte de la actividad se cuenta con la agenda de la reunión, acta y listado de asistencia.</t>
  </si>
  <si>
    <t xml:space="preserve">Se tiene un fuerte componente de actividades reportadas, encaminadas a involucrar a la comunidad internacional en la búsqueda de personas dadas por desaparecidas, consideramos importante impulsar las acciones de sistematización de entrevistas, pues es una actividad pendiente desde la vigencia anterior.  Agradecemos poder informar detalladamente las fechas esperadas de esta actividad, así como obstáculos o inconvenientes en su desarrollo.
¿Es posible crear o proyectar una agenda previa para poder conocer las actividades principales en cada periodo?, claramente sujeta a cambios y/o circunstancias diferentes, pero que facilite y organice tanto la ejecución como el seguimiento de estas acciones?  en caso de tenerla, puede ser un elemento importante de reporte.
</t>
  </si>
  <si>
    <t>128. Formular y hacer seguimiento a acuerdos, convenios, proyectos y alianzas con actores de la Cooperación Internacional para apoyo al PNB y PRB.</t>
  </si>
  <si>
    <t>Asesora en temas de incidencia, relacionamiento público y posicionamiento político, SGTT</t>
  </si>
  <si>
    <t>1. Se adelanta actualización y ajustes a la matriz de oferta y demanda. 
 2. Se adelantan mesas técnicas con dependencias y socio implementador para la formulación de nuevo proyecto ante el Fondo Multidonante de Naciones Unidas para apoyar articulaciones con OSC.
 •Se realizó reunión el 20 de enero con la Asesora de la Dirección General para tratar ideas e insumos para la formulación del proyecto con el MPTF para la Unidad y previas a la reunión con el PNUD.
 •El 09 de febrero se realizaron reuniones previas para revisar la de identificación de organizaciones potenciales y enfoque para proyectar la nota concepto y construir el proyecto.
 •El 11 Y 19 de febrero se realizaron reuniones con el PNUD, para compartir la idea de proyecto para efectos de avanzar y trazar un cronograma de elaboración de la nota concepto y del proyecto y su presupuesto completos.
 •17 de febrero se llevó a cabo primera reunión con las dependencias misionales, a fin de presentarles el resultado del análisis de la Dirección General, acerca del posible enfoque temático propuesto, componentes, territorios, socios y OSC involucradas.
 •El 23 de febrero se llevó a cabo el Taller de formulación de proyecto al MPTF.
 •El 25 de febrero se llevó a cabo el Taller priorización PRB Formulación MPTF.
 3. Se adelantaron las mesas técnicas con dependencias, socio implementador y aliado (OSC), y seguimiento a la implementación de proyecto Colombia Transforma - Fundación Progresar.
 •Se suscribieron la Carta de Compromiso y el DSI por parte de la UBPD.
 •Se realizó la formulación del proyecto, y se encuentra preaprobado por parte de Colombia Transforma.
 •El proyecto se aprobó por parte del Cooperante COL 376-2021.
 •Se realizo la reunión de instalación e inicio del proyecto entre Colombia Transforma, UBPD y la Fundación Progresar, e inicio de actividades de cara la construcción del producto No. 1
 •Se realizo reunión de seguimiento entre la Coordinadora Cúcuta y la Fundación, recomendaciones para el Producto No.1
 4. Se adelantaron Mesas técnicas con dependencias, DNP y KFW para definición de TDR de Consultoría para la formulación de nueva consultoría financiada por el Banco KFW Alemania en el marco de acuerdos con el DNP.
 5. Se adelanto una reunión con AECID para la exploracion de posibilidades de apoyo de la AECID para acciones en territorio.
 6. Se ha realizado reuniones técnicas de seguimiento con dependencias implementadoras al Piloto de sistematización de información para el RNFC y otras acciones de pedagogía en el marco del Programa Justicia para una paz Sostenible (USAID - Chemonics), Se llevó a cabo la presentación de avances y resultados de los proyectos de RNFCS, pedagogía círculos de Saberes, e Impulso a la Identificación.
 7. Se ha realizado Reuniones técnicas de seguimiento con dependencias implementadoras al proyecto de apoyo al PRB Magdalena Medio Caldense (Agencia Catalana de Cooperación y PNUD), se llevó a cabo la presentación de informes de avance y ruta a seguir en el 2021.
 8. Se ha realizado Reuniones técnicas de seguimiento con socios implementadores (Comités), al proyecto de Articulación territorial, estrategia de comunicaciones y pedagogía y protección del SIVJRNR (MPTF - PNUD / OIM), se llevó a cabo la presentación de informes de ejecución.
 9. Se realizaron informes de ejecución trimestral de Seguimiento a ficha de Estrategia de Comunicaciones y Pedagogía (OIM/USAID).
 10. Se realizaron informes de ejecución trimestral (los avances y logros) de Seguimiento a ficha Planeación Estratégica Enfoque Adaptativo y Cultura Organizacional (OIM/USAID).
 11. Se realizaron reuniones técnicas de seguimiento con dependencias implementadoras, al proyecto MOVICE Antioquia - Cementerio El Universal, se realizó la presentación de los resultados y entrega del Informe Final ante el cooperante y UBPD.
 12. Se realizaron Reuniones preparatorias para la formulación de nuevas propuestas para apoyo Diakonia Suecia.
 13. Se realizaron Mesas técnicas para la formulación nueva ficha OIM (Elección Consejo Asesor), se realizó el envío a OIM de la Ficha de Fortalecimiento del Proceso Autónomo de Elección de los delegados/as de la Sociedad Civil al Consejo Asesor de la UBPD y se adelantó el alistamiento administrativo (preparación de TDR) y procesos contractuales.
 14, Se realiza seguimiento al desarrollo de la ficha de apoyo a la impleentación del Plan Regional Caquetá Norte y se encuentra en proceso de selección de personal contratado para el desarrollo de acciones en 4 municipios del Norte del Caquerá para la documentación de información sobre cementerios comunitarios.
 Se espera en el próximo trimestre del año identificar resultados concretos de los proyectos como las contribuciones a losPlanes Regionales de Búsqueda y el Plan Nacional de Búsqueda. El mayor desafio es que se establezzcn condiciones de coordinación interna para el seguimiento de los proyectos especialmente en las tres direcciones misionales y equipos territoriales que hacen implementación de los proyectos.</t>
  </si>
  <si>
    <t>Se obtiene un avance en detalle de las actividades realizadas en el periodo.  Es necesario relacionar y tener organizados los soportes de evidencia de dichas acciones ante posiblesd auditorías.
Es posible aclarar la diferencia de la presente actividad y la actividad 38? podrían vincularse?</t>
  </si>
  <si>
    <t>129. Participar en el equipo que lidera la Fase 2 de operativización y costeo del PNB.</t>
  </si>
  <si>
    <t>Durante el primer trimestre del 2021, el equipo de PNB ha realizado las siguientes actividades para la construcción participativa del PNB:
1. Elaboración de la propuesta metodológica para la implementacion de los eventos
2. Definición de fechas y lugares para la realizacion de los encuentros participativos
3. Identificacion de las organizaciones y entidades que participaran en los espacion participativos
4. Reuniones bilaterales con actores claves para acuerdos preliminares (4 reuniones realizadas)</t>
  </si>
  <si>
    <t>La SGTT ha tenido una participación activa en la consecución del plan de trabajo elaborado para la implementación del Plan Nacional de Búsqueda. Frente a esto, se sugiere que la SGTT evalue la forma de articular el Plan Nacional de Búsqueda y todas las acciones humanitarias realizadas hasta ahora por la UBPD, de tal forma, que se cuente con una linea base y no que se entienda que la implementación está iniciando desde ceros.</t>
  </si>
  <si>
    <t>130. Elaborar y documentar la memoria interinstitucional de los procesos de búsqueda que han adelantado otras entidades estatales con el fin de generar conocimiento que facilite el diálogo e intercambio de experiencias entre la UBPD y las otras instituciones.</t>
  </si>
  <si>
    <t>El documento da cuenta del proceso de búsqueda llevado a cabo por la fiscalía general de la nación, es un adecuado avance de la actividad y la evidencia es soporte válido.  Es posible conocer qué otros documentos se tienen previsto trabajar y las instituciones con que se cuenta? Adicionalmente se tiene previsto algún cronograma o fechas en las cuales se deban tener listas estas memorias?</t>
  </si>
  <si>
    <t>131. Elaborar el documento final de operativización del PNB.</t>
  </si>
  <si>
    <t>Equipo de operativización PNB</t>
  </si>
  <si>
    <t>Asesora DG para incidencia, OGC, ECA, SGTT</t>
  </si>
  <si>
    <t>Al respecto se realizaron las siguientes actividades: i) se constituyo un equipo de trabajo; ii) se reviso todo el trabajo previamente realizado en la vigencia 2020; 
 iii) se construyo, se presento y fue aprobado por la DG y la SGTT el plan de trabajo que nos llevara a la redacción del documento de operativización.</t>
  </si>
  <si>
    <t>El avance se detalla en el indicador 23, y cumple con la planeación establecida, se tiene un plan de trabajo adecuado.
Se sugiere tener organizado el conjunto de evidencias que soportan las actividades reportadas, las conformaciones de equipos, reuniones y demás, se pueden valer de listados de asistencia, actas y demás documentos que den cuenta del avance desarrollado.</t>
  </si>
  <si>
    <t>132. Construir de forma participativa con organizaciones y entidades.</t>
  </si>
  <si>
    <t>El plan de trabajo diseñado, presentado y aprobado por la DG y la SGTT establece la estrategia de tener al menos tres momentos de participación: i) reuniones bilaterales con entidades y organizaciones estratégicas; ii) encuentros participativos amplios; iii) sesiones de validación de los acuerdos generados. Durante el primer trimestre se ha avanzado en el primer momento con todo lo que esto implica (instrumentos, convocatoria y sistematización).</t>
  </si>
  <si>
    <t>Es posible detallar la participación reportada? de entidades y organizaciones estratégicas? esto con el fin de conocer el avance conjunto y el alcance del trabajo colaborativo que se tiene en este primer periodo, si el mismo se relaciona en algún documento es adecuado registrarlo.</t>
  </si>
  <si>
    <t>133. Realizar pedagogía del PNB con actores internos y externos.</t>
  </si>
  <si>
    <t>Esta actividad esta programada para realizarse durante el segundo semestre del año 2021 una vez tengamos listo el documento de operativización.</t>
  </si>
  <si>
    <t>La actividad inicia en el tercer periodo.</t>
  </si>
  <si>
    <t>La información reportada da cuenta del cronograma o agenda de  actividades y mensajes estratégicos producidos desde la OACP.  Importante revisar la actualización permanente del archivo.</t>
  </si>
  <si>
    <t>De las al menos 73 publicaciones de fondo sobre la UBPD en medios, entre enero y el 30 de marzo de 2020, el 61% correspondió a medios nacionales; el 19,4 % a internacionales; el 15 % a regionales, y el 1 % a alternativos, lo que corresponde a 17 noticias. En 2020, por el contrario, hubo alrededor de 31 registros de fondo (menos de la mitad), que se distribuyeron de la siguiente manera: 18 publicaciones ( 58 %) en medios nacionales y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t>
  </si>
  <si>
    <t>Reporte Indicador 6
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t>
  </si>
  <si>
    <t>Reporte Indicador 7:
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</si>
  <si>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Se presenta un reporte detallado de las campañas con sus respectivas piezas, posicionando así tanto la importancia de la búsqueda humanitaria, como sus avances y resultados.</t>
  </si>
  <si>
    <t>Reporte Indicador 8
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</si>
  <si>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En el reporte de información se relaciona el intercambio de información y la coordinación de 17 actividades distintas, haciendo énfasis en la SGTT.  Es importante estructurar la información y los registros en una tabla o matriz que permita su organización, lectura y seguimiento.  Con las otras dependencias se puede realizar el mismo proceso de cruce de información?</t>
  </si>
  <si>
    <t>La mencionada propuesta puede ser bastante útil para la organización, registro y seguimiento del cubrimiento riguroso de las acciones humanitarias de búsqueda.  Importante tener dicho documento y registro actualizado y que sea de fácil consulta.  Toda la evidencia de trabajo debe ser colectada para atender futuras auditorías.</t>
  </si>
  <si>
    <t>Número de lugares intervenidos señalados en los Planes Regionales de Búsqueda y en el marco de acciones de articulación y contribución con otras entidades.</t>
  </si>
  <si>
    <t>El indicador se encuentra en nivel de riesgo para su cumplimiento, recuperando en este caso 32 cuerpos, equivalentes al 62,7% de los 51 cuerpos proyectados para este trimestre, en este caso, se sugiere iniciar a implementar acciones de recuperación en el marco de los planes regionales de búsqueda de la UBPD, diferentes a las efectuadas entorno a las medidas cautelares. Para el segundo trimestre se debe prever la recuperación de 138 cuerpos (19 pendientes del primer trimestre y 119 previstos para el 2do trimestre), nivelando el rezago presente.
Por último, se sugiere incluir los cuerpos recuperados dentro de las acciones desarrolladas para impulsar el proceso de identificación del indicador 17 en los siguientes trimestres.</t>
  </si>
  <si>
    <t>6,25% (1/16 planes) de los Planes Regionales de Búsqueda cuentan con acciones de articulación interinstitucional</t>
  </si>
  <si>
    <t>43,75% (7/16 planes) de los Planes Regionales de Búsqueda cuentan con acciones de articulación interinstitucional</t>
  </si>
  <si>
    <t>El indicador se encuentra en un nivel de cumplimiento en estado "en riesgo", del 10% esperado para el periodo, se adelantó el 8,24%, lo cual por la escala definida resulta en dicho nivel, aunque el rezago no es fuerte si debe ser revisado y se deben plantear las acciones necesarias para ponerse al día.
La OACP tenía un solo componente de reporte con avance en este periodo y fue la medición de la percepción sobre canales internos, la cual se realizó y se presenta el documento de resultados.
La OGC tenía un solo componente de reporte con avance en este periodo y era documento con el analisis de oportunidades y dinamicas del mapa, entregable realizado donde se priorizaron ya las transformaciones.
El grueso del reporte son los componentes a cargo de la Subdirección de Gestión Humana, donde se encuentran retrasos en las siguientes actividades y entregables, que en su mayoría se tienen ya elaborados pero falta aprobación final:
- Elaboración y aprobación del plan de Bienestar
- Elaboración y aprobación del plan de SG-SST
- Propuesta de talleres de integración de líderes de equipo
- Aprobación y adopción del manual de funciones
- Plan de capacitación aprobado
Es importante conocer las razones por las cuáles se presentan los retrasos en estas actividades y las acciones para ajustar su cumplimiento.</t>
  </si>
  <si>
    <t xml:space="preserve">Durante el primer trimestre del año la DTPRI realizó diferentes acciones presenciales en 21 lugares intervenidos, que permitieron adelantar acciones humanitarias de búsqueda de personas dadas por desaparecidas, asociados a PRB y medidas cautelares: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Para el desarrollo de las acciones mencionadas se llevo a cabo diferentes mesas de trabajo con los referentes de las Direcciones técnicas misionales y Equipos territoriales, asi como también seguimiento a cada plan y construcción de planes operativos los cuales tienen incluídos cronogramas de trabajo respectivo.
</t>
  </si>
  <si>
    <t xml:space="preserve">
Frente al avance, la DTPRI remite un solo avance para 3 actividades 77, 78 y 79, el cual no permite evidenciar de forma separada el cronograma, planes de trabajo o seguimiento cada dos meses de los avances de cada Plan regional de búsqueda. Adicionalmente, se evidencia que el Plan Operativo no se encuentra diligenciado con los avances para los meses de febrero y marzo, por lo cual, se sugiere utilizar esta herramienta por la DTPRI construida.
Frente al avance, el trabajo adelantado en esta actividad permite evidenciar la ejecución de labores humanitarias en el territorio, siendo en este caso, una victoria temprana dadas las proyecciones en tiempos de pandemia.
Es necesario registrar un avance para cada actividad por separado.</t>
  </si>
  <si>
    <r>
      <rPr>
        <b/>
        <sz val="9"/>
        <color theme="1"/>
        <rFont val="Arial"/>
        <family val="2"/>
      </rPr>
      <t>Cooperación:</t>
    </r>
    <r>
      <rPr>
        <sz val="9"/>
        <color theme="1"/>
        <rFont val="Arial"/>
        <family val="2"/>
      </rPr>
      <t xml:space="preserve">
Con el apoyo de la Comunidad Internacional, la Unidad cuenta con respaldo técnico y financiero para el desarrollo de acciones de fortalecimiento de la participación de víctimas a través de proyectos de cooperación ejecutados en asocio con OSC- Para el desarollo del Plan Regional del Magdalena Medio se cuenta con 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e implementado en asocio con PNUD, y las organizaciones EQUITAS, FUNDECOS y CEDAT.  Asimismo se cuenta con apoyo de USAID para la implementación del proyecto "Microfocalización de lugares de posible enterramiento clandestino de personas desaparecidas forzadamente en Norte de Santander: apuesta de la Sociedad Civil a la implementación del Plan Nacional de Búsqueda de la UBPD", ejecutado por MDSI - Programa Colombia Transforma y la organización Fundación Progresar- Asimismo mediante el apoyo del Fondo Multidonante para las Naciones Unidas MPTF (Ventana Sociedad Civil) se apoya la selección y acompañamiento a  la ejecución de los proyectos de las organizaciones, Plataforma Procesos Sur del Huila, sociación Nacional de Mujeres Campesinas, Negras e Indígenas de Colombia, ANMUCIC, ubicada en 15 dptos y 55 municipios y  la organización PANURE en Tolima y Cundinamarca que desarrollan proyectos para el desarrollo de insumos para la UBPD para el establecimiento de planes regionales de búsqueda y acciones humanitarias de búsqueda. Se espera que el próximo trimestre se comiencen a presentar algunos de los productos establecidos en los proyectos.
</t>
    </r>
    <r>
      <rPr>
        <b/>
        <sz val="9"/>
        <color theme="1"/>
        <rFont val="Arial"/>
        <family val="2"/>
      </rPr>
      <t xml:space="preserve">Asesora de Incidencia, relacionamiento y posicionamiento político:
</t>
    </r>
    <r>
      <rPr>
        <sz val="9"/>
        <color theme="1"/>
        <rFont val="Arial"/>
        <family val="2"/>
      </rPr>
      <t xml:space="preserve">Con el objetivo de desarrollar acciones de fortalecimiento de la participación de las personas y organizaciones que buscan en los Planes Regionales de Búsqueda y en el desarrollo de acciones humanitarias, se realizaron diferentes acciones:                                                                                                         
1. Se sostuvó reuniones con el Equipo de Cooperación y Alianzas, la Subdirección General Técnica y Territorial, la Dirección Técnica de Información, Planeación y Localización- DTIPLOC y la Dirección Tecnica de Participación, Contacto con las Víctimas y Enfoques
Diferenciales-DTPCVED con el objetivo de priorizar algunos PRB a fortalecer por medio del nuevo proyecyo MPTF a la luz de los elementos claves de la estrategia institucional, en la que se encuentra la estrategia de participación de personas y organizaciones que buscan (los PRB priorizados fueron: bajo putumayo, Catatumbo, Pacifico Sur, Oriente Antioqueño, Buenaventura, Alto atrato) donde de manera paralela se busca fortalecer la participación en PRB de las Organizaciones.                                                                    
2.  Trabajamos en la  identificación y clasificación de organizaciones de familiares y de DDHH que se pueden vincular a los PRB y a las acciones humanitarias a través de convenios y alianzas (A partir del Mapeo elaborado por ICMP, proyectos ya formulados y de los informes entregados a la UBPD)                            
3. Se llevaron a cabo tres Pactos Regionales por la Búsqueda de enero a marzo en Magdalena, en Puerto Berrío y Antioquia, en la jornada de suscripción y socialización de estos pactos, los Equipos Territoriales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4. Desde el equipo de incidencia, relacionamiento público y posicionamiento político se realizó una lista de 25 organizaciones a priorizar según su relacionamiento con la UBPD, a partir de esta lista se han llevado encuentros bilaterales de negociación con 8 organizaciones que tienen presencia nacional como FEVCOL, FNEB, CAJAR, Familiares Colombia LF, Colectivo 16 de Mayo, CSPP, Familiares en el exterior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5. Con el objetivo de hacer seguimiento a los ejes estrategicos de la entidad, los asesores de la Dirección General realizamos una matriz de seguimiento, en la que el equipo de incidencia, relacionamiento público y posicionamiento político es el responsable del seguimiento a los acuerdos y compromisos establecidos con las organizaciones de familiares y de DDHH que realiza principalmente la DTPCVED y por medio de Mesas Tecnicas la DTIPLOC.                                                                                               </t>
    </r>
  </si>
  <si>
    <r>
      <rPr>
        <b/>
        <sz val="9"/>
        <color theme="1"/>
        <rFont val="Arial"/>
        <family val="2"/>
      </rPr>
      <t>Asesora de Incidencia, relacionamiento y posicionamiento político</t>
    </r>
    <r>
      <rPr>
        <sz val="9"/>
        <color theme="1"/>
        <rFont val="Arial"/>
        <family val="2"/>
      </rPr>
      <t xml:space="preserve">:
Se planteó una agenda de posicionamiento y relacionamiento estrategico de la Directora General de la UBPD, que incluye: 1. reuniones y dialogos con funcionarios clave en la Búsqueda de Personas dadas por Desaparecidas, 2. la participación activa y propositiva de la Directora General en articulación con organizaciones de familiares y de derechos humanos en las fechas conmemorativas relacionadas con la desaparición, 3. Realizar 3 pactos regionales de Búsqueda mediaticos en los 3 primeros meses del año. 4. Impulsar la articulación y cooperación con organizaciones de familiares a través del diálogo y la realización de convenios que establezcan compromisos, responsabilidades y tiempos definidos a partir de las solicitudes y acciones humanitarias propuestas por las organizaciones en el marco de los planes regionales de búsqueda. 5. Incrementar relaciones públicas con medios de comunicación, editores y lideres de opinión de interes para la gestión de la UBPD, esto con el objetivo de Potenciar a la Directora General de la UBPD como vocera número 1 como estratega, estadista y servidora pública que lidera la búsqueda de desaparecidos en Colombia, sensibilizar a los medios sobre la necesidad de contribuir en la búsqueda humanitaria y visibilizar la labor de las organizaciones y familias de personas dadas por desaparecidas. </t>
    </r>
  </si>
  <si>
    <r>
      <rPr>
        <b/>
        <sz val="9"/>
        <color theme="1"/>
        <rFont val="Arial"/>
        <family val="2"/>
      </rPr>
      <t>Cooperación Internacional:</t>
    </r>
    <r>
      <rPr>
        <sz val="9"/>
        <color theme="1"/>
        <rFont val="Arial"/>
        <family val="2"/>
      </rPr>
      <t xml:space="preserve">
En la jornada de trabajo con Comunidad Internacional y reunión con el Grupo de Acompañamiento Internacional de UBPD,  se hizo invitación a los asistentes a participar en los encuentros territoriales para la suscripción del Pacto por la Búsqueda, para que intervengan en estos encuentros. Fue confirmada la participación de Suecia y CICR en los encuentros realizados durante el mes de marzo y  abril. La participación de la Comunidad Internacional en los eventos permitira a la Unidad contar con un respaldo visible técnico y politico al liderazgo de la Unidad en materia de búsqueda de personas dadas por desaparecidas. 
</t>
    </r>
    <r>
      <rPr>
        <b/>
        <sz val="9"/>
        <color theme="1"/>
        <rFont val="Arial"/>
        <family val="2"/>
      </rPr>
      <t>Asesora de Incidencia, relacionamiento y posicionamiento político</t>
    </r>
    <r>
      <rPr>
        <sz val="9"/>
        <color theme="1"/>
        <rFont val="Arial"/>
        <family val="2"/>
      </rPr>
      <t xml:space="preserve">:
1. La Asesora en temas de incidencia, relacionamiento público y posicionamiento político para cada pacto regional sustuvo reuniones con:  1. Los ET y enlaces de participación e información en territorio de la UBPD 2. La encargada del acompañamiento de los Pactos en la Oficina en Colombia de la Alta Comisionada de las Naciones Unidas para los Derechos Humanos junto a los enlaces en territorio de la Oficina, con el fin de identificar y concretar la lista de actores fundamentales a invitar a firmar los Pactos Regionales de Búsqueda y Pacto Nacional para la Búsqueda.
2.En el acompañamiento que la Asesora a realizado a la Oficina  Asesora de Comunicaciones y Pedagogía y en las entrevistas que ha autogestionado, se incluye como mensaje clave la invitación a la firma de los Pactos Regionales de Búsqueda y Pacto Nacional de Búsqueda.
3. En las reuniones bilaterales en las que la Asesora ha participado con la Dirección General y 9 organizaciones (FEVCOL, FNEB, CAJAR, Familiares Colombia LF, Colectivo 16 de Mayo, CSPP, MOVICE), se ha invitado a las organizaciones a ser parte de los Pactos Regionales de Búsqueda y al Pacto Nacional y a realizar incidencia en autoridades locales, regionales y nacionales para firmar el Pacto.
4. En la articulación que se ha formado entre la Asesora y el Equipo de Cooperación y Alianzas se ha invitado a actores internacionales entre embajadas y cooperación internacional a suscribir los Pactos Regionales de Búsqueda y el Pacto Nacional. </t>
    </r>
  </si>
  <si>
    <t>Se sugiere establecer un cronograma detallado con la agenda que acá se presenta, de tal forma, que se pueda monitorear y hacer seguimiento  durante toda la vigencia. Así mismo, para programar con suficiente antelación los espacios y calendario de la Directora General.</t>
  </si>
  <si>
    <t>Subactividades propuestas:                                                                                                                                                                                                                                         Subactividad 1. Actualización con los equipos territoriales y la SGTT de los escenarios de riesgo para el desarrollo de las acciones humanitarias.                                                                                                                                                                                                                                    Avance en el cumplimiento: Se estableció el diseño desde el EPP de una metodología de análisis de riesgo que permite la actualización de los escenarios de riesgo para el despliegue de las acciones humanitarias de los servidores, servidoras y contratistas de la UBPD. Esta Metodología se encuentra construida, y cuenta con los siguientes documentos: 1. Conceptualización y metodología, 2. Glosario y puntaje para la matriz de análisis de riesgo, 3. La guía del diligenciamiento de la Metodología, 4. Protocolo de comisiones de acuerdo al nivel de riesgo de prevención y protección y 5. Matriz de la Metodología. Para el segundo trimestre se tiene programado: 1. Socialización de la Metodología con la Directora, 2. Socialización y proalimentación de la SGTT, la Dirección Técnica de Información, 3. con los equipos de las territoriales y 4. Aplicación de la misma.
Subactividad 2.: Construcción de análisis de prevención y protección para las actividades y salidas a campo en el marco de escenarios de articulación interna, o con otras entidades o actores humanitarios o por escrito para las comisiones a terreno por demanda de la Dirección General, Subdirección General Técnica y Territorial, Direcciones Misionales u Oficinas de Terreno.                                                                                                                           
Avance en el cumplimiento: Desde el equipo a través de la Asesora de Prevención y Protección o de los Analistas de Prevención y Protección se ha participado en espacios intrainstitucionales e interistucionales, con el proposito de elevar recomendaciones de prevención y protección verbales, en las siguientes reuniones:                                                                                                                                                                                                                                                                     1. Tema: Acción Humanitaria en Puerto Berrio. Fecha: 19-01-21. Convocada por: la ET Territorial de Magdalena Medio. 2. Tema: Reunión Preparatoria Acción Humanitaria de Prospección de las Vegas en Tibú. Fecha: 3 de febrero de 2021. Convocada por: la ET Territorial de Cúcuta Magdalena Medio. 3. Tema: Reunión preparatoria de Acción Humanitaria a Chameza. Fecha: 8 de febrero. Convocada por: SGTT. 4. Tema: Reunión para valoración de seguridad zona sur. Fecha: 11 de febrero. Convocó: la Dirección Ténica de Información. 5. Tema: Protocolo de seguridad de las Vegas. Fecha: 8 de marzo. Convocada por:  Dirección Ténica de Información. 6. Tema: Mesa de Trabajo situación de riesgo Algeciras. Fecha: 15 de marzo.7. Tema: Mesa MAPP/OEA. Fecha: 23 de marzo. Convocada por: MAPP/OEA. Total Espacios: (7)                                                                                                                                                                              Subactividad 3: Aporte desde la perspectiva de la UBDP desde el equipo de Prevención y Protección, en el componente 3, del Proyecto "Estrategia de Fortalecimiento Institucional para el despliegue y funcionamiento articulado del Sistema Integral de Verdad, Justicia, Reparación y No Repetición (SIVJRNR)".                                                 
Avance en el cumplimiento: de manera articulada con el Equipo de Cooperación Internacional y Alianzas, y la Asesora de Relaciones Externas de la DG, hemos participado en los espacios de diseño e implementación del Proyecto de Estrategia de Fortalecimiento de la articulación del SIVJRNR. el cual en el componente III, contempla la construcción de una cultura Prevención de riesgos de seguridad a nivel local y va a desarrollar tres componentes, una de los cuales está relacionado con el acceso a información de contexto para los análisis del contexto de riesgo para las acciones humanitarias de la UBPD, en los que se ha venido haciendo seguimiento y acompañamiento desde la Asesora y Analista de Prevención y Protección asignado para el acompañamiento al proceso. este primer trimestre del proyecto se ha centrado en el ajuste y contratación de quienes van a realizar la implementación del mismo.</t>
  </si>
  <si>
    <t>Se inició la estructuración del proceso para contratar el servicio de consultoría que ejecute el desarrollo e implementación del sistema de información misional diseñado a través del contrato 186-2019:
* Justificación vigencias futuras 2021 Desarrollo del SIM
* Ficha técnica de datos con sus anexos correspondientes
* Avance en un 70% en la Ficha técnica de Software con sus anexos correspondientes</t>
  </si>
  <si>
    <t>Con el fin de disponer de las herramientas requeridas para gestionar la información de los aportantes, se avanzó en lo relacionado con:
1. Creación de los formularios de la herramienta del registro de aportantes en KOBO (nueva infraestructura)
2. Socialización a la Subdirección de Análisis de las herramientas, su alcance y ruta de aprobación (revisión, ajustes, y validación).
3. Ajuste de las herramientas y del diccionario de datos a partir de la ruta aprobación (revisión, ajustes, y validación) planteada en articulación con la Sub. de Análisis.
4. Entrega del Diccionario de datos y concesión de acceso al formulario (enlace) al grupo de Analistas que harían la revisión de la propuesta de formulario 
5. Revisión por parte del grupo de analistas encargado
FORMULARIO DE HERRAMIENTAS ENLACE DE PRUEBAS</t>
  </si>
  <si>
    <t>"La Oficina de Control Interno el 21 de enero de 2021  emitio el memorando  N.  2000-3-202100217  con el asunto ""LINEAMIENTOS PARA EL REPORTE DE AVANCE DE LAS ACCIONES PROPUESTAS EN EL PLAN DE MEJORAMIENTO DE LA UBPD SUSCRITO CON LA CONTRALORÍA GENERAL DE LA REPÚBLICA"".(se adjunta memorando).
Así mismo, la OCI  creó  una carpeta Drive con el nombre “Seguimiento Plan de  Mejora  CGR” y una subcarpeta donde se encuentra el hallazgo 8, para que los procesos  diligencién  en  tiempo  real  el avance  mensual  en  la  matriz  del  plan  de mejoramiento  y suban las evidencias que soportan el avance de cada hallazgo, en este link:
https://drive.google.com/drive/u/1/folders/1zQgxgVvX9aJgoTeL4agACCRWd3XAFQXa
Adicionalmente, el 10 de marzo de 2021  la OCI  presentó ante el  Comité Institucional de Coordinación de Control Interno N.4, el reporte de avance del plan de mejoramiento suscrito ante la CGR, (se adjunta acta de comité)"</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</si>
  <si>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</si>
  <si>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</si>
  <si>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Entre los meses de enero a marzo se avanzó en la corrección colectiva del documento final del año pasado sobre las metodlgías de busuqeda de la FGN, el documentos se encuentra en proceso de ajuste. Se adjunta el documento comentado por el equipo y con una revisión.
Se encuentra como evidencia 20210223-HIST-FGN v2.docx</t>
  </si>
  <si>
    <t>Comité de Cultura
Todas las dependencias</t>
  </si>
  <si>
    <r>
      <t xml:space="preserve">Subactividades propuestas:                                                                                                                                                                                                                        Subactividad 1. Elaboración de la matriz del  Equipo de Prevención y Protección para la identificación de las zonas rurales en mayor riesgo y zonas urbanas en las cuales se requiere elevar la solicitud de seguridad, Prevención y Protección para las salidas a terreno.
Avance en el cumplimiento: En el mes de febrero de 2021, se elaboró la matriz de Indentificación de municipios (urbano y rural) que requieren aval de prevencion y protección.                                                                                                                                                                                                                                                          Subactividad 2. Diligenciamiento de la matriz de manera conjunta con los coordinadores (as) Territoriales y los equipos en terreno.
Avance en el cumplimiento: Una vez elaborada la matriz que tendrá una actualización trimestral,fue diligenciada por los analistas de Prevención y Protección, con los Coordinadores (as) y equipos administrativos y misionales de las oficinas territoriales, con el fin de facilitar la gestión de las comisiones a terreno y poder establecer en que lugares urbanos o recorridos terrestres, si se requiere el aval de prevención y protección. Esta matriz se encuentra ubicada en el Drive en:  </t>
    </r>
    <r>
      <rPr>
        <u/>
        <sz val="9"/>
        <color theme="1"/>
        <rFont val="Arial"/>
        <family val="2"/>
      </rPr>
      <t xml:space="preserve">https://drive.google.com/file/d/1mKevay9oLfKV7NaumbGgZrTfnpF1SZAU/view?usp=sharing
</t>
    </r>
    <r>
      <rPr>
        <sz val="9"/>
        <color theme="1"/>
        <rFont val="Arial"/>
        <family val="2"/>
      </rPr>
      <t>Subactividad 3. Emisión de los avales de Seguridad, Prevención y Protección de acuerdo con la demanda de acciones humanitarias del nivel central y territorial en los lugares donde se requiere el aval.
Avance en el cumplimiento: con corte a 31 de marzo de 2021, se han emitido (143 avales de Prevención y Protección).</t>
    </r>
  </si>
  <si>
    <r>
      <rPr>
        <b/>
        <sz val="9"/>
        <color rgb="FF000000"/>
        <rFont val="Arial"/>
        <family val="2"/>
      </rPr>
      <t xml:space="preserve">OGC:
</t>
    </r>
    <r>
      <rPr>
        <sz val="9"/>
        <color rgb="FF000000"/>
        <rFont val="Arial"/>
        <family val="2"/>
      </rPr>
      <t xml:space="preserve">*En el periodo reportado se realizaron reuniones para determinar la continuidad de la actividad con el CICR, y una reunión con esta entidad para definir acciones en 2021. Se acordó, con el concepto de la SGTT, para lo que resta de 2021 seguir el esquema de intercambio y repetir contenidos vinculando nuevas/os participantes de ET y DTM. Se está discutiendo la idea de profundizar contenidos en 2022 ya por cuenta de la propia UBPD en otras modalidades de intercambios internos. 
 *Con la FAFG se acordó reanudar comunicación a partir del segundo semestre de 2020 para identificar perspectivas de nuevas acciones conjuntas. 
 *En el marco del proyecto "Condiciones de preservación, custodia y dignificación de los cuerpos no identificados (CNI) y los cuerpos identificados no reclamados (CINR) entre la UBPD y ICMP. Se culminó la cooperación en este tema con ICMP , se hicieron revisiones a los docuemntos y se entregaron las versiones finales que dan cuenta del desarrollo del proyecto realizado en el año 2020. Adicionalmente se coordinó una reunión con la SGTT, la DTPRI y la asesora de la Dirección General Natalia Hernandez para definir la posiblecontinuidad del proyecto. 
 Se encuentran las siguientes evidencias:
 1. Legislación vigente y lineamientos
 2. Reportes de visitas virtuales y presenciales
 3. Consolidación de las respuestas 
 4. Informe final 
 5. Se adjuntan los documentos finales entregados por ICMP 
 6. Un acta de reunión de coordinación interna entre la jefe de la OGC
 Se encuentran las siguientes evidencias:
 1.20210122_ Notas seguimiento grupos 2 y 3 Intercambio CICR-UBPD
 2. 20210222_ Notas Diálogo interno preparación reunion con CICR
 3. 20210303_Retroalimentación e identificación intercambio CICR
 4. 20210319_relatoria coordinación con CICR
</t>
    </r>
    <r>
      <rPr>
        <b/>
        <sz val="9"/>
        <color rgb="FF000000"/>
        <rFont val="Arial"/>
        <family val="2"/>
      </rPr>
      <t>Cooperación:</t>
    </r>
    <r>
      <rPr>
        <sz val="9"/>
        <color rgb="FF000000"/>
        <rFont val="Arial"/>
        <family val="2"/>
      </rPr>
      <t xml:space="preserve">
Con apoyo del Programa Justicia para una Paz Sostenible, el 03 de marzo se realizó una reunion para la presentación de tecnología para identificación mediante ADN Rápido desarrollada por la empresa ANDE (y en el que participaron servidores de la Dirección de Prospección, quienes tuvieron una aproximación inicial  a la experiencia de uso de esta técnología por parte de autoridades norteamericanas (Sheriff del Condado de Santa Bárbara, California), que se espera pueda explorarse como una alternativa al impulso a la identificación de CNI. Se cuenta con acta y documentos presentados en la reunión de intercambio.
</t>
    </r>
  </si>
  <si>
    <r>
      <t xml:space="preserve">El avance registrado no permite dar cuenta de la actividad planteada, toda vez que, la actividad solicita "Construir el universo de personas desaparecidas asociadas al plan de búsqueda" y en el avance mencionan el trabajo de recolección de información para la formulación de nuevos planes de búsqueda, adicionalmente, hablan del indicador 18 "Número de personas </t>
    </r>
    <r>
      <rPr>
        <b/>
        <sz val="9"/>
        <color theme="1"/>
        <rFont val="Arial"/>
        <family val="2"/>
      </rPr>
      <t>nuevas</t>
    </r>
    <r>
      <rPr>
        <sz val="9"/>
        <color theme="1"/>
        <rFont val="Arial"/>
        <family val="2"/>
      </rPr>
      <t xml:space="preserve"> incluidas en los Planes regionales de búsqueda priorizados y en ejecución".el cual no se relaciona directamente con el Universo de personas desaparecidas y su respectiva asociación con los PRB.
Se sugiere evaluar el espiritu real de la actividad o establacer la diferencia entre el indicador y lo que pretende esta actividad.</t>
    </r>
  </si>
  <si>
    <r>
      <t xml:space="preserve">Se sugiere verificar si es necesario ajustar con la OAP la ficha del indicador </t>
    </r>
    <r>
      <rPr>
        <i/>
        <sz val="9"/>
        <color theme="1"/>
        <rFont val="Arial"/>
        <family val="2"/>
      </rPr>
      <t>05 Número de aportantes que entregan información según la ruta de trabajo establecida</t>
    </r>
    <r>
      <rPr>
        <sz val="9"/>
        <color theme="1"/>
        <rFont val="Arial"/>
        <family val="2"/>
      </rPr>
      <t>, en relación con las fuentes de información e incluso con el método de medición, si llegara a ser del caso, pues sería más pertinente unificar con respecto a la herramienta que se está utilizando (KOBO), la cual no está mencionada en el reporte de dicho indicador.
Se recomienda evaluar con la asesora de seguridad de la información los riesgos de utilizar KoBoToolbox, siendo esta una herramienta libre y gratuita. ¿Que grado de vulnerabilidad tiene?</t>
    </r>
  </si>
  <si>
    <r>
      <rPr>
        <b/>
        <sz val="9"/>
        <color rgb="FF000000"/>
        <rFont val="Arial"/>
        <family val="2"/>
      </rPr>
      <t>Oficina Asesora de Comunicaciones y Pedagogía:</t>
    </r>
    <r>
      <rPr>
        <sz val="9"/>
        <color rgb="FF000000"/>
        <rFont val="Arial"/>
        <family val="2"/>
      </rPr>
      <t xml:space="preserve">
Se diseñó y aprobó la propuesta de cubrimiento de las acciones humanitarias llevadas a cabo por la UBPD en este primer trimestre.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y dando cumplimiento así mismo al Plan Estratégico de Comunicaciones.
</t>
    </r>
    <r>
      <rPr>
        <b/>
        <sz val="9"/>
        <color rgb="FF000000"/>
        <rFont val="Arial"/>
        <family val="2"/>
      </rPr>
      <t>Asesora en temas de incidencia, relacionamiento público y posicionamiento político:</t>
    </r>
    <r>
      <rPr>
        <sz val="9"/>
        <color rgb="FF000000"/>
        <rFont val="Arial"/>
        <family val="2"/>
      </rPr>
      <t xml:space="preserve">
Avanzamos con los pactos regionales como estrategia de posicionamiento de la UBPD:  Se prepara y diseña el evento. Se realiza un paquete de prensa por pacto en el que se proponen Bullets o mensajes claves para los audios y videos de la vocera de la UBPD, la Directora General Luz Marina Monzon Cifuentes, se convoca prensa nacional y regional para el cubrimiento en medios de la suscripción de los Pactos: 
1. En el Magdalena se precisa que no se usará la palabra pacto sino alianza por razones del conflicto armado. Se articuló con las oficinas de comunicaciones de la Gobernación del Magdalena y de la Alcaldía de Santa Marta para divulgación. Se trabaja en equipo y se logran impactos mediáticos favorables. Se propone el Boletín de prensa Magdalena suscripción de la alianza. 
2. En Puerto Berrío se suscribio un pacto por la Búsqueda y se recuperó y protegió aproximadamente 416 Cuerpos en el Cementerio La Dolorosa. El comunicado aprobado fue "Los cuerpos del cementerio de Puerto Berrío que quieren volver con sus familias".
3. En Antioquia se articuló con la Gobernación y la Alcaldía y se público el Boletin de prensa “AVANZA LA BÚSQUEDA DE LOS DESAPARECIDOS, ANTIOQUIA SE SUMA A LOS PACTOS”.
4. Se elabora una estrategia en medios para el Pacto Nacional por la Búsqueda, que implicó en el primer trimestre del año: agenda en medios regionales, espacio es programas especiaizados en los medios de comunicación, columna de opinión, notas de fin de semana y reuniones con influenciadores para ampliar la audiencia del Pacto.
5. Paquete de medios mensajes claves, prensa y Boletin Pacto por la Búsqueda de personas dadas por Desaparecidas Caquetá. Reunión con ET que sugiere medios de comunicaciones locales para el cubrimiento del Pacto a realizar el 21 y 22 de abril.
Frente a las </t>
    </r>
    <r>
      <rPr>
        <b/>
        <sz val="9"/>
        <color rgb="FF000000"/>
        <rFont val="Arial"/>
        <family val="2"/>
      </rPr>
      <t xml:space="preserve">acciones humanitarias </t>
    </r>
    <r>
      <rPr>
        <sz val="9"/>
        <color rgb="FF000000"/>
        <rFont val="Arial"/>
        <family val="2"/>
      </rPr>
      <t xml:space="preserve">se trabaja conjuntamente con la Oficina Asesora de Comunicaciones y Pedagogia para proyectar y enviar a aprobación el Boletin de Prensa, mensajes claves y cubrimiento de medios:
1. Se proyectó el Boletin de prensa de recuperaciones en el Tolima ( Las Acciones humanitarias articuladas entre la Unidad de Búsqueda y el Grube de la Físcalia alivian el sufrimiento de cuatro familias buscadoras en Tolima.) y mensajes claves.
2 Mensajes clave y Bolentin de prensa en  la intervención del Parlamento Europeo 
3. Propuesta en medios del cubrimiento del Día Internacional de las Manos Rojas,
4. Bolentin conjunto entre la UBPD y el MOVICE. La Unidad de Búsqueda recibe resultados de proyecto del Movice para la búsqueda de víctimas de desaparición forzada y ejecuciones extrajudiciales
5. Propuesta de difusión de entregas dignas Cucutá
6. Propuesta de difucsión de entregas dignas Pereira a realizar el 8 y 9 de abril </t>
    </r>
  </si>
  <si>
    <r>
      <rPr>
        <b/>
        <sz val="9"/>
        <color rgb="FF000000"/>
        <rFont val="Arial"/>
        <family val="2"/>
      </rPr>
      <t>Oficina Asesora de Comunicaciones y Pedagogía:</t>
    </r>
    <r>
      <rPr>
        <sz val="9"/>
        <color rgb="FF000000"/>
        <rFont val="Arial"/>
        <family val="2"/>
      </rPr>
      <t xml:space="preserve">
Durante lo corrido del año (enero, febrero y marzo) la Oficina Asesora de Comunicaciones y Pedagogía ha logrado consolidar una dinámica activa de intercambio de información con la Subdirección general, sobre las misiones humanitarias, y las diferentes actividades desarrolladas a nivel nacional y en los diferentes territorios. Se ha intercambiado y coordinado alrededor de 16 distintas actividades, las cuales se pueden evidenciar en un gran intercambio de correos. 
 Se ha logrado dar respuesta a diferentes medios de comunicación y plantear respuestas de los territorios que le permitan a la UBPD una mayor visibilidad en medios nacionales y regionales. Es importante destacar que esta continua comunicación que se ha llevado a cabo entre la Oficina de Comunicaciones y la Subdirección General, permite a la OACP una permanente presencia en las diferentes acciones humanitarias que ha realizado la entidad, en su gran mayoría desde el inicio del proceso. El gran reto es mantener la constante comunicación.
</t>
    </r>
    <r>
      <rPr>
        <b/>
        <sz val="9"/>
        <color rgb="FF000000"/>
        <rFont val="Arial"/>
        <family val="2"/>
      </rPr>
      <t>Asesora en temas de incidencia, relacionamiento público y posicionamiento político:</t>
    </r>
    <r>
      <rPr>
        <sz val="9"/>
        <color rgb="FF000000"/>
        <rFont val="Arial"/>
        <family val="2"/>
      </rPr>
      <t xml:space="preserve">
Con el objetivo de preparar el video periodico de resultados y preparar insumos para las entrevistas y espacios de socialización que la Directora General requiera con las organizaciones se ha solicitado a las direcciones técnicas información sobre sus acciones:
</t>
    </r>
    <r>
      <rPr>
        <b/>
        <sz val="9"/>
        <color rgb="FF000000"/>
        <rFont val="Arial"/>
        <family val="2"/>
      </rPr>
      <t>1. Entrevista Periodico el Colombiano:</t>
    </r>
    <r>
      <rPr>
        <sz val="9"/>
        <color rgb="FF000000"/>
        <rFont val="Arial"/>
        <family val="2"/>
      </rPr>
      <t xml:space="preserve"> Indagó por: Puerto Berrío Antioquia; Pacto Regional por la Búsqueda del Departamento de Antioquia; 3. ¿Por qué hay una diferencia tan marcada entre las cifras manejadas por la Unidad frente a las cifras de la Fiscalía?; 4. ¿Cómo se avanzará en el proceso en esos departamentos priorizados en el Caso 03?; 5. ¿Cuál es la expectativa o la meta de la Unidad al realizar labores en esas regiones?; 6. ¿En qué consiste esa estrategia “de abajo hacia arriba” y cuánto tiempo pueden tardar los primeros resultados?; 7. Recientemente, Movice reportó que en el Cementerio Universal de Medellín hay unos 906 cuerpos que serían producto de los falsos positivos, ¿qué sabe la Unidad de ese hallazgo, es veraz?; 8. ¿Cuáles son los municipios de Antioquia en los que se centrarán las labores y cuáles serían las eventuales dificultades?
</t>
    </r>
    <r>
      <rPr>
        <b/>
        <sz val="9"/>
        <color rgb="FF000000"/>
        <rFont val="Arial"/>
        <family val="2"/>
      </rPr>
      <t xml:space="preserve">2. Entrevista El Espectador </t>
    </r>
    <r>
      <rPr>
        <sz val="9"/>
        <color rgb="FF000000"/>
        <rFont val="Arial"/>
        <family val="2"/>
      </rPr>
      <t xml:space="preserve">- Balance y retos 2021 UBPD: Indagó por: 1. ¿Cuál es su balance de lo que ha hecho la UBPD hasta el momento?2. ¿Cuáles son las metas en la búsqueda para este año? 3. ¿En qué estado van los 16 planes regionales y el Plan Nacional de Búsqueda? 4. ¿Qué tanto se está avanzando en la identificación de los 25.000 cuerpos que están en Medicina Legal? 5.¿Qué tanto han podido trabajar con la Comisión de la Verdad? Teniendo en cuenta que esta ya llegó a su último año de mandato 6.  ¿Cómo va la búsqueda e identificación de los cuerpos de Samaná?7.¿Qué opina del desacato del Alcalde de El Copey sobre el cementerio? 8. ¿Cómo están buscando a los desaparecidos en las fronteras del país? 9 ¿Cómo va el acercamiento con las fuerzas militares para el acceso a información que permita hallar a personas? 10.¿Qué tanto se ha podido avanzar en la búsqueda en medio de una pandemia y han recibido más casos donde las inhumaciones de muertos por COVID-19 ponga en riesgo a personas no identificadas? 11. ¿Después de dos años de trabajo, cómo ve la disposición del gobierno en cuanto a la voluntad política de aportar información y aportar en la búsqueda, pero también en la entrega de recursos? 12. ¿Por qué hay casos que, sí se sabe dónde están los desaparecidos, no van hasta allá?
</t>
    </r>
    <r>
      <rPr>
        <b/>
        <sz val="9"/>
        <color rgb="FF000000"/>
        <rFont val="Arial"/>
        <family val="2"/>
      </rPr>
      <t xml:space="preserve">3. Juan Carlos Granados, periodista de la Universidad del Rosario: </t>
    </r>
    <r>
      <rPr>
        <sz val="9"/>
        <color rgb="FF000000"/>
        <rFont val="Arial"/>
        <family val="2"/>
      </rPr>
      <t xml:space="preserve">¿Cómo está organizada la Unidad? ¿Cómo seleccionan los casos de desaparecidos? ¿Por qué aparecieron 1.724 desaparecidos que antes no estaban registrados? ¿Es la primera vez que pasa? ¿Cómo es el contacto con las víctimas que buscan a sus familiares? ¿Hay reporte de la cantidad de desaparecidos por cada grupo armado? ¿Cómo es el proceso de búsqueda de desaparecidos? ¿Junto a qué entidades estatales trabajan?
 ¿Cuántos cuerpos han encontrado a día de hoy? ¿Cuáles son los lugares donde se han encontrado más desaparecidos? ¿Ha habido negligencia por parte del Gobierno, Ejército o alcaldes para ayudar a encontrar a los desaparecidos? ¿Quiénes realizan la búsqueda de los desaparecidos?
 ¿Cómo es el proceso de acompañamiento de las víctimas? ¿Hay psicólogos que acompañan a las víctimas en el proceso? ¿Qué le dirían a Colombia sobre la importancia de la Unidad de Búsqueda?
4. Adicionalmente, en los </t>
    </r>
    <r>
      <rPr>
        <b/>
        <sz val="9"/>
        <color rgb="FF000000"/>
        <rFont val="Arial"/>
        <family val="2"/>
      </rPr>
      <t xml:space="preserve">Pacto Regionales de Búsqueda </t>
    </r>
    <r>
      <rPr>
        <sz val="9"/>
        <color rgb="FF000000"/>
        <rFont val="Arial"/>
        <family val="2"/>
      </rPr>
      <t xml:space="preserve">(Magdalena, Antioquia y Puerto Berrio) se solicitó a la subdirección Tecnica y Territorial, a la  DTPCVED y DTIPLOC información para un balance en cada territorio. </t>
    </r>
  </si>
  <si>
    <r>
      <rPr>
        <b/>
        <sz val="9"/>
        <color rgb="FF000000"/>
        <rFont val="Arial"/>
        <family val="2"/>
      </rPr>
      <t>Oficina Asesora de Comunicaciones y Pedagogía</t>
    </r>
    <r>
      <rPr>
        <sz val="9"/>
        <color rgb="FF000000"/>
        <rFont val="Arial"/>
        <family val="2"/>
      </rPr>
      <t xml:space="preserve">
CONMEMORACIONES
 - Manos Rojas https://drive.google.com/file/d/1cILvaq3w77VE_4BOJLn9Y7G5MlYAMEYq/view?usp=sharing
 - 9 de abril https://docs.google.com/document/d/1c21MT2tDSDZcbGFdkwht3ft1D-wvEngDR_184q-VyYI/edit?usp=sharing
 ACCIONES HUMANITARIAS
 - Puerto Berrío
 https://drive.google.com/file/d/1AV43p14aIOapZo50oDB5CW2erqHGhiIc/view?usp=sharing
 - Prospección Chámeza
 https://drive.google.com/file/d/1C8ZLh9GC39fSkSmvs_UjNdWHSYYqmWlA/view?usp=sharing
 - Entregas dignas Cúcuta
 https://drive.google.com/file/d/1NkQsGLEB-sav04fHnWHyQEFArrFnTn4Z/view?usp=sharing
 - Entrega digna José Edilbrando Huertas
 https://drive.google.com/file/d/1SV8F6HFs9IXf062F-CT2ri5xlPQ5NpS_/view?usp=sharing
 - Entrega digna Pereira
 https://drive.google.com/file/d/1nRSOdc5ZQSvl5niQ6e0PHDk13N3ujDD_/view?usp=sharing
 - Curvaradó https://drive.google.com/file/d/153gtpfKru4trJNVjijWgW21qiIXzRGwp/view?usp=sharing
 - Puerto Berrío segunda fase
 https://drive.google.com/file/d/1e-SyDmO_g20NrvUOen8y6-Yoc2u8M631/view?usp=sharing
 - Pacto Bogotá
 https://drive.google.com/drive/u/1/folders/1J_IaKnoRv06Ls_j4k782s6jGFIC8AvPV
 ESTRATEGIAS UBPD
 - Consejo Asesor
 https://docs.google.com/document/d/1OYh2kUHQXrjgWC30rkVz3zVLKhwXvy88UuFZsKM-6_U/edit?usp=sharing
 - Rendición de cuentas
 https://docs.google.com/document/d/1IyhCEO4dQPTCNetlgt70zDxcwdF4EuFhZtzQMPCBsWM/edit?usp=sharing
 - Serie Plastilina
 https://docs.google.com/document/d/1KsJ_nfWi4iMlP0q8r6D36I6pE2IA99y-rW8iMRsarkM/edit?usp=sharing
 PIEZAS COMUNICATIVAS (gráficas, libretos de video, historias, etc.)
 - Mi Búsqueda - Angela
 https://drive.google.com/file/d/1ufUXCNrJO7dADpqI-lGOCEb-nZQ_sw4w/view?usp=sharing
 - Mi Búsqueda - Yudy
 https://docs.google.com/document/d/15xrKc9d0Ey2MvYEtIxaqONzqn8OHaZ1CFyR8LriiCCk/edit?usp=sharing
</t>
    </r>
    <r>
      <rPr>
        <b/>
        <sz val="9"/>
        <color rgb="FF000000"/>
        <rFont val="Arial"/>
        <family val="2"/>
      </rPr>
      <t>Asesora en temas de incidencia, relacionamiento público y posicionamiento político</t>
    </r>
    <r>
      <rPr>
        <sz val="9"/>
        <color rgb="FF000000"/>
        <rFont val="Arial"/>
        <family val="2"/>
      </rPr>
      <t xml:space="preserve">
Se solicitó apoyo grafico de la Oficina Asesora de Comunicaciones y Pedgogia para posicionar los Pactos Regionales por la Búsqueda y se esta en elaboración de la campaña de posicionamiento del Pacto Nacional Por la Búsqueda.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</si>
</sst>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0.0%"/>
    <numFmt numFmtId="166" formatCode="_-* #,##0_-;\-* #,##0_-;_-* &quot;-&quot;??_-;_-@_-"/>
  </numFmts>
  <fonts count="28" x14ac:knownFonts="1">
    <font>
      <sz val="10"/>
      <color rgb="FF000000"/>
      <name val="Arial"/>
    </font>
    <font>
      <b/>
      <sz val="20"/>
      <color theme="0"/>
      <name val="Arial Narrow"/>
      <family val="2"/>
    </font>
    <font>
      <sz val="10"/>
      <name val="Arial"/>
      <family val="2"/>
    </font>
    <font>
      <b/>
      <sz val="14"/>
      <color theme="0"/>
      <name val="Arial Narrow"/>
      <family val="2"/>
    </font>
    <font>
      <sz val="10"/>
      <color theme="1"/>
      <name val="Arial"/>
      <family val="2"/>
    </font>
    <font>
      <b/>
      <sz val="11"/>
      <color theme="0"/>
      <name val="Arial Narrow"/>
      <family val="2"/>
    </font>
    <font>
      <sz val="11"/>
      <color theme="1"/>
      <name val="Arial Narrow"/>
      <family val="2"/>
    </font>
    <font>
      <sz val="10"/>
      <color rgb="FF000000"/>
      <name val="Arial Narrow"/>
      <family val="2"/>
    </font>
    <font>
      <b/>
      <sz val="14"/>
      <color theme="0"/>
      <name val="Roboto"/>
    </font>
    <font>
      <b/>
      <sz val="11"/>
      <color theme="1"/>
      <name val="Arial Narrow"/>
      <family val="2"/>
    </font>
    <font>
      <sz val="10"/>
      <color rgb="FF000000"/>
      <name val="Arial"/>
      <family val="2"/>
    </font>
    <font>
      <sz val="11"/>
      <color theme="1"/>
      <name val="Arial"/>
      <family val="2"/>
    </font>
    <font>
      <sz val="10"/>
      <color rgb="FF000000"/>
      <name val="Arial"/>
      <family val="2"/>
    </font>
    <font>
      <sz val="11"/>
      <name val="Arial"/>
      <family val="2"/>
    </font>
    <font>
      <b/>
      <sz val="10"/>
      <color theme="1"/>
      <name val="Arial"/>
      <family val="2"/>
    </font>
    <font>
      <b/>
      <sz val="10"/>
      <color rgb="FFFFFFFF"/>
      <name val="Arial"/>
      <family val="2"/>
    </font>
    <font>
      <b/>
      <sz val="12"/>
      <color rgb="FFFFFFFF"/>
      <name val="Arial"/>
      <family val="2"/>
    </font>
    <font>
      <b/>
      <u/>
      <sz val="10"/>
      <color theme="1"/>
      <name val="Arial"/>
      <family val="2"/>
    </font>
    <font>
      <b/>
      <sz val="9"/>
      <color theme="1"/>
      <name val="Arial"/>
      <family val="2"/>
    </font>
    <font>
      <sz val="9"/>
      <color rgb="FF000000"/>
      <name val="Arial"/>
      <family val="2"/>
    </font>
    <font>
      <sz val="9"/>
      <color theme="1"/>
      <name val="Arial"/>
      <family val="2"/>
    </font>
    <font>
      <b/>
      <sz val="9"/>
      <color rgb="FF000000"/>
      <name val="Arial"/>
      <family val="2"/>
    </font>
    <font>
      <sz val="9"/>
      <color rgb="FFFF0000"/>
      <name val="Arial"/>
      <family val="2"/>
    </font>
    <font>
      <u/>
      <sz val="9"/>
      <color theme="1"/>
      <name val="Arial"/>
      <family val="2"/>
    </font>
    <font>
      <u/>
      <sz val="9"/>
      <color rgb="FF1155CC"/>
      <name val="Arial"/>
      <family val="2"/>
    </font>
    <font>
      <b/>
      <sz val="11"/>
      <color theme="1"/>
      <name val="Arial"/>
      <family val="2"/>
    </font>
    <font>
      <sz val="9"/>
      <name val="Arial"/>
      <family val="2"/>
    </font>
    <font>
      <i/>
      <sz val="9"/>
      <color theme="1"/>
      <name val="Arial"/>
      <family val="2"/>
    </font>
  </fonts>
  <fills count="11">
    <fill>
      <patternFill patternType="none"/>
    </fill>
    <fill>
      <patternFill patternType="gray125"/>
    </fill>
    <fill>
      <patternFill patternType="solid">
        <fgColor rgb="FF8F82B5"/>
        <bgColor rgb="FF8F82B5"/>
      </patternFill>
    </fill>
    <fill>
      <patternFill patternType="solid">
        <fgColor rgb="FF599FA5"/>
        <bgColor rgb="FF599FA5"/>
      </patternFill>
    </fill>
    <fill>
      <patternFill patternType="solid">
        <fgColor rgb="FFF2F2F2"/>
        <bgColor rgb="FFF2F2F2"/>
      </patternFill>
    </fill>
    <fill>
      <patternFill patternType="solid">
        <fgColor rgb="FFD9EAD3"/>
        <bgColor rgb="FFD9EAD3"/>
      </patternFill>
    </fill>
    <fill>
      <patternFill patternType="solid">
        <fgColor rgb="FF92D050"/>
        <bgColor indexed="64"/>
      </patternFill>
    </fill>
    <fill>
      <patternFill patternType="solid">
        <fgColor theme="4" tint="0.39997558519241921"/>
        <bgColor rgb="FFF2F2F2"/>
      </patternFill>
    </fill>
    <fill>
      <patternFill patternType="solid">
        <fgColor theme="4" tint="0.39997558519241921"/>
        <bgColor indexed="64"/>
      </patternFill>
    </fill>
    <fill>
      <patternFill patternType="solid">
        <fgColor theme="0"/>
        <bgColor theme="0"/>
      </patternFill>
    </fill>
    <fill>
      <patternFill patternType="solid">
        <fgColor rgb="FFFFFFFF"/>
        <bgColor rgb="FFFFFFFF"/>
      </patternFill>
    </fill>
  </fills>
  <borders count="27">
    <border>
      <left/>
      <right/>
      <top/>
      <bottom/>
      <diagonal/>
    </border>
    <border>
      <left style="medium">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s>
  <cellStyleXfs count="5">
    <xf numFmtId="0" fontId="0" fillId="0" borderId="0"/>
    <xf numFmtId="9" fontId="11" fillId="0" borderId="2" applyFont="0" applyFill="0" applyBorder="0" applyAlignment="0" applyProtection="0"/>
    <xf numFmtId="0" fontId="11" fillId="0" borderId="2"/>
    <xf numFmtId="43" fontId="12" fillId="0" borderId="0" applyFont="0" applyFill="0" applyBorder="0" applyAlignment="0" applyProtection="0"/>
    <xf numFmtId="0" fontId="10" fillId="0" borderId="2"/>
  </cellStyleXfs>
  <cellXfs count="120">
    <xf numFmtId="0" fontId="0" fillId="0" borderId="0" xfId="0"/>
    <xf numFmtId="0" fontId="0" fillId="0" borderId="0" xfId="0" applyAlignment="1">
      <alignment horizontal="center" vertical="center"/>
    </xf>
    <xf numFmtId="0" fontId="7"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5" fillId="3"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165" fontId="6" fillId="0" borderId="4"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6" fillId="0" borderId="4" xfId="0" applyFont="1" applyBorder="1" applyAlignment="1">
      <alignment vertical="center" wrapText="1"/>
    </xf>
    <xf numFmtId="1" fontId="6" fillId="0" borderId="4" xfId="0" applyNumberFormat="1" applyFont="1" applyBorder="1" applyAlignment="1">
      <alignment horizontal="center" vertical="center" wrapText="1"/>
    </xf>
    <xf numFmtId="0" fontId="0" fillId="0" borderId="2" xfId="0" applyBorder="1"/>
    <xf numFmtId="9" fontId="6" fillId="6" borderId="4"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9" fontId="6" fillId="8" borderId="4" xfId="0" applyNumberFormat="1" applyFont="1" applyFill="1" applyBorder="1" applyAlignment="1">
      <alignment horizontal="center" vertical="center" wrapText="1"/>
    </xf>
    <xf numFmtId="0" fontId="10" fillId="0" borderId="6" xfId="0" applyFont="1" applyBorder="1" applyAlignment="1">
      <alignment horizontal="left"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left" vertical="center" wrapText="1"/>
    </xf>
    <xf numFmtId="0" fontId="11" fillId="0" borderId="2" xfId="4" applyFont="1"/>
    <xf numFmtId="0" fontId="10" fillId="0" borderId="2" xfId="4"/>
    <xf numFmtId="0" fontId="15" fillId="3" borderId="3" xfId="4" applyFont="1" applyFill="1" applyBorder="1" applyAlignment="1">
      <alignment horizontal="center" vertical="center" wrapText="1"/>
    </xf>
    <xf numFmtId="0" fontId="15" fillId="2" borderId="6" xfId="4" applyFont="1" applyFill="1" applyBorder="1" applyAlignment="1">
      <alignment horizontal="center" vertical="center" wrapText="1"/>
    </xf>
    <xf numFmtId="164" fontId="15" fillId="2" borderId="6" xfId="4" applyNumberFormat="1" applyFont="1" applyFill="1" applyBorder="1" applyAlignment="1">
      <alignment horizontal="center" vertical="center" wrapText="1"/>
    </xf>
    <xf numFmtId="0" fontId="5" fillId="3" borderId="21" xfId="4" applyFont="1" applyFill="1" applyBorder="1" applyAlignment="1">
      <alignment horizontal="center" vertical="center" wrapText="1"/>
    </xf>
    <xf numFmtId="0" fontId="5" fillId="2" borderId="11" xfId="4" applyFont="1" applyFill="1" applyBorder="1" applyAlignment="1">
      <alignment horizontal="center" vertical="center" wrapText="1"/>
    </xf>
    <xf numFmtId="0" fontId="5" fillId="3" borderId="6" xfId="4" applyFont="1" applyFill="1" applyBorder="1" applyAlignment="1">
      <alignment horizontal="center" vertical="center" wrapText="1"/>
    </xf>
    <xf numFmtId="0" fontId="5" fillId="3" borderId="22" xfId="4" applyFont="1" applyFill="1" applyBorder="1" applyAlignment="1">
      <alignment horizontal="center" vertical="center" wrapText="1"/>
    </xf>
    <xf numFmtId="0" fontId="4" fillId="0" borderId="6" xfId="4" applyFont="1" applyBorder="1" applyAlignment="1">
      <alignment horizontal="center" vertical="center" wrapText="1"/>
    </xf>
    <xf numFmtId="0" fontId="10" fillId="0" borderId="23" xfId="4" applyBorder="1" applyAlignment="1">
      <alignment horizontal="left" vertical="center" wrapText="1"/>
    </xf>
    <xf numFmtId="0" fontId="18" fillId="9" borderId="3" xfId="4" applyFont="1" applyFill="1" applyBorder="1" applyAlignment="1">
      <alignment horizontal="left" vertical="center" wrapText="1"/>
    </xf>
    <xf numFmtId="0" fontId="19" fillId="0" borderId="12" xfId="4" applyFont="1" applyBorder="1" applyAlignment="1">
      <alignment horizontal="left" vertical="center" wrapText="1"/>
    </xf>
    <xf numFmtId="0" fontId="20" fillId="0" borderId="3" xfId="4" applyFont="1" applyBorder="1" applyAlignment="1">
      <alignment horizontal="left" vertical="center" wrapText="1"/>
    </xf>
    <xf numFmtId="164" fontId="19" fillId="0" borderId="3" xfId="4" applyNumberFormat="1" applyFont="1" applyBorder="1" applyAlignment="1">
      <alignment horizontal="center" vertical="center" wrapText="1"/>
    </xf>
    <xf numFmtId="164" fontId="19" fillId="10" borderId="3" xfId="4" applyNumberFormat="1" applyFont="1" applyFill="1" applyBorder="1" applyAlignment="1">
      <alignment horizontal="center" vertical="center" wrapText="1"/>
    </xf>
    <xf numFmtId="0" fontId="20" fillId="9" borderId="3" xfId="4" applyFont="1" applyFill="1" applyBorder="1" applyAlignment="1">
      <alignment horizontal="left" vertical="center" wrapText="1"/>
    </xf>
    <xf numFmtId="0" fontId="4" fillId="0" borderId="24" xfId="4" applyFont="1" applyBorder="1"/>
    <xf numFmtId="0" fontId="4" fillId="0" borderId="25" xfId="4" applyFont="1" applyBorder="1"/>
    <xf numFmtId="0" fontId="21" fillId="9" borderId="3" xfId="4" applyFont="1" applyFill="1" applyBorder="1" applyAlignment="1">
      <alignment horizontal="left" vertical="center" wrapText="1"/>
    </xf>
    <xf numFmtId="0" fontId="18" fillId="10" borderId="3" xfId="4" applyFont="1" applyFill="1" applyBorder="1" applyAlignment="1">
      <alignment horizontal="left" vertical="center" wrapText="1"/>
    </xf>
    <xf numFmtId="0" fontId="21" fillId="10" borderId="3" xfId="4" applyFont="1" applyFill="1" applyBorder="1" applyAlignment="1">
      <alignment horizontal="left" vertical="center" wrapText="1"/>
    </xf>
    <xf numFmtId="0" fontId="19" fillId="0" borderId="3" xfId="4" applyFont="1" applyBorder="1" applyAlignment="1">
      <alignment horizontal="left" vertical="center" wrapText="1"/>
    </xf>
    <xf numFmtId="0" fontId="19" fillId="10" borderId="12" xfId="4" applyFont="1" applyFill="1" applyBorder="1" applyAlignment="1">
      <alignment horizontal="left" vertical="center" wrapText="1"/>
    </xf>
    <xf numFmtId="0" fontId="19" fillId="10" borderId="3" xfId="4" applyFont="1" applyFill="1" applyBorder="1" applyAlignment="1">
      <alignment horizontal="left" vertical="center" wrapText="1"/>
    </xf>
    <xf numFmtId="0" fontId="4" fillId="0" borderId="26" xfId="4" applyFont="1" applyBorder="1"/>
    <xf numFmtId="0" fontId="10" fillId="0" borderId="6" xfId="4" applyBorder="1" applyAlignment="1">
      <alignment horizontal="left" vertical="center" wrapText="1"/>
    </xf>
    <xf numFmtId="0" fontId="21" fillId="0" borderId="7" xfId="4" applyFont="1" applyBorder="1" applyAlignment="1">
      <alignment horizontal="left" vertical="center" wrapText="1"/>
    </xf>
    <xf numFmtId="0" fontId="21" fillId="0" borderId="3" xfId="4" applyFont="1" applyBorder="1" applyAlignment="1">
      <alignment horizontal="left" vertical="center" wrapText="1"/>
    </xf>
    <xf numFmtId="0" fontId="19" fillId="9" borderId="3" xfId="4" applyFont="1" applyFill="1" applyBorder="1" applyAlignment="1">
      <alignment horizontal="left" vertical="center" wrapText="1"/>
    </xf>
    <xf numFmtId="0" fontId="22" fillId="9" borderId="3" xfId="4" applyFont="1" applyFill="1" applyBorder="1" applyAlignment="1">
      <alignment horizontal="left" vertical="center" wrapText="1"/>
    </xf>
    <xf numFmtId="0" fontId="4" fillId="0" borderId="7" xfId="4" applyFont="1" applyBorder="1"/>
    <xf numFmtId="0" fontId="19" fillId="10" borderId="3" xfId="4" applyFont="1" applyFill="1" applyBorder="1" applyAlignment="1">
      <alignment horizontal="left"/>
    </xf>
    <xf numFmtId="0" fontId="19" fillId="10" borderId="3" xfId="4" applyFont="1" applyFill="1" applyBorder="1" applyAlignment="1">
      <alignment horizontal="left" vertical="center"/>
    </xf>
    <xf numFmtId="0" fontId="19" fillId="10" borderId="2" xfId="4" applyFont="1" applyFill="1" applyAlignment="1">
      <alignment horizontal="left" wrapText="1"/>
    </xf>
    <xf numFmtId="164" fontId="19" fillId="0" borderId="3" xfId="4" applyNumberFormat="1" applyFont="1" applyBorder="1" applyAlignment="1">
      <alignment horizontal="center" vertical="center"/>
    </xf>
    <xf numFmtId="0" fontId="21" fillId="0" borderId="3" xfId="4" applyFont="1" applyBorder="1" applyAlignment="1">
      <alignment vertical="center" wrapText="1"/>
    </xf>
    <xf numFmtId="0" fontId="18" fillId="0" borderId="3" xfId="4" applyFont="1" applyBorder="1" applyAlignment="1">
      <alignment horizontal="left" vertical="center" wrapText="1"/>
    </xf>
    <xf numFmtId="164" fontId="20" fillId="0" borderId="3" xfId="4" applyNumberFormat="1" applyFont="1" applyBorder="1" applyAlignment="1">
      <alignment horizontal="center" vertical="center" wrapText="1"/>
    </xf>
    <xf numFmtId="0" fontId="21" fillId="9" borderId="3" xfId="4" applyFont="1" applyFill="1" applyBorder="1" applyAlignment="1">
      <alignment horizontal="left" vertical="top" wrapText="1"/>
    </xf>
    <xf numFmtId="164" fontId="19" fillId="9" borderId="3" xfId="4" applyNumberFormat="1" applyFont="1" applyFill="1" applyBorder="1" applyAlignment="1">
      <alignment horizontal="center" vertical="center" wrapText="1"/>
    </xf>
    <xf numFmtId="0" fontId="21" fillId="10" borderId="3" xfId="4" applyFont="1" applyFill="1" applyBorder="1" applyAlignment="1">
      <alignment horizontal="left" vertical="top" wrapText="1"/>
    </xf>
    <xf numFmtId="164" fontId="19" fillId="10" borderId="3" xfId="4" applyNumberFormat="1" applyFont="1" applyFill="1" applyBorder="1" applyAlignment="1">
      <alignment horizontal="center" vertical="center"/>
    </xf>
    <xf numFmtId="0" fontId="11" fillId="0" borderId="2" xfId="4" applyFont="1" applyAlignment="1">
      <alignment vertical="center"/>
    </xf>
    <xf numFmtId="0" fontId="25" fillId="0" borderId="2" xfId="4" applyFont="1"/>
    <xf numFmtId="164" fontId="11" fillId="0" borderId="2" xfId="4" applyNumberFormat="1" applyFont="1"/>
    <xf numFmtId="49" fontId="4" fillId="0" borderId="11"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0" fontId="6" fillId="0" borderId="4"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3" xfId="0" applyFont="1" applyBorder="1" applyAlignment="1">
      <alignment horizontal="left" vertical="center" wrapText="1"/>
    </xf>
    <xf numFmtId="166" fontId="6" fillId="0" borderId="4" xfId="3" applyNumberFormat="1" applyFont="1" applyFill="1" applyBorder="1" applyAlignment="1">
      <alignment horizontal="center" vertical="center" wrapText="1"/>
    </xf>
    <xf numFmtId="49" fontId="4" fillId="0" borderId="13" xfId="0" applyNumberFormat="1" applyFont="1" applyBorder="1" applyAlignment="1">
      <alignment vertical="center" wrapText="1"/>
    </xf>
    <xf numFmtId="0" fontId="10" fillId="0" borderId="8" xfId="0" applyFont="1" applyBorder="1" applyAlignment="1">
      <alignment vertical="center" wrapText="1"/>
    </xf>
    <xf numFmtId="0" fontId="10" fillId="0" borderId="3" xfId="0" applyFont="1" applyBorder="1" applyAlignment="1">
      <alignment horizontal="center" vertical="center" wrapText="1"/>
    </xf>
    <xf numFmtId="0" fontId="10" fillId="0" borderId="6" xfId="0" applyFont="1" applyBorder="1" applyAlignment="1">
      <alignment vertical="center" wrapText="1"/>
    </xf>
    <xf numFmtId="49" fontId="4" fillId="0" borderId="11" xfId="0" applyNumberFormat="1" applyFont="1" applyBorder="1" applyAlignment="1">
      <alignment vertical="center" wrapText="1"/>
    </xf>
    <xf numFmtId="0" fontId="4" fillId="0" borderId="6" xfId="0" applyFont="1" applyBorder="1" applyAlignment="1">
      <alignment vertical="center" wrapText="1"/>
    </xf>
    <xf numFmtId="0" fontId="4" fillId="0" borderId="12" xfId="0" applyFont="1" applyBorder="1" applyAlignment="1">
      <alignment horizontal="center" vertical="center" wrapText="1"/>
    </xf>
    <xf numFmtId="0" fontId="23" fillId="0" borderId="3" xfId="4" applyFont="1" applyBorder="1" applyAlignment="1">
      <alignment horizontal="left" vertical="center" wrapText="1"/>
    </xf>
    <xf numFmtId="0" fontId="20" fillId="0" borderId="3" xfId="4" applyFont="1" applyBorder="1" applyAlignment="1">
      <alignment horizontal="left" vertical="top" wrapText="1"/>
    </xf>
    <xf numFmtId="0" fontId="26" fillId="0" borderId="3" xfId="4" applyFont="1" applyBorder="1" applyAlignment="1">
      <alignment horizontal="left" vertical="center" wrapText="1"/>
    </xf>
    <xf numFmtId="0" fontId="19" fillId="0" borderId="7" xfId="4" applyFont="1" applyBorder="1" applyAlignment="1">
      <alignment horizontal="left"/>
    </xf>
    <xf numFmtId="0" fontId="19" fillId="0" borderId="2" xfId="0" applyFont="1" applyBorder="1" applyAlignment="1">
      <alignment horizontal="left" vertical="center" wrapText="1"/>
    </xf>
    <xf numFmtId="0" fontId="19" fillId="0" borderId="3" xfId="4" applyFont="1" applyBorder="1" applyAlignment="1">
      <alignment wrapText="1"/>
    </xf>
    <xf numFmtId="0" fontId="20" fillId="0" borderId="3" xfId="4" applyFont="1" applyBorder="1" applyAlignment="1">
      <alignment wrapText="1"/>
    </xf>
    <xf numFmtId="0" fontId="10" fillId="0" borderId="6" xfId="0" applyFont="1" applyBorder="1" applyAlignment="1">
      <alignment horizontal="left" vertical="center" wrapText="1"/>
    </xf>
    <xf numFmtId="0" fontId="13" fillId="0" borderId="7" xfId="0" applyFont="1" applyBorder="1"/>
    <xf numFmtId="0" fontId="9"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4" xfId="0" applyFont="1" applyBorder="1" applyAlignment="1">
      <alignment horizontal="left" vertical="center" wrapText="1"/>
    </xf>
    <xf numFmtId="0" fontId="13" fillId="0" borderId="4" xfId="0" applyFont="1" applyBorder="1"/>
    <xf numFmtId="0" fontId="8" fillId="2" borderId="4" xfId="0" applyFont="1" applyFill="1" applyBorder="1" applyAlignment="1">
      <alignment horizontal="center" vertical="center" wrapText="1"/>
    </xf>
    <xf numFmtId="0" fontId="2" fillId="0" borderId="4" xfId="0" applyFont="1" applyBorder="1"/>
    <xf numFmtId="0" fontId="8" fillId="3"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20" fillId="0" borderId="6" xfId="4" applyFont="1" applyBorder="1" applyAlignment="1">
      <alignment horizontal="left" vertical="center" wrapText="1"/>
    </xf>
    <xf numFmtId="0" fontId="20" fillId="0" borderId="24" xfId="4" applyFont="1" applyBorder="1" applyAlignment="1">
      <alignment horizontal="left" vertical="center" wrapText="1"/>
    </xf>
    <xf numFmtId="0" fontId="20" fillId="0" borderId="7" xfId="4" applyFont="1" applyBorder="1" applyAlignment="1">
      <alignment horizontal="left" vertical="center" wrapText="1"/>
    </xf>
    <xf numFmtId="0" fontId="1" fillId="2" borderId="1" xfId="4" applyFont="1" applyFill="1" applyBorder="1" applyAlignment="1">
      <alignment horizontal="center" vertical="center" wrapText="1"/>
    </xf>
    <xf numFmtId="0" fontId="2" fillId="0" borderId="2" xfId="4" applyFont="1"/>
    <xf numFmtId="0" fontId="15" fillId="3" borderId="16" xfId="4" applyFont="1" applyFill="1" applyBorder="1" applyAlignment="1">
      <alignment horizontal="center" vertical="center" wrapText="1"/>
    </xf>
    <xf numFmtId="0" fontId="2" fillId="0" borderId="17" xfId="4" applyFont="1" applyBorder="1"/>
    <xf numFmtId="0" fontId="2" fillId="0" borderId="12" xfId="4" applyFont="1" applyBorder="1"/>
    <xf numFmtId="0" fontId="16" fillId="2" borderId="16" xfId="4" applyFont="1" applyFill="1" applyBorder="1" applyAlignment="1">
      <alignment horizontal="center" vertical="center" wrapText="1"/>
    </xf>
    <xf numFmtId="0" fontId="3" fillId="2" borderId="18" xfId="4" applyFont="1" applyFill="1" applyBorder="1" applyAlignment="1">
      <alignment horizontal="center" vertical="center" wrapText="1"/>
    </xf>
    <xf numFmtId="0" fontId="2" fillId="0" borderId="19" xfId="4" applyFont="1" applyBorder="1"/>
    <xf numFmtId="0" fontId="2" fillId="0" borderId="20" xfId="4" applyFont="1" applyBorder="1"/>
  </cellXfs>
  <cellStyles count="5">
    <cellStyle name="Millares" xfId="3" builtinId="3"/>
    <cellStyle name="Normal" xfId="0" builtinId="0"/>
    <cellStyle name="Normal 2" xfId="2" xr:uid="{00000000-0005-0000-0000-000002000000}"/>
    <cellStyle name="Normal 3" xfId="4" xr:uid="{00000000-0005-0000-0000-000003000000}"/>
    <cellStyle name="Porcentaje 2" xfId="1" xr:uid="{00000000-0005-0000-0000-000004000000}"/>
  </cellStyles>
  <dxfs count="60">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25</xdr:row>
      <xdr:rowOff>0</xdr:rowOff>
    </xdr:from>
    <xdr:to>
      <xdr:col>15</xdr:col>
      <xdr:colOff>257175</xdr:colOff>
      <xdr:row>25</xdr:row>
      <xdr:rowOff>142875</xdr:rowOff>
    </xdr:to>
    <xdr:pic>
      <xdr:nvPicPr>
        <xdr:cNvPr id="1046" name="image2.png">
          <a:extLst>
            <a:ext uri="{FF2B5EF4-FFF2-40B4-BE49-F238E27FC236}">
              <a16:creationId xmlns:a16="http://schemas.microsoft.com/office/drawing/2014/main" id="{00000000-0008-0000-0100-000016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15</xdr:col>
      <xdr:colOff>0</xdr:colOff>
      <xdr:row>25</xdr:row>
      <xdr:rowOff>0</xdr:rowOff>
    </xdr:from>
    <xdr:to>
      <xdr:col>15</xdr:col>
      <xdr:colOff>257175</xdr:colOff>
      <xdr:row>25</xdr:row>
      <xdr:rowOff>142875</xdr:rowOff>
    </xdr:to>
    <xdr:pic>
      <xdr:nvPicPr>
        <xdr:cNvPr id="1047" name="Picture 23">
          <a:extLst>
            <a:ext uri="{FF2B5EF4-FFF2-40B4-BE49-F238E27FC236}">
              <a16:creationId xmlns:a16="http://schemas.microsoft.com/office/drawing/2014/main" id="{00000000-0008-0000-0100-000017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15</xdr:col>
      <xdr:colOff>0</xdr:colOff>
      <xdr:row>25</xdr:row>
      <xdr:rowOff>0</xdr:rowOff>
    </xdr:from>
    <xdr:ext cx="257175" cy="142875"/>
    <xdr:pic>
      <xdr:nvPicPr>
        <xdr:cNvPr id="15" name="image2.png">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15</xdr:col>
      <xdr:colOff>0</xdr:colOff>
      <xdr:row>25</xdr:row>
      <xdr:rowOff>0</xdr:rowOff>
    </xdr:from>
    <xdr:ext cx="257175" cy="142875"/>
    <xdr:pic>
      <xdr:nvPicPr>
        <xdr:cNvPr id="16" name="Picture 23">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forms/u/2/d/1VnV1HMSLODhCRl_4WJiXldbZL0PEo6qS5St5qOlpPVo/edit?urp=gmail_link&amp;gxids=76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W936"/>
  <sheetViews>
    <sheetView showGridLines="0" tabSelected="1" zoomScale="55" zoomScaleNormal="55" workbookViewId="0">
      <selection sqref="A1:G1"/>
    </sheetView>
  </sheetViews>
  <sheetFormatPr baseColWidth="10" defaultColWidth="14.42578125" defaultRowHeight="15" customHeight="1" x14ac:dyDescent="0.2"/>
  <cols>
    <col min="1" max="1" width="20.140625" bestFit="1" customWidth="1"/>
    <col min="2" max="2" width="20.7109375" bestFit="1" customWidth="1"/>
    <col min="3" max="3" width="25.140625" bestFit="1" customWidth="1"/>
    <col min="4" max="4" width="6.140625" customWidth="1"/>
    <col min="5" max="5" width="31" customWidth="1"/>
    <col min="6" max="6" width="19.85546875" customWidth="1"/>
    <col min="7" max="7" width="26.85546875" customWidth="1"/>
    <col min="8" max="8" width="26.7109375" customWidth="1"/>
    <col min="9" max="9" width="26.85546875" customWidth="1"/>
    <col min="10" max="10" width="26.140625" customWidth="1"/>
    <col min="11" max="11" width="19.140625" customWidth="1"/>
    <col min="12" max="12" width="19.5703125" customWidth="1"/>
    <col min="13" max="13" width="18.28515625" customWidth="1"/>
    <col min="14" max="14" width="109" customWidth="1"/>
    <col min="15" max="15" width="91.140625" customWidth="1"/>
  </cols>
  <sheetData>
    <row r="1" spans="1:15" ht="43.5" customHeight="1" x14ac:dyDescent="0.2">
      <c r="A1" s="100" t="s">
        <v>49</v>
      </c>
      <c r="B1" s="101"/>
      <c r="C1" s="101"/>
      <c r="D1" s="101"/>
      <c r="E1" s="101"/>
      <c r="F1" s="101"/>
      <c r="G1" s="101"/>
      <c r="H1" s="102" t="s">
        <v>50</v>
      </c>
      <c r="I1" s="101"/>
      <c r="J1" s="101"/>
      <c r="K1" s="101"/>
      <c r="L1" s="101"/>
      <c r="M1" s="101"/>
      <c r="N1" s="101"/>
      <c r="O1" s="101"/>
    </row>
    <row r="2" spans="1:15" ht="49.5" x14ac:dyDescent="0.2">
      <c r="A2" s="6" t="s">
        <v>55</v>
      </c>
      <c r="B2" s="5" t="s">
        <v>1</v>
      </c>
      <c r="C2" s="5" t="s">
        <v>83</v>
      </c>
      <c r="D2" s="5" t="s">
        <v>14</v>
      </c>
      <c r="E2" s="5" t="s">
        <v>15</v>
      </c>
      <c r="F2" s="5" t="s">
        <v>16</v>
      </c>
      <c r="G2" s="5" t="s">
        <v>51</v>
      </c>
      <c r="H2" s="5" t="s">
        <v>52</v>
      </c>
      <c r="I2" s="5" t="s">
        <v>17</v>
      </c>
      <c r="J2" s="5" t="s">
        <v>18</v>
      </c>
      <c r="K2" s="5" t="s">
        <v>19</v>
      </c>
      <c r="L2" s="5" t="s">
        <v>20</v>
      </c>
      <c r="M2" s="5" t="s">
        <v>53</v>
      </c>
      <c r="N2" s="5" t="s">
        <v>54</v>
      </c>
      <c r="O2" s="5" t="s">
        <v>21</v>
      </c>
    </row>
    <row r="3" spans="1:15" ht="336" customHeight="1" x14ac:dyDescent="0.2">
      <c r="A3" s="96" t="s">
        <v>56</v>
      </c>
      <c r="B3" s="96" t="s">
        <v>59</v>
      </c>
      <c r="C3" s="10" t="s">
        <v>84</v>
      </c>
      <c r="D3" s="67" t="s">
        <v>22</v>
      </c>
      <c r="E3" s="18" t="s">
        <v>61</v>
      </c>
      <c r="F3" s="18" t="s">
        <v>92</v>
      </c>
      <c r="G3" s="68">
        <v>1</v>
      </c>
      <c r="H3" s="69">
        <v>1</v>
      </c>
      <c r="I3" s="69">
        <v>0.1</v>
      </c>
      <c r="J3" s="70">
        <v>8.2400000000000001E-2</v>
      </c>
      <c r="K3" s="70">
        <f>J3/I3</f>
        <v>0.82399999999999995</v>
      </c>
      <c r="L3" s="70">
        <f>J3/H3</f>
        <v>8.2400000000000001E-2</v>
      </c>
      <c r="M3" s="8" t="s">
        <v>25</v>
      </c>
      <c r="N3" s="19" t="s">
        <v>145</v>
      </c>
      <c r="O3" s="19" t="s">
        <v>637</v>
      </c>
    </row>
    <row r="4" spans="1:15" ht="195.75" customHeight="1" x14ac:dyDescent="0.2">
      <c r="A4" s="96"/>
      <c r="B4" s="96"/>
      <c r="C4" s="98" t="s">
        <v>85</v>
      </c>
      <c r="D4" s="71" t="s">
        <v>24</v>
      </c>
      <c r="E4" s="72" t="s">
        <v>62</v>
      </c>
      <c r="F4" s="18" t="s">
        <v>5</v>
      </c>
      <c r="G4" s="73" t="s">
        <v>97</v>
      </c>
      <c r="H4" s="73" t="s">
        <v>97</v>
      </c>
      <c r="I4" s="73" t="s">
        <v>175</v>
      </c>
      <c r="J4" s="73" t="s">
        <v>175</v>
      </c>
      <c r="K4" s="69">
        <f>8/8</f>
        <v>1</v>
      </c>
      <c r="L4" s="69">
        <f>8/80</f>
        <v>0.1</v>
      </c>
      <c r="M4" s="15" t="s">
        <v>23</v>
      </c>
      <c r="N4" s="19" t="s">
        <v>173</v>
      </c>
      <c r="O4" s="19" t="s">
        <v>174</v>
      </c>
    </row>
    <row r="5" spans="1:15" ht="409.5" x14ac:dyDescent="0.2">
      <c r="A5" s="96"/>
      <c r="B5" s="96"/>
      <c r="C5" s="99"/>
      <c r="D5" s="71" t="s">
        <v>26</v>
      </c>
      <c r="E5" s="72" t="s">
        <v>63</v>
      </c>
      <c r="F5" s="18" t="s">
        <v>5</v>
      </c>
      <c r="G5" s="74" t="s">
        <v>98</v>
      </c>
      <c r="H5" s="74" t="s">
        <v>98</v>
      </c>
      <c r="I5" s="74" t="s">
        <v>178</v>
      </c>
      <c r="J5" s="74" t="s">
        <v>179</v>
      </c>
      <c r="K5" s="9">
        <f>746/956</f>
        <v>0.78033472803347281</v>
      </c>
      <c r="L5" s="9">
        <f>746/4500</f>
        <v>0.16577777777777777</v>
      </c>
      <c r="M5" s="8" t="s">
        <v>25</v>
      </c>
      <c r="N5" s="19" t="s">
        <v>176</v>
      </c>
      <c r="O5" s="12" t="s">
        <v>177</v>
      </c>
    </row>
    <row r="6" spans="1:15" ht="282.75" customHeight="1" x14ac:dyDescent="0.2">
      <c r="A6" s="96"/>
      <c r="B6" s="96"/>
      <c r="C6" s="98" t="s">
        <v>86</v>
      </c>
      <c r="D6" s="71" t="s">
        <v>27</v>
      </c>
      <c r="E6" s="72" t="s">
        <v>64</v>
      </c>
      <c r="F6" s="18" t="s">
        <v>6</v>
      </c>
      <c r="G6" s="75" t="s">
        <v>99</v>
      </c>
      <c r="H6" s="75" t="s">
        <v>99</v>
      </c>
      <c r="I6" s="7" t="s">
        <v>148</v>
      </c>
      <c r="J6" s="7" t="s">
        <v>148</v>
      </c>
      <c r="K6" s="69">
        <v>1</v>
      </c>
      <c r="L6" s="69">
        <v>0.1</v>
      </c>
      <c r="M6" s="15" t="s">
        <v>23</v>
      </c>
      <c r="N6" s="19" t="s">
        <v>146</v>
      </c>
      <c r="O6" s="12" t="s">
        <v>147</v>
      </c>
    </row>
    <row r="7" spans="1:15" ht="252" customHeight="1" x14ac:dyDescent="0.2">
      <c r="A7" s="96"/>
      <c r="B7" s="96"/>
      <c r="C7" s="99"/>
      <c r="D7" s="71" t="s">
        <v>28</v>
      </c>
      <c r="E7" s="76" t="s">
        <v>65</v>
      </c>
      <c r="F7" s="18" t="s">
        <v>6</v>
      </c>
      <c r="G7" s="73" t="s">
        <v>100</v>
      </c>
      <c r="H7" s="73" t="s">
        <v>100</v>
      </c>
      <c r="I7" s="73" t="s">
        <v>151</v>
      </c>
      <c r="J7" s="73" t="s">
        <v>152</v>
      </c>
      <c r="K7" s="9">
        <f>46/6</f>
        <v>7.666666666666667</v>
      </c>
      <c r="L7" s="9">
        <f>46/50</f>
        <v>0.92</v>
      </c>
      <c r="M7" s="16" t="s">
        <v>130</v>
      </c>
      <c r="N7" s="19" t="s">
        <v>149</v>
      </c>
      <c r="O7" s="19" t="s">
        <v>150</v>
      </c>
    </row>
    <row r="8" spans="1:15" ht="231" x14ac:dyDescent="0.2">
      <c r="A8" s="96"/>
      <c r="B8" s="96"/>
      <c r="C8" s="99"/>
      <c r="D8" s="13" t="s">
        <v>29</v>
      </c>
      <c r="E8" s="13" t="s">
        <v>66</v>
      </c>
      <c r="F8" s="18" t="s">
        <v>7</v>
      </c>
      <c r="G8" s="73" t="s">
        <v>101</v>
      </c>
      <c r="H8" s="13" t="s">
        <v>119</v>
      </c>
      <c r="I8" s="13" t="s">
        <v>120</v>
      </c>
      <c r="J8" s="13" t="s">
        <v>121</v>
      </c>
      <c r="K8" s="9">
        <f>73/60</f>
        <v>1.2166666666666666</v>
      </c>
      <c r="L8" s="9">
        <f>73/777</f>
        <v>9.3951093951093953E-2</v>
      </c>
      <c r="M8" s="16" t="s">
        <v>130</v>
      </c>
      <c r="N8" s="19" t="s">
        <v>122</v>
      </c>
      <c r="O8" s="19" t="s">
        <v>131</v>
      </c>
    </row>
    <row r="9" spans="1:15" ht="226.5" customHeight="1" x14ac:dyDescent="0.2">
      <c r="A9" s="96"/>
      <c r="B9" s="96"/>
      <c r="C9" s="99"/>
      <c r="D9" s="71" t="s">
        <v>30</v>
      </c>
      <c r="E9" s="77" t="s">
        <v>67</v>
      </c>
      <c r="F9" s="18" t="s">
        <v>7</v>
      </c>
      <c r="G9" s="73" t="s">
        <v>102</v>
      </c>
      <c r="H9" s="13" t="s">
        <v>123</v>
      </c>
      <c r="I9" s="13" t="s">
        <v>124</v>
      </c>
      <c r="J9" s="13" t="s">
        <v>125</v>
      </c>
      <c r="K9" s="9">
        <f>55/50</f>
        <v>1.1000000000000001</v>
      </c>
      <c r="L9" s="9">
        <f>55/640</f>
        <v>8.59375E-2</v>
      </c>
      <c r="M9" s="17" t="s">
        <v>130</v>
      </c>
      <c r="N9" s="20" t="s">
        <v>126</v>
      </c>
      <c r="O9" s="20" t="s">
        <v>132</v>
      </c>
    </row>
    <row r="10" spans="1:15" ht="409.5" x14ac:dyDescent="0.2">
      <c r="A10" s="96"/>
      <c r="B10" s="96"/>
      <c r="C10" s="99"/>
      <c r="D10" s="71" t="s">
        <v>31</v>
      </c>
      <c r="E10" s="78" t="s">
        <v>68</v>
      </c>
      <c r="F10" s="18" t="s">
        <v>7</v>
      </c>
      <c r="G10" s="73" t="s">
        <v>103</v>
      </c>
      <c r="H10" s="79" t="s">
        <v>127</v>
      </c>
      <c r="I10" s="79" t="s">
        <v>128</v>
      </c>
      <c r="J10" s="79" t="s">
        <v>129</v>
      </c>
      <c r="K10" s="9">
        <f>25041/22342</f>
        <v>1.120803867156029</v>
      </c>
      <c r="L10" s="9">
        <f>25041/27745</f>
        <v>0.9025409983780861</v>
      </c>
      <c r="M10" s="17" t="s">
        <v>130</v>
      </c>
      <c r="N10" s="20" t="s">
        <v>133</v>
      </c>
      <c r="O10" s="12" t="s">
        <v>134</v>
      </c>
    </row>
    <row r="11" spans="1:15" ht="245.25" customHeight="1" x14ac:dyDescent="0.2">
      <c r="A11" s="96" t="s">
        <v>57</v>
      </c>
      <c r="B11" s="96" t="s">
        <v>36</v>
      </c>
      <c r="C11" s="103" t="s">
        <v>87</v>
      </c>
      <c r="D11" s="80" t="s">
        <v>32</v>
      </c>
      <c r="E11" s="81" t="s">
        <v>69</v>
      </c>
      <c r="F11" s="18" t="s">
        <v>6</v>
      </c>
      <c r="G11" s="9" t="s">
        <v>104</v>
      </c>
      <c r="H11" s="9" t="s">
        <v>104</v>
      </c>
      <c r="I11" s="9" t="s">
        <v>104</v>
      </c>
      <c r="J11" s="9" t="s">
        <v>104</v>
      </c>
      <c r="K11" s="70">
        <v>1</v>
      </c>
      <c r="L11" s="70">
        <v>1</v>
      </c>
      <c r="M11" s="15" t="s">
        <v>23</v>
      </c>
      <c r="N11" s="20" t="s">
        <v>153</v>
      </c>
      <c r="O11" s="19" t="s">
        <v>154</v>
      </c>
    </row>
    <row r="12" spans="1:15" ht="152.25" customHeight="1" x14ac:dyDescent="0.2">
      <c r="A12" s="96"/>
      <c r="B12" s="96"/>
      <c r="C12" s="104"/>
      <c r="D12" s="71" t="s">
        <v>33</v>
      </c>
      <c r="E12" s="78" t="s">
        <v>70</v>
      </c>
      <c r="F12" s="18" t="s">
        <v>6</v>
      </c>
      <c r="G12" s="82" t="s">
        <v>105</v>
      </c>
      <c r="H12" s="82" t="s">
        <v>105</v>
      </c>
      <c r="I12" s="82" t="s">
        <v>157</v>
      </c>
      <c r="J12" s="82" t="s">
        <v>158</v>
      </c>
      <c r="K12" s="70">
        <f>5694/5000</f>
        <v>1.1388</v>
      </c>
      <c r="L12" s="70">
        <f>5694/30000</f>
        <v>0.1898</v>
      </c>
      <c r="M12" s="17" t="s">
        <v>130</v>
      </c>
      <c r="N12" s="19" t="s">
        <v>155</v>
      </c>
      <c r="O12" s="19" t="s">
        <v>156</v>
      </c>
    </row>
    <row r="13" spans="1:15" ht="136.5" customHeight="1" x14ac:dyDescent="0.2">
      <c r="A13" s="96"/>
      <c r="B13" s="96"/>
      <c r="C13" s="104"/>
      <c r="D13" s="71" t="s">
        <v>34</v>
      </c>
      <c r="E13" s="78" t="s">
        <v>71</v>
      </c>
      <c r="F13" s="18" t="s">
        <v>6</v>
      </c>
      <c r="G13" s="73" t="s">
        <v>106</v>
      </c>
      <c r="H13" s="73" t="s">
        <v>159</v>
      </c>
      <c r="I13" s="7" t="s">
        <v>160</v>
      </c>
      <c r="J13" s="7" t="s">
        <v>160</v>
      </c>
      <c r="K13" s="9" t="s">
        <v>160</v>
      </c>
      <c r="L13" s="9" t="s">
        <v>160</v>
      </c>
      <c r="M13" s="15" t="s">
        <v>23</v>
      </c>
      <c r="N13" s="19" t="s">
        <v>161</v>
      </c>
      <c r="O13" s="19" t="s">
        <v>162</v>
      </c>
    </row>
    <row r="14" spans="1:15" ht="409.5" x14ac:dyDescent="0.2">
      <c r="A14" s="96"/>
      <c r="B14" s="96"/>
      <c r="C14" s="105"/>
      <c r="D14" s="71" t="s">
        <v>35</v>
      </c>
      <c r="E14" s="72" t="s">
        <v>72</v>
      </c>
      <c r="F14" s="18" t="s">
        <v>6</v>
      </c>
      <c r="G14" s="82" t="s">
        <v>107</v>
      </c>
      <c r="H14" s="82" t="s">
        <v>107</v>
      </c>
      <c r="I14" s="82" t="s">
        <v>165</v>
      </c>
      <c r="J14" s="82" t="s">
        <v>166</v>
      </c>
      <c r="K14" s="9">
        <f>106/150</f>
        <v>0.70666666666666667</v>
      </c>
      <c r="L14" s="9">
        <f>106/600</f>
        <v>0.17666666666666667</v>
      </c>
      <c r="M14" s="8" t="s">
        <v>25</v>
      </c>
      <c r="N14" s="12" t="s">
        <v>163</v>
      </c>
      <c r="O14" s="12" t="s">
        <v>164</v>
      </c>
    </row>
    <row r="15" spans="1:15" ht="241.5" customHeight="1" x14ac:dyDescent="0.2">
      <c r="A15" s="96"/>
      <c r="B15" s="96"/>
      <c r="C15" s="103" t="s">
        <v>88</v>
      </c>
      <c r="D15" s="71" t="s">
        <v>37</v>
      </c>
      <c r="E15" s="78" t="s">
        <v>73</v>
      </c>
      <c r="F15" s="18" t="s">
        <v>6</v>
      </c>
      <c r="G15" s="73" t="s">
        <v>108</v>
      </c>
      <c r="H15" s="73" t="s">
        <v>108</v>
      </c>
      <c r="I15" s="73" t="s">
        <v>169</v>
      </c>
      <c r="J15" s="73" t="s">
        <v>170</v>
      </c>
      <c r="K15" s="9">
        <f>9/7</f>
        <v>1.2857142857142858</v>
      </c>
      <c r="L15" s="9">
        <f>9/97</f>
        <v>9.2783505154639179E-2</v>
      </c>
      <c r="M15" s="17" t="s">
        <v>130</v>
      </c>
      <c r="N15" s="19" t="s">
        <v>167</v>
      </c>
      <c r="O15" s="19" t="s">
        <v>168</v>
      </c>
    </row>
    <row r="16" spans="1:15" ht="409.5" x14ac:dyDescent="0.2">
      <c r="A16" s="96"/>
      <c r="B16" s="96"/>
      <c r="C16" s="104"/>
      <c r="D16" s="71" t="s">
        <v>38</v>
      </c>
      <c r="E16" s="83" t="s">
        <v>633</v>
      </c>
      <c r="F16" s="18" t="s">
        <v>13</v>
      </c>
      <c r="G16" s="69" t="s">
        <v>109</v>
      </c>
      <c r="H16" s="69" t="s">
        <v>109</v>
      </c>
      <c r="I16" s="69" t="s">
        <v>182</v>
      </c>
      <c r="J16" s="69" t="s">
        <v>183</v>
      </c>
      <c r="K16" s="9">
        <f>21/16</f>
        <v>1.3125</v>
      </c>
      <c r="L16" s="9">
        <f>21/69</f>
        <v>0.30434782608695654</v>
      </c>
      <c r="M16" s="17" t="s">
        <v>130</v>
      </c>
      <c r="N16" s="20" t="s">
        <v>180</v>
      </c>
      <c r="O16" s="20" t="s">
        <v>181</v>
      </c>
    </row>
    <row r="17" spans="1:23" ht="297" x14ac:dyDescent="0.2">
      <c r="A17" s="96"/>
      <c r="B17" s="96"/>
      <c r="C17" s="104"/>
      <c r="D17" s="71" t="s">
        <v>39</v>
      </c>
      <c r="E17" s="78" t="s">
        <v>74</v>
      </c>
      <c r="F17" s="18" t="s">
        <v>13</v>
      </c>
      <c r="G17" s="82" t="s">
        <v>110</v>
      </c>
      <c r="H17" s="82" t="s">
        <v>110</v>
      </c>
      <c r="I17" s="82" t="s">
        <v>185</v>
      </c>
      <c r="J17" s="82" t="s">
        <v>186</v>
      </c>
      <c r="K17" s="9">
        <f>32/51</f>
        <v>0.62745098039215685</v>
      </c>
      <c r="L17" s="9">
        <f>32/200</f>
        <v>0.16</v>
      </c>
      <c r="M17" s="7" t="s">
        <v>25</v>
      </c>
      <c r="N17" s="20" t="s">
        <v>184</v>
      </c>
      <c r="O17" s="19" t="s">
        <v>634</v>
      </c>
    </row>
    <row r="18" spans="1:23" ht="304.5" customHeight="1" x14ac:dyDescent="0.2">
      <c r="A18" s="96"/>
      <c r="B18" s="96"/>
      <c r="C18" s="104"/>
      <c r="D18" s="71" t="s">
        <v>40</v>
      </c>
      <c r="E18" s="78" t="s">
        <v>75</v>
      </c>
      <c r="F18" s="18" t="s">
        <v>13</v>
      </c>
      <c r="G18" s="82" t="s">
        <v>111</v>
      </c>
      <c r="H18" s="82" t="s">
        <v>111</v>
      </c>
      <c r="I18" s="7" t="s">
        <v>160</v>
      </c>
      <c r="J18" s="7" t="s">
        <v>160</v>
      </c>
      <c r="K18" s="9" t="s">
        <v>160</v>
      </c>
      <c r="L18" s="9" t="s">
        <v>160</v>
      </c>
      <c r="M18" s="15" t="s">
        <v>23</v>
      </c>
      <c r="N18" s="19" t="s">
        <v>187</v>
      </c>
      <c r="O18" s="19" t="s">
        <v>188</v>
      </c>
    </row>
    <row r="19" spans="1:23" ht="408" customHeight="1" x14ac:dyDescent="0.2">
      <c r="A19" s="96"/>
      <c r="B19" s="96"/>
      <c r="C19" s="104"/>
      <c r="D19" s="71" t="s">
        <v>42</v>
      </c>
      <c r="E19" s="78" t="s">
        <v>76</v>
      </c>
      <c r="F19" s="18" t="s">
        <v>93</v>
      </c>
      <c r="G19" s="82" t="s">
        <v>112</v>
      </c>
      <c r="H19" s="82" t="s">
        <v>112</v>
      </c>
      <c r="I19" s="82" t="s">
        <v>191</v>
      </c>
      <c r="J19" s="82" t="s">
        <v>191</v>
      </c>
      <c r="K19" s="69">
        <f>2/2</f>
        <v>1</v>
      </c>
      <c r="L19" s="9">
        <f>(2/2)/4</f>
        <v>0.25</v>
      </c>
      <c r="M19" s="15" t="s">
        <v>23</v>
      </c>
      <c r="N19" s="20" t="s">
        <v>189</v>
      </c>
      <c r="O19" s="20" t="s">
        <v>190</v>
      </c>
    </row>
    <row r="20" spans="1:23" ht="228" customHeight="1" x14ac:dyDescent="0.2">
      <c r="A20" s="96"/>
      <c r="B20" s="96"/>
      <c r="C20" s="105"/>
      <c r="D20" s="71" t="s">
        <v>43</v>
      </c>
      <c r="E20" s="78" t="s">
        <v>77</v>
      </c>
      <c r="F20" s="18" t="s">
        <v>6</v>
      </c>
      <c r="G20" s="82" t="s">
        <v>113</v>
      </c>
      <c r="H20" s="82" t="s">
        <v>113</v>
      </c>
      <c r="I20" s="7" t="s">
        <v>160</v>
      </c>
      <c r="J20" s="7" t="s">
        <v>160</v>
      </c>
      <c r="K20" s="9" t="s">
        <v>160</v>
      </c>
      <c r="L20" s="9" t="s">
        <v>160</v>
      </c>
      <c r="M20" s="15" t="s">
        <v>23</v>
      </c>
      <c r="N20" s="20" t="s">
        <v>171</v>
      </c>
      <c r="O20" s="20" t="s">
        <v>172</v>
      </c>
    </row>
    <row r="21" spans="1:23" ht="409.5" x14ac:dyDescent="0.2">
      <c r="A21" s="96"/>
      <c r="B21" s="96"/>
      <c r="C21" s="11" t="s">
        <v>89</v>
      </c>
      <c r="D21" s="84" t="s">
        <v>44</v>
      </c>
      <c r="E21" s="83" t="s">
        <v>78</v>
      </c>
      <c r="F21" s="18" t="s">
        <v>94</v>
      </c>
      <c r="G21" s="7" t="s">
        <v>114</v>
      </c>
      <c r="H21" s="7" t="s">
        <v>114</v>
      </c>
      <c r="I21" s="7" t="s">
        <v>142</v>
      </c>
      <c r="J21" s="7" t="s">
        <v>142</v>
      </c>
      <c r="K21" s="9">
        <f t="shared" ref="K21" si="0">IFERROR(1/1,0)</f>
        <v>1</v>
      </c>
      <c r="L21" s="9">
        <v>0.1</v>
      </c>
      <c r="M21" s="15" t="s">
        <v>23</v>
      </c>
      <c r="N21" s="20" t="s">
        <v>143</v>
      </c>
      <c r="O21" s="20" t="s">
        <v>144</v>
      </c>
    </row>
    <row r="22" spans="1:23" ht="409.5" x14ac:dyDescent="0.2">
      <c r="A22" s="97" t="s">
        <v>58</v>
      </c>
      <c r="B22" s="96" t="s">
        <v>60</v>
      </c>
      <c r="C22" s="106" t="s">
        <v>90</v>
      </c>
      <c r="D22" s="71" t="s">
        <v>45</v>
      </c>
      <c r="E22" s="72" t="s">
        <v>79</v>
      </c>
      <c r="F22" s="18" t="s">
        <v>41</v>
      </c>
      <c r="G22" s="73" t="s">
        <v>115</v>
      </c>
      <c r="H22" s="73" t="s">
        <v>115</v>
      </c>
      <c r="I22" s="73" t="s">
        <v>115</v>
      </c>
      <c r="J22" s="73" t="s">
        <v>194</v>
      </c>
      <c r="K22" s="9">
        <f>100/90</f>
        <v>1.1111111111111112</v>
      </c>
      <c r="L22" s="9">
        <f>100/90</f>
        <v>1.1111111111111112</v>
      </c>
      <c r="M22" s="17" t="s">
        <v>130</v>
      </c>
      <c r="N22" s="19" t="s">
        <v>192</v>
      </c>
      <c r="O22" s="20" t="s">
        <v>193</v>
      </c>
    </row>
    <row r="23" spans="1:23" ht="169.5" customHeight="1" x14ac:dyDescent="0.2">
      <c r="A23" s="97"/>
      <c r="B23" s="96"/>
      <c r="C23" s="107"/>
      <c r="D23" s="84" t="s">
        <v>46</v>
      </c>
      <c r="E23" s="85" t="s">
        <v>80</v>
      </c>
      <c r="F23" s="18" t="s">
        <v>41</v>
      </c>
      <c r="G23" s="69" t="s">
        <v>116</v>
      </c>
      <c r="H23" s="69" t="s">
        <v>116</v>
      </c>
      <c r="I23" s="69" t="s">
        <v>635</v>
      </c>
      <c r="J23" s="69" t="s">
        <v>636</v>
      </c>
      <c r="K23" s="69">
        <f>43.75/6.25</f>
        <v>7</v>
      </c>
      <c r="L23" s="69">
        <f>43.75/80</f>
        <v>0.546875</v>
      </c>
      <c r="M23" s="17" t="s">
        <v>130</v>
      </c>
      <c r="N23" s="20" t="s">
        <v>195</v>
      </c>
      <c r="O23" s="20" t="s">
        <v>196</v>
      </c>
    </row>
    <row r="24" spans="1:23" ht="409.5" x14ac:dyDescent="0.2">
      <c r="A24" s="97"/>
      <c r="B24" s="96"/>
      <c r="C24" s="94" t="s">
        <v>91</v>
      </c>
      <c r="D24" s="71" t="s">
        <v>47</v>
      </c>
      <c r="E24" s="78" t="s">
        <v>81</v>
      </c>
      <c r="F24" s="18" t="s">
        <v>95</v>
      </c>
      <c r="G24" s="73" t="s">
        <v>117</v>
      </c>
      <c r="H24" s="73" t="s">
        <v>117</v>
      </c>
      <c r="I24" s="73" t="s">
        <v>136</v>
      </c>
      <c r="J24" s="73" t="s">
        <v>135</v>
      </c>
      <c r="K24" s="9">
        <f>2/1</f>
        <v>2</v>
      </c>
      <c r="L24" s="9">
        <f>2/5</f>
        <v>0.4</v>
      </c>
      <c r="M24" s="17" t="s">
        <v>130</v>
      </c>
      <c r="N24" s="19" t="s">
        <v>137</v>
      </c>
      <c r="O24" s="19" t="s">
        <v>138</v>
      </c>
      <c r="P24" s="14"/>
      <c r="Q24" s="14"/>
      <c r="R24" s="14"/>
      <c r="S24" s="14"/>
      <c r="T24" s="14"/>
      <c r="U24" s="14"/>
      <c r="V24" s="14"/>
      <c r="W24" s="14"/>
    </row>
    <row r="25" spans="1:23" ht="409.5" x14ac:dyDescent="0.2">
      <c r="A25" s="97"/>
      <c r="B25" s="96"/>
      <c r="C25" s="95"/>
      <c r="D25" s="71" t="s">
        <v>48</v>
      </c>
      <c r="E25" s="72" t="s">
        <v>82</v>
      </c>
      <c r="F25" s="10" t="s">
        <v>96</v>
      </c>
      <c r="G25" s="86" t="s">
        <v>118</v>
      </c>
      <c r="H25" s="86" t="s">
        <v>118</v>
      </c>
      <c r="I25" s="7" t="s">
        <v>139</v>
      </c>
      <c r="J25" s="7" t="s">
        <v>139</v>
      </c>
      <c r="K25" s="9">
        <v>1</v>
      </c>
      <c r="L25" s="9">
        <v>0.2</v>
      </c>
      <c r="M25" s="15" t="s">
        <v>23</v>
      </c>
      <c r="N25" s="19" t="s">
        <v>140</v>
      </c>
      <c r="O25" s="19" t="s">
        <v>141</v>
      </c>
    </row>
    <row r="26" spans="1:23" ht="12.75" customHeight="1" x14ac:dyDescent="0.2">
      <c r="G26" s="1"/>
      <c r="H26" s="4"/>
      <c r="M26" s="2"/>
      <c r="N26" s="3"/>
      <c r="O26" s="3"/>
    </row>
    <row r="27" spans="1:23" ht="12.75" customHeight="1" x14ac:dyDescent="0.2">
      <c r="G27" s="1"/>
      <c r="H27" s="4"/>
      <c r="M27" s="2"/>
      <c r="N27" s="3"/>
      <c r="O27" s="3"/>
    </row>
    <row r="28" spans="1:23" ht="12.75" customHeight="1" x14ac:dyDescent="0.2">
      <c r="G28" s="1"/>
      <c r="H28" s="4"/>
      <c r="M28" s="2"/>
      <c r="N28" s="3"/>
      <c r="O28" s="3"/>
    </row>
    <row r="29" spans="1:23" ht="12.75" customHeight="1" x14ac:dyDescent="0.2">
      <c r="G29" s="1"/>
      <c r="H29" s="4"/>
      <c r="M29" s="2"/>
      <c r="N29" s="3"/>
      <c r="O29" s="3"/>
    </row>
    <row r="30" spans="1:23" ht="12.75" customHeight="1" x14ac:dyDescent="0.2">
      <c r="G30" s="1"/>
      <c r="H30" s="4"/>
      <c r="M30" s="2"/>
      <c r="N30" s="3"/>
      <c r="O30" s="3"/>
    </row>
    <row r="31" spans="1:23" ht="12.75" customHeight="1" x14ac:dyDescent="0.2">
      <c r="G31" s="1"/>
      <c r="H31" s="4"/>
      <c r="M31" s="2"/>
      <c r="N31" s="3"/>
      <c r="O31" s="3"/>
    </row>
    <row r="32" spans="1:23" ht="12.75" customHeight="1" x14ac:dyDescent="0.2">
      <c r="G32" s="1"/>
      <c r="H32" s="4"/>
      <c r="M32" s="2"/>
      <c r="N32" s="3"/>
      <c r="O32" s="3"/>
    </row>
    <row r="33" spans="7:15" ht="12.75" customHeight="1" x14ac:dyDescent="0.2">
      <c r="G33" s="1"/>
      <c r="H33" s="4"/>
      <c r="M33" s="2"/>
      <c r="N33" s="3"/>
      <c r="O33" s="3"/>
    </row>
    <row r="34" spans="7:15" ht="12.75" customHeight="1" x14ac:dyDescent="0.2">
      <c r="G34" s="1"/>
      <c r="H34" s="4"/>
      <c r="M34" s="2"/>
      <c r="N34" s="3"/>
      <c r="O34" s="3"/>
    </row>
    <row r="35" spans="7:15" ht="12.75" customHeight="1" x14ac:dyDescent="0.2">
      <c r="G35" s="1"/>
      <c r="H35" s="4"/>
      <c r="M35" s="2"/>
      <c r="N35" s="3"/>
      <c r="O35" s="3"/>
    </row>
    <row r="36" spans="7:15" ht="12.75" customHeight="1" x14ac:dyDescent="0.2">
      <c r="G36" s="1"/>
      <c r="H36" s="4"/>
      <c r="M36" s="2"/>
      <c r="N36" s="3"/>
      <c r="O36" s="3"/>
    </row>
    <row r="37" spans="7:15" ht="12.75" customHeight="1" x14ac:dyDescent="0.2">
      <c r="G37" s="1"/>
      <c r="H37" s="4"/>
      <c r="M37" s="2"/>
      <c r="N37" s="3"/>
      <c r="O37" s="3"/>
    </row>
    <row r="38" spans="7:15" ht="12.75" customHeight="1" x14ac:dyDescent="0.2">
      <c r="G38" s="1"/>
      <c r="H38" s="4"/>
      <c r="M38" s="2"/>
      <c r="N38" s="3"/>
      <c r="O38" s="3"/>
    </row>
    <row r="39" spans="7:15" ht="12.75" customHeight="1" x14ac:dyDescent="0.2">
      <c r="G39" s="1"/>
      <c r="H39" s="4"/>
      <c r="M39" s="2"/>
      <c r="N39" s="3"/>
      <c r="O39" s="3"/>
    </row>
    <row r="40" spans="7:15" ht="12.75" customHeight="1" x14ac:dyDescent="0.2">
      <c r="G40" s="1"/>
      <c r="H40" s="4"/>
      <c r="M40" s="2"/>
      <c r="N40" s="3"/>
      <c r="O40" s="3"/>
    </row>
    <row r="41" spans="7:15" ht="12.75" customHeight="1" x14ac:dyDescent="0.2">
      <c r="G41" s="1"/>
      <c r="H41" s="4"/>
      <c r="M41" s="2"/>
      <c r="N41" s="3"/>
      <c r="O41" s="3"/>
    </row>
    <row r="42" spans="7:15" ht="12.75" customHeight="1" x14ac:dyDescent="0.2">
      <c r="G42" s="1"/>
      <c r="H42" s="4"/>
      <c r="M42" s="2"/>
      <c r="N42" s="3"/>
      <c r="O42" s="3"/>
    </row>
    <row r="43" spans="7:15" ht="12.75" customHeight="1" x14ac:dyDescent="0.2">
      <c r="G43" s="1"/>
      <c r="H43" s="4"/>
      <c r="M43" s="2"/>
      <c r="N43" s="3"/>
      <c r="O43" s="3"/>
    </row>
    <row r="44" spans="7:15" ht="12.75" customHeight="1" x14ac:dyDescent="0.2">
      <c r="G44" s="1"/>
      <c r="H44" s="4"/>
      <c r="M44" s="2"/>
      <c r="N44" s="3"/>
      <c r="O44" s="3"/>
    </row>
    <row r="45" spans="7:15" ht="12.75" customHeight="1" x14ac:dyDescent="0.2">
      <c r="G45" s="1"/>
      <c r="H45" s="4"/>
      <c r="M45" s="2"/>
      <c r="N45" s="3"/>
      <c r="O45" s="3"/>
    </row>
    <row r="46" spans="7:15" ht="12.75" customHeight="1" x14ac:dyDescent="0.2">
      <c r="G46" s="1"/>
      <c r="H46" s="4"/>
      <c r="M46" s="2"/>
      <c r="N46" s="3"/>
      <c r="O46" s="3"/>
    </row>
    <row r="47" spans="7:15" ht="12.75" customHeight="1" x14ac:dyDescent="0.2">
      <c r="G47" s="1"/>
      <c r="H47" s="4"/>
      <c r="M47" s="2"/>
      <c r="N47" s="3"/>
      <c r="O47" s="3"/>
    </row>
    <row r="48" spans="7:15" ht="12.75" customHeight="1" x14ac:dyDescent="0.2">
      <c r="G48" s="1"/>
      <c r="H48" s="4"/>
      <c r="M48" s="2"/>
      <c r="N48" s="3"/>
      <c r="O48" s="3"/>
    </row>
    <row r="49" spans="7:15" ht="12.75" customHeight="1" x14ac:dyDescent="0.2">
      <c r="G49" s="1"/>
      <c r="H49" s="4"/>
      <c r="M49" s="2"/>
      <c r="N49" s="3"/>
      <c r="O49" s="3"/>
    </row>
    <row r="50" spans="7:15" ht="12.75" customHeight="1" x14ac:dyDescent="0.2">
      <c r="G50" s="1"/>
      <c r="H50" s="4"/>
      <c r="M50" s="2"/>
      <c r="N50" s="3"/>
      <c r="O50" s="3"/>
    </row>
    <row r="51" spans="7:15" ht="12.75" customHeight="1" x14ac:dyDescent="0.2">
      <c r="G51" s="1"/>
      <c r="H51" s="4"/>
      <c r="M51" s="2"/>
      <c r="N51" s="3"/>
      <c r="O51" s="3"/>
    </row>
    <row r="52" spans="7:15" ht="12.75" customHeight="1" x14ac:dyDescent="0.2">
      <c r="G52" s="1"/>
      <c r="H52" s="4"/>
      <c r="M52" s="2"/>
      <c r="N52" s="3"/>
      <c r="O52" s="3"/>
    </row>
    <row r="53" spans="7:15" ht="12.75" customHeight="1" x14ac:dyDescent="0.2">
      <c r="G53" s="1"/>
      <c r="H53" s="4"/>
      <c r="M53" s="2"/>
      <c r="N53" s="3"/>
      <c r="O53" s="3"/>
    </row>
    <row r="54" spans="7:15" ht="12.75" customHeight="1" x14ac:dyDescent="0.2">
      <c r="G54" s="1"/>
      <c r="H54" s="4"/>
      <c r="M54" s="2"/>
      <c r="N54" s="3"/>
      <c r="O54" s="3"/>
    </row>
    <row r="55" spans="7:15" ht="12.75" customHeight="1" x14ac:dyDescent="0.2">
      <c r="G55" s="1"/>
      <c r="H55" s="4"/>
      <c r="M55" s="2"/>
      <c r="N55" s="3"/>
      <c r="O55" s="3"/>
    </row>
    <row r="56" spans="7:15" ht="12.75" customHeight="1" x14ac:dyDescent="0.2">
      <c r="G56" s="1"/>
      <c r="H56" s="4"/>
      <c r="M56" s="2"/>
      <c r="N56" s="3"/>
      <c r="O56" s="3"/>
    </row>
    <row r="57" spans="7:15" ht="12.75" customHeight="1" x14ac:dyDescent="0.2">
      <c r="G57" s="1"/>
      <c r="H57" s="4"/>
      <c r="M57" s="2"/>
      <c r="N57" s="3"/>
      <c r="O57" s="3"/>
    </row>
    <row r="58" spans="7:15" ht="12.75" customHeight="1" x14ac:dyDescent="0.2">
      <c r="G58" s="1"/>
      <c r="H58" s="4"/>
      <c r="M58" s="2"/>
      <c r="N58" s="3"/>
      <c r="O58" s="3"/>
    </row>
    <row r="59" spans="7:15" ht="12.75" customHeight="1" x14ac:dyDescent="0.2">
      <c r="G59" s="1"/>
      <c r="H59" s="4"/>
      <c r="M59" s="2"/>
      <c r="N59" s="3"/>
      <c r="O59" s="3"/>
    </row>
    <row r="60" spans="7:15" ht="12.75" customHeight="1" x14ac:dyDescent="0.2">
      <c r="G60" s="1"/>
      <c r="H60" s="4"/>
      <c r="M60" s="2"/>
      <c r="N60" s="3"/>
      <c r="O60" s="3"/>
    </row>
    <row r="61" spans="7:15" ht="12.75" customHeight="1" x14ac:dyDescent="0.2">
      <c r="G61" s="1"/>
      <c r="H61" s="4"/>
      <c r="M61" s="2"/>
      <c r="N61" s="3"/>
      <c r="O61" s="3"/>
    </row>
    <row r="62" spans="7:15" ht="12.75" customHeight="1" x14ac:dyDescent="0.2">
      <c r="G62" s="1"/>
      <c r="H62" s="4"/>
      <c r="M62" s="2"/>
      <c r="N62" s="3"/>
      <c r="O62" s="3"/>
    </row>
    <row r="63" spans="7:15" ht="12.75" customHeight="1" x14ac:dyDescent="0.2">
      <c r="G63" s="1"/>
      <c r="H63" s="4"/>
      <c r="M63" s="2"/>
      <c r="N63" s="3"/>
      <c r="O63" s="3"/>
    </row>
    <row r="64" spans="7:15" ht="12.75" customHeight="1" x14ac:dyDescent="0.2">
      <c r="G64" s="1"/>
      <c r="H64" s="4"/>
      <c r="M64" s="2"/>
      <c r="N64" s="3"/>
      <c r="O64" s="3"/>
    </row>
    <row r="65" spans="7:15" ht="12.75" customHeight="1" x14ac:dyDescent="0.2">
      <c r="G65" s="1"/>
      <c r="H65" s="4"/>
      <c r="M65" s="2"/>
      <c r="N65" s="3"/>
      <c r="O65" s="3"/>
    </row>
    <row r="66" spans="7:15" ht="12.75" customHeight="1" x14ac:dyDescent="0.2">
      <c r="G66" s="1"/>
      <c r="H66" s="4"/>
      <c r="M66" s="2"/>
      <c r="N66" s="3"/>
      <c r="O66" s="3"/>
    </row>
    <row r="67" spans="7:15" ht="12.75" customHeight="1" x14ac:dyDescent="0.2">
      <c r="G67" s="1"/>
      <c r="H67" s="4"/>
      <c r="M67" s="2"/>
      <c r="N67" s="3"/>
      <c r="O67" s="3"/>
    </row>
    <row r="68" spans="7:15" ht="12.75" customHeight="1" x14ac:dyDescent="0.2">
      <c r="G68" s="1"/>
      <c r="H68" s="4"/>
      <c r="M68" s="2"/>
      <c r="N68" s="3"/>
      <c r="O68" s="3"/>
    </row>
    <row r="69" spans="7:15" ht="12.75" customHeight="1" x14ac:dyDescent="0.2">
      <c r="G69" s="1"/>
      <c r="H69" s="4"/>
      <c r="M69" s="2"/>
      <c r="N69" s="3"/>
      <c r="O69" s="3"/>
    </row>
    <row r="70" spans="7:15" ht="12.75" customHeight="1" x14ac:dyDescent="0.2">
      <c r="G70" s="1"/>
      <c r="H70" s="4"/>
      <c r="M70" s="2"/>
      <c r="N70" s="3"/>
      <c r="O70" s="3"/>
    </row>
    <row r="71" spans="7:15" ht="12.75" customHeight="1" x14ac:dyDescent="0.2">
      <c r="G71" s="1"/>
      <c r="H71" s="4"/>
      <c r="M71" s="2"/>
      <c r="N71" s="3"/>
      <c r="O71" s="3"/>
    </row>
    <row r="72" spans="7:15" ht="12.75" customHeight="1" x14ac:dyDescent="0.2">
      <c r="G72" s="1"/>
      <c r="H72" s="4"/>
      <c r="M72" s="2"/>
      <c r="N72" s="3"/>
      <c r="O72" s="3"/>
    </row>
    <row r="73" spans="7:15" ht="12.75" customHeight="1" x14ac:dyDescent="0.2">
      <c r="G73" s="1"/>
      <c r="H73" s="4"/>
      <c r="M73" s="2"/>
      <c r="N73" s="3"/>
      <c r="O73" s="3"/>
    </row>
    <row r="74" spans="7:15" ht="12.75" customHeight="1" x14ac:dyDescent="0.2">
      <c r="G74" s="1"/>
      <c r="H74" s="4"/>
      <c r="M74" s="2"/>
      <c r="N74" s="3"/>
      <c r="O74" s="3"/>
    </row>
    <row r="75" spans="7:15" ht="12.75" customHeight="1" x14ac:dyDescent="0.2">
      <c r="G75" s="1"/>
      <c r="H75" s="4"/>
      <c r="M75" s="2"/>
      <c r="N75" s="3"/>
      <c r="O75" s="3"/>
    </row>
    <row r="76" spans="7:15" ht="12.75" customHeight="1" x14ac:dyDescent="0.2">
      <c r="G76" s="1"/>
      <c r="H76" s="4"/>
      <c r="M76" s="2"/>
      <c r="N76" s="3"/>
      <c r="O76" s="3"/>
    </row>
    <row r="77" spans="7:15" ht="12.75" customHeight="1" x14ac:dyDescent="0.2">
      <c r="G77" s="1"/>
      <c r="H77" s="4"/>
      <c r="M77" s="2"/>
      <c r="N77" s="3"/>
      <c r="O77" s="3"/>
    </row>
    <row r="78" spans="7:15" ht="12.75" customHeight="1" x14ac:dyDescent="0.2">
      <c r="G78" s="1"/>
      <c r="H78" s="4"/>
      <c r="M78" s="2"/>
      <c r="N78" s="3"/>
      <c r="O78" s="3"/>
    </row>
    <row r="79" spans="7:15" ht="12.75" customHeight="1" x14ac:dyDescent="0.2">
      <c r="G79" s="1"/>
      <c r="H79" s="4"/>
      <c r="M79" s="2"/>
      <c r="N79" s="3"/>
      <c r="O79" s="3"/>
    </row>
    <row r="80" spans="7:15" ht="12.75" customHeight="1" x14ac:dyDescent="0.2">
      <c r="G80" s="1"/>
      <c r="H80" s="4"/>
      <c r="M80" s="2"/>
      <c r="N80" s="3"/>
      <c r="O80" s="3"/>
    </row>
    <row r="81" spans="7:15" ht="12.75" customHeight="1" x14ac:dyDescent="0.2">
      <c r="G81" s="1"/>
      <c r="H81" s="4"/>
      <c r="M81" s="2"/>
      <c r="N81" s="3"/>
      <c r="O81" s="3"/>
    </row>
    <row r="82" spans="7:15" ht="12.75" customHeight="1" x14ac:dyDescent="0.2">
      <c r="G82" s="1"/>
      <c r="H82" s="4"/>
      <c r="M82" s="2"/>
      <c r="N82" s="3"/>
      <c r="O82" s="3"/>
    </row>
    <row r="83" spans="7:15" ht="12.75" customHeight="1" x14ac:dyDescent="0.2">
      <c r="G83" s="1"/>
      <c r="H83" s="4"/>
      <c r="M83" s="2"/>
      <c r="N83" s="3"/>
      <c r="O83" s="3"/>
    </row>
    <row r="84" spans="7:15" ht="12.75" customHeight="1" x14ac:dyDescent="0.2">
      <c r="G84" s="1"/>
      <c r="H84" s="4"/>
      <c r="M84" s="2"/>
      <c r="N84" s="3"/>
      <c r="O84" s="3"/>
    </row>
    <row r="85" spans="7:15" ht="12.75" customHeight="1" x14ac:dyDescent="0.2">
      <c r="G85" s="1"/>
      <c r="H85" s="4"/>
      <c r="M85" s="2"/>
      <c r="N85" s="3"/>
      <c r="O85" s="3"/>
    </row>
    <row r="86" spans="7:15" ht="12.75" customHeight="1" x14ac:dyDescent="0.2">
      <c r="G86" s="1"/>
      <c r="H86" s="4"/>
      <c r="M86" s="2"/>
      <c r="N86" s="3"/>
      <c r="O86" s="3"/>
    </row>
    <row r="87" spans="7:15" ht="12.75" customHeight="1" x14ac:dyDescent="0.2">
      <c r="G87" s="1"/>
      <c r="H87" s="4"/>
      <c r="M87" s="2"/>
      <c r="N87" s="3"/>
      <c r="O87" s="3"/>
    </row>
    <row r="88" spans="7:15" ht="12.75" customHeight="1" x14ac:dyDescent="0.2">
      <c r="G88" s="1"/>
      <c r="H88" s="4"/>
      <c r="M88" s="2"/>
      <c r="N88" s="3"/>
      <c r="O88" s="3"/>
    </row>
    <row r="89" spans="7:15" ht="12.75" customHeight="1" x14ac:dyDescent="0.2">
      <c r="G89" s="1"/>
      <c r="H89" s="4"/>
      <c r="M89" s="2"/>
      <c r="N89" s="3"/>
      <c r="O89" s="3"/>
    </row>
    <row r="90" spans="7:15" ht="12.75" customHeight="1" x14ac:dyDescent="0.2">
      <c r="G90" s="1"/>
      <c r="H90" s="4"/>
      <c r="M90" s="2"/>
      <c r="N90" s="3"/>
      <c r="O90" s="3"/>
    </row>
    <row r="91" spans="7:15" ht="12.75" customHeight="1" x14ac:dyDescent="0.2">
      <c r="G91" s="1"/>
      <c r="H91" s="4"/>
      <c r="M91" s="2"/>
      <c r="N91" s="3"/>
      <c r="O91" s="3"/>
    </row>
    <row r="92" spans="7:15" ht="12.75" customHeight="1" x14ac:dyDescent="0.2">
      <c r="G92" s="1"/>
      <c r="H92" s="4"/>
      <c r="M92" s="2"/>
      <c r="N92" s="3"/>
      <c r="O92" s="3"/>
    </row>
    <row r="93" spans="7:15" ht="12.75" customHeight="1" x14ac:dyDescent="0.2">
      <c r="G93" s="1"/>
      <c r="H93" s="4"/>
      <c r="M93" s="2"/>
      <c r="N93" s="3"/>
      <c r="O93" s="3"/>
    </row>
    <row r="94" spans="7:15" ht="12.75" customHeight="1" x14ac:dyDescent="0.2">
      <c r="G94" s="1"/>
      <c r="H94" s="4"/>
      <c r="M94" s="2"/>
      <c r="N94" s="3"/>
      <c r="O94" s="3"/>
    </row>
    <row r="95" spans="7:15" ht="12.75" customHeight="1" x14ac:dyDescent="0.2">
      <c r="G95" s="1"/>
      <c r="H95" s="4"/>
      <c r="M95" s="2"/>
      <c r="N95" s="3"/>
      <c r="O95" s="3"/>
    </row>
    <row r="96" spans="7:15" ht="12.75" customHeight="1" x14ac:dyDescent="0.2">
      <c r="G96" s="1"/>
      <c r="H96" s="4"/>
      <c r="M96" s="2"/>
      <c r="N96" s="3"/>
      <c r="O96" s="3"/>
    </row>
    <row r="97" spans="7:15" ht="12.75" customHeight="1" x14ac:dyDescent="0.2">
      <c r="G97" s="1"/>
      <c r="H97" s="4"/>
      <c r="M97" s="2"/>
      <c r="N97" s="3"/>
      <c r="O97" s="3"/>
    </row>
    <row r="98" spans="7:15" ht="12.75" customHeight="1" x14ac:dyDescent="0.2">
      <c r="G98" s="1"/>
      <c r="H98" s="4"/>
      <c r="M98" s="2"/>
      <c r="N98" s="3"/>
      <c r="O98" s="3"/>
    </row>
    <row r="99" spans="7:15" ht="12.75" customHeight="1" x14ac:dyDescent="0.2">
      <c r="G99" s="1"/>
      <c r="H99" s="4"/>
      <c r="M99" s="2"/>
      <c r="N99" s="3"/>
      <c r="O99" s="3"/>
    </row>
    <row r="100" spans="7:15" ht="12.75" customHeight="1" x14ac:dyDescent="0.2">
      <c r="G100" s="1"/>
      <c r="H100" s="4"/>
      <c r="M100" s="2"/>
      <c r="N100" s="3"/>
      <c r="O100" s="3"/>
    </row>
    <row r="101" spans="7:15" ht="12.75" customHeight="1" x14ac:dyDescent="0.2">
      <c r="G101" s="1"/>
      <c r="H101" s="4"/>
      <c r="M101" s="2"/>
      <c r="N101" s="3"/>
      <c r="O101" s="3"/>
    </row>
    <row r="102" spans="7:15" ht="12.75" customHeight="1" x14ac:dyDescent="0.2">
      <c r="G102" s="1"/>
      <c r="H102" s="4"/>
      <c r="M102" s="2"/>
      <c r="N102" s="3"/>
      <c r="O102" s="3"/>
    </row>
    <row r="103" spans="7:15" ht="12.75" customHeight="1" x14ac:dyDescent="0.2">
      <c r="G103" s="1"/>
      <c r="H103" s="4"/>
      <c r="M103" s="2"/>
      <c r="N103" s="3"/>
      <c r="O103" s="3"/>
    </row>
    <row r="104" spans="7:15" ht="12.75" customHeight="1" x14ac:dyDescent="0.2">
      <c r="G104" s="1"/>
      <c r="H104" s="4"/>
      <c r="M104" s="2"/>
      <c r="N104" s="3"/>
      <c r="O104" s="3"/>
    </row>
    <row r="105" spans="7:15" ht="12.75" customHeight="1" x14ac:dyDescent="0.2">
      <c r="G105" s="1"/>
      <c r="H105" s="4"/>
      <c r="M105" s="2"/>
      <c r="N105" s="3"/>
      <c r="O105" s="3"/>
    </row>
    <row r="106" spans="7:15" ht="12.75" customHeight="1" x14ac:dyDescent="0.2">
      <c r="G106" s="1"/>
      <c r="H106" s="4"/>
      <c r="M106" s="2"/>
      <c r="N106" s="3"/>
      <c r="O106" s="3"/>
    </row>
    <row r="107" spans="7:15" ht="12.75" customHeight="1" x14ac:dyDescent="0.2">
      <c r="G107" s="1"/>
      <c r="H107" s="4"/>
      <c r="M107" s="2"/>
      <c r="N107" s="3"/>
      <c r="O107" s="3"/>
    </row>
    <row r="108" spans="7:15" ht="12.75" customHeight="1" x14ac:dyDescent="0.2">
      <c r="G108" s="1"/>
      <c r="H108" s="4"/>
      <c r="M108" s="2"/>
      <c r="N108" s="3"/>
      <c r="O108" s="3"/>
    </row>
    <row r="109" spans="7:15" ht="12.75" customHeight="1" x14ac:dyDescent="0.2">
      <c r="G109" s="1"/>
      <c r="H109" s="4"/>
      <c r="M109" s="2"/>
      <c r="N109" s="3"/>
      <c r="O109" s="3"/>
    </row>
    <row r="110" spans="7:15" ht="12.75" customHeight="1" x14ac:dyDescent="0.2">
      <c r="G110" s="1"/>
      <c r="H110" s="4"/>
      <c r="M110" s="2"/>
      <c r="N110" s="3"/>
      <c r="O110" s="3"/>
    </row>
    <row r="111" spans="7:15" ht="12.75" customHeight="1" x14ac:dyDescent="0.2">
      <c r="G111" s="1"/>
      <c r="H111" s="4"/>
      <c r="M111" s="2"/>
      <c r="N111" s="3"/>
      <c r="O111" s="3"/>
    </row>
    <row r="112" spans="7:15" ht="12.75" customHeight="1" x14ac:dyDescent="0.2">
      <c r="G112" s="1"/>
      <c r="H112" s="4"/>
      <c r="M112" s="2"/>
      <c r="N112" s="3"/>
      <c r="O112" s="3"/>
    </row>
    <row r="113" spans="7:15" ht="12.75" customHeight="1" x14ac:dyDescent="0.2">
      <c r="G113" s="1"/>
      <c r="H113" s="4"/>
      <c r="M113" s="2"/>
      <c r="N113" s="3"/>
      <c r="O113" s="3"/>
    </row>
    <row r="114" spans="7:15" ht="12.75" customHeight="1" x14ac:dyDescent="0.2">
      <c r="G114" s="1"/>
      <c r="H114" s="4"/>
      <c r="M114" s="2"/>
      <c r="N114" s="3"/>
      <c r="O114" s="3"/>
    </row>
    <row r="115" spans="7:15" ht="12.75" customHeight="1" x14ac:dyDescent="0.2">
      <c r="G115" s="1"/>
      <c r="H115" s="4"/>
      <c r="M115" s="2"/>
      <c r="N115" s="3"/>
      <c r="O115" s="3"/>
    </row>
    <row r="116" spans="7:15" ht="12.75" customHeight="1" x14ac:dyDescent="0.2">
      <c r="G116" s="1"/>
      <c r="H116" s="4"/>
      <c r="M116" s="2"/>
      <c r="N116" s="3"/>
      <c r="O116" s="3"/>
    </row>
    <row r="117" spans="7:15" ht="12.75" customHeight="1" x14ac:dyDescent="0.2">
      <c r="G117" s="1"/>
      <c r="H117" s="4"/>
      <c r="M117" s="2"/>
      <c r="N117" s="3"/>
      <c r="O117" s="3"/>
    </row>
    <row r="118" spans="7:15" ht="12.75" customHeight="1" x14ac:dyDescent="0.2">
      <c r="G118" s="1"/>
      <c r="H118" s="4"/>
      <c r="M118" s="2"/>
      <c r="N118" s="3"/>
      <c r="O118" s="3"/>
    </row>
    <row r="119" spans="7:15" ht="12.75" customHeight="1" x14ac:dyDescent="0.2">
      <c r="G119" s="1"/>
      <c r="H119" s="4"/>
      <c r="M119" s="2"/>
      <c r="N119" s="3"/>
      <c r="O119" s="3"/>
    </row>
    <row r="120" spans="7:15" ht="12.75" customHeight="1" x14ac:dyDescent="0.2">
      <c r="G120" s="1"/>
      <c r="H120" s="4"/>
      <c r="M120" s="2"/>
      <c r="N120" s="3"/>
      <c r="O120" s="3"/>
    </row>
    <row r="121" spans="7:15" ht="12.75" customHeight="1" x14ac:dyDescent="0.2">
      <c r="G121" s="1"/>
      <c r="H121" s="4"/>
      <c r="M121" s="2"/>
      <c r="N121" s="3"/>
      <c r="O121" s="3"/>
    </row>
    <row r="122" spans="7:15" ht="12.75" customHeight="1" x14ac:dyDescent="0.2">
      <c r="G122" s="1"/>
      <c r="H122" s="4"/>
      <c r="M122" s="2"/>
      <c r="N122" s="3"/>
      <c r="O122" s="3"/>
    </row>
    <row r="123" spans="7:15" ht="12.75" customHeight="1" x14ac:dyDescent="0.2">
      <c r="G123" s="1"/>
      <c r="H123" s="4"/>
      <c r="M123" s="2"/>
      <c r="N123" s="3"/>
      <c r="O123" s="3"/>
    </row>
    <row r="124" spans="7:15" ht="12.75" customHeight="1" x14ac:dyDescent="0.2">
      <c r="G124" s="1"/>
      <c r="H124" s="4"/>
      <c r="M124" s="2"/>
      <c r="N124" s="3"/>
      <c r="O124" s="3"/>
    </row>
    <row r="125" spans="7:15" ht="12.75" customHeight="1" x14ac:dyDescent="0.2">
      <c r="G125" s="1"/>
      <c r="H125" s="4"/>
      <c r="M125" s="2"/>
      <c r="N125" s="3"/>
      <c r="O125" s="3"/>
    </row>
    <row r="126" spans="7:15" ht="12.75" customHeight="1" x14ac:dyDescent="0.2">
      <c r="G126" s="1"/>
      <c r="H126" s="4"/>
      <c r="M126" s="2"/>
      <c r="N126" s="3"/>
      <c r="O126" s="3"/>
    </row>
    <row r="127" spans="7:15" ht="12.75" customHeight="1" x14ac:dyDescent="0.2">
      <c r="G127" s="1"/>
      <c r="H127" s="4"/>
      <c r="M127" s="2"/>
      <c r="N127" s="3"/>
      <c r="O127" s="3"/>
    </row>
    <row r="128" spans="7:15" ht="12.75" customHeight="1" x14ac:dyDescent="0.2">
      <c r="G128" s="1"/>
      <c r="H128" s="4"/>
      <c r="M128" s="2"/>
      <c r="N128" s="3"/>
      <c r="O128" s="3"/>
    </row>
    <row r="129" spans="7:15" ht="12.75" customHeight="1" x14ac:dyDescent="0.2">
      <c r="G129" s="1"/>
      <c r="H129" s="4"/>
      <c r="M129" s="2"/>
      <c r="N129" s="3"/>
      <c r="O129" s="3"/>
    </row>
    <row r="130" spans="7:15" ht="12.75" customHeight="1" x14ac:dyDescent="0.2">
      <c r="G130" s="1"/>
      <c r="H130" s="4"/>
      <c r="M130" s="2"/>
      <c r="N130" s="3"/>
      <c r="O130" s="3"/>
    </row>
    <row r="131" spans="7:15" ht="12.75" customHeight="1" x14ac:dyDescent="0.2">
      <c r="G131" s="1"/>
      <c r="H131" s="4"/>
      <c r="M131" s="2"/>
      <c r="N131" s="3"/>
      <c r="O131" s="3"/>
    </row>
    <row r="132" spans="7:15" ht="12.75" customHeight="1" x14ac:dyDescent="0.2">
      <c r="G132" s="1"/>
      <c r="H132" s="4"/>
      <c r="M132" s="2"/>
      <c r="N132" s="3"/>
      <c r="O132" s="3"/>
    </row>
    <row r="133" spans="7:15" ht="12.75" customHeight="1" x14ac:dyDescent="0.2">
      <c r="G133" s="1"/>
      <c r="H133" s="4"/>
      <c r="M133" s="2"/>
      <c r="N133" s="3"/>
      <c r="O133" s="3"/>
    </row>
    <row r="134" spans="7:15" ht="12.75" customHeight="1" x14ac:dyDescent="0.2">
      <c r="G134" s="1"/>
      <c r="H134" s="4"/>
      <c r="M134" s="2"/>
      <c r="N134" s="3"/>
      <c r="O134" s="3"/>
    </row>
    <row r="135" spans="7:15" ht="12.75" customHeight="1" x14ac:dyDescent="0.2">
      <c r="G135" s="1"/>
      <c r="H135" s="4"/>
      <c r="M135" s="2"/>
      <c r="N135" s="3"/>
      <c r="O135" s="3"/>
    </row>
    <row r="136" spans="7:15" ht="12.75" customHeight="1" x14ac:dyDescent="0.2">
      <c r="G136" s="1"/>
      <c r="H136" s="4"/>
      <c r="M136" s="2"/>
      <c r="N136" s="3"/>
      <c r="O136" s="3"/>
    </row>
    <row r="137" spans="7:15" ht="12.75" customHeight="1" x14ac:dyDescent="0.2">
      <c r="G137" s="1"/>
      <c r="H137" s="4"/>
      <c r="M137" s="2"/>
      <c r="N137" s="3"/>
      <c r="O137" s="3"/>
    </row>
    <row r="138" spans="7:15" ht="12.75" customHeight="1" x14ac:dyDescent="0.2">
      <c r="G138" s="1"/>
      <c r="H138" s="4"/>
      <c r="M138" s="2"/>
      <c r="N138" s="3"/>
      <c r="O138" s="3"/>
    </row>
    <row r="139" spans="7:15" ht="12.75" customHeight="1" x14ac:dyDescent="0.2">
      <c r="G139" s="1"/>
      <c r="H139" s="4"/>
      <c r="M139" s="2"/>
      <c r="N139" s="3"/>
      <c r="O139" s="3"/>
    </row>
    <row r="140" spans="7:15" ht="12.75" customHeight="1" x14ac:dyDescent="0.2">
      <c r="G140" s="1"/>
      <c r="H140" s="4"/>
      <c r="M140" s="2"/>
      <c r="N140" s="3"/>
      <c r="O140" s="3"/>
    </row>
    <row r="141" spans="7:15" ht="12.75" customHeight="1" x14ac:dyDescent="0.2">
      <c r="G141" s="1"/>
      <c r="H141" s="4"/>
      <c r="M141" s="2"/>
      <c r="N141" s="3"/>
      <c r="O141" s="3"/>
    </row>
    <row r="142" spans="7:15" ht="12.75" customHeight="1" x14ac:dyDescent="0.2">
      <c r="G142" s="1"/>
      <c r="H142" s="4"/>
      <c r="M142" s="2"/>
      <c r="N142" s="3"/>
      <c r="O142" s="3"/>
    </row>
    <row r="143" spans="7:15" ht="12.75" customHeight="1" x14ac:dyDescent="0.2">
      <c r="G143" s="1"/>
      <c r="H143" s="4"/>
      <c r="M143" s="2"/>
      <c r="N143" s="3"/>
      <c r="O143" s="3"/>
    </row>
    <row r="144" spans="7:15" ht="12.75" customHeight="1" x14ac:dyDescent="0.2">
      <c r="G144" s="1"/>
      <c r="H144" s="4"/>
      <c r="M144" s="2"/>
      <c r="N144" s="3"/>
      <c r="O144" s="3"/>
    </row>
    <row r="145" spans="7:15" ht="12.75" customHeight="1" x14ac:dyDescent="0.2">
      <c r="G145" s="1"/>
      <c r="H145" s="4"/>
      <c r="M145" s="2"/>
      <c r="N145" s="3"/>
      <c r="O145" s="3"/>
    </row>
    <row r="146" spans="7:15" ht="12.75" customHeight="1" x14ac:dyDescent="0.2">
      <c r="G146" s="1"/>
      <c r="H146" s="4"/>
      <c r="M146" s="2"/>
      <c r="N146" s="3"/>
      <c r="O146" s="3"/>
    </row>
    <row r="147" spans="7:15" ht="12.75" customHeight="1" x14ac:dyDescent="0.2">
      <c r="G147" s="1"/>
      <c r="H147" s="4"/>
      <c r="M147" s="2"/>
      <c r="N147" s="3"/>
      <c r="O147" s="3"/>
    </row>
    <row r="148" spans="7:15" ht="12.75" customHeight="1" x14ac:dyDescent="0.2">
      <c r="G148" s="1"/>
      <c r="H148" s="4"/>
      <c r="M148" s="2"/>
      <c r="N148" s="3"/>
      <c r="O148" s="3"/>
    </row>
    <row r="149" spans="7:15" ht="12.75" customHeight="1" x14ac:dyDescent="0.2">
      <c r="G149" s="1"/>
      <c r="H149" s="4"/>
      <c r="M149" s="2"/>
      <c r="N149" s="3"/>
      <c r="O149" s="3"/>
    </row>
    <row r="150" spans="7:15" ht="12.75" customHeight="1" x14ac:dyDescent="0.2">
      <c r="G150" s="1"/>
      <c r="H150" s="4"/>
      <c r="M150" s="2"/>
      <c r="N150" s="3"/>
      <c r="O150" s="3"/>
    </row>
    <row r="151" spans="7:15" ht="12.75" customHeight="1" x14ac:dyDescent="0.2">
      <c r="G151" s="1"/>
      <c r="H151" s="4"/>
      <c r="M151" s="2"/>
      <c r="N151" s="3"/>
      <c r="O151" s="3"/>
    </row>
    <row r="152" spans="7:15" ht="12.75" customHeight="1" x14ac:dyDescent="0.2">
      <c r="G152" s="1"/>
      <c r="H152" s="4"/>
      <c r="M152" s="2"/>
      <c r="N152" s="3"/>
      <c r="O152" s="3"/>
    </row>
    <row r="153" spans="7:15" ht="12.75" customHeight="1" x14ac:dyDescent="0.2">
      <c r="G153" s="1"/>
      <c r="H153" s="4"/>
      <c r="M153" s="2"/>
      <c r="N153" s="3"/>
      <c r="O153" s="3"/>
    </row>
    <row r="154" spans="7:15" ht="12.75" customHeight="1" x14ac:dyDescent="0.2">
      <c r="G154" s="1"/>
      <c r="H154" s="4"/>
      <c r="M154" s="2"/>
      <c r="N154" s="3"/>
      <c r="O154" s="3"/>
    </row>
    <row r="155" spans="7:15" ht="12.75" customHeight="1" x14ac:dyDescent="0.2">
      <c r="G155" s="1"/>
      <c r="H155" s="4"/>
      <c r="M155" s="2"/>
      <c r="N155" s="3"/>
      <c r="O155" s="3"/>
    </row>
    <row r="156" spans="7:15" ht="12.75" customHeight="1" x14ac:dyDescent="0.2">
      <c r="G156" s="1"/>
      <c r="H156" s="4"/>
      <c r="M156" s="2"/>
      <c r="N156" s="3"/>
      <c r="O156" s="3"/>
    </row>
    <row r="157" spans="7:15" ht="12.75" customHeight="1" x14ac:dyDescent="0.2">
      <c r="G157" s="1"/>
      <c r="H157" s="4"/>
      <c r="M157" s="2"/>
      <c r="N157" s="3"/>
      <c r="O157" s="3"/>
    </row>
    <row r="158" spans="7:15" ht="12.75" customHeight="1" x14ac:dyDescent="0.2">
      <c r="G158" s="1"/>
      <c r="H158" s="4"/>
      <c r="M158" s="2"/>
      <c r="N158" s="3"/>
      <c r="O158" s="3"/>
    </row>
    <row r="159" spans="7:15" ht="12.75" customHeight="1" x14ac:dyDescent="0.2">
      <c r="G159" s="1"/>
      <c r="H159" s="4"/>
      <c r="M159" s="2"/>
      <c r="N159" s="3"/>
      <c r="O159" s="3"/>
    </row>
    <row r="160" spans="7:15" ht="12.75" customHeight="1" x14ac:dyDescent="0.2">
      <c r="G160" s="1"/>
      <c r="H160" s="4"/>
      <c r="M160" s="2"/>
      <c r="N160" s="3"/>
      <c r="O160" s="3"/>
    </row>
    <row r="161" spans="7:15" ht="12.75" customHeight="1" x14ac:dyDescent="0.2">
      <c r="G161" s="1"/>
      <c r="H161" s="4"/>
      <c r="M161" s="2"/>
      <c r="N161" s="3"/>
      <c r="O161" s="3"/>
    </row>
    <row r="162" spans="7:15" ht="12.75" customHeight="1" x14ac:dyDescent="0.2">
      <c r="G162" s="1"/>
      <c r="H162" s="4"/>
      <c r="M162" s="2"/>
      <c r="N162" s="3"/>
      <c r="O162" s="3"/>
    </row>
    <row r="163" spans="7:15" ht="12.75" customHeight="1" x14ac:dyDescent="0.2">
      <c r="G163" s="1"/>
      <c r="H163" s="4"/>
      <c r="M163" s="2"/>
      <c r="N163" s="3"/>
      <c r="O163" s="3"/>
    </row>
    <row r="164" spans="7:15" ht="12.75" customHeight="1" x14ac:dyDescent="0.2">
      <c r="G164" s="1"/>
      <c r="H164" s="4"/>
      <c r="M164" s="2"/>
      <c r="N164" s="3"/>
      <c r="O164" s="3"/>
    </row>
    <row r="165" spans="7:15" ht="12.75" customHeight="1" x14ac:dyDescent="0.2">
      <c r="G165" s="1"/>
      <c r="H165" s="4"/>
      <c r="M165" s="2"/>
      <c r="N165" s="3"/>
      <c r="O165" s="3"/>
    </row>
    <row r="166" spans="7:15" ht="12.75" customHeight="1" x14ac:dyDescent="0.2">
      <c r="G166" s="1"/>
      <c r="H166" s="4"/>
      <c r="M166" s="2"/>
      <c r="N166" s="3"/>
      <c r="O166" s="3"/>
    </row>
    <row r="167" spans="7:15" ht="12.75" customHeight="1" x14ac:dyDescent="0.2">
      <c r="G167" s="1"/>
      <c r="H167" s="4"/>
      <c r="M167" s="2"/>
      <c r="N167" s="3"/>
      <c r="O167" s="3"/>
    </row>
    <row r="168" spans="7:15" ht="12.75" customHeight="1" x14ac:dyDescent="0.2">
      <c r="G168" s="1"/>
      <c r="H168" s="4"/>
      <c r="M168" s="2"/>
      <c r="N168" s="3"/>
      <c r="O168" s="3"/>
    </row>
    <row r="169" spans="7:15" ht="12.75" customHeight="1" x14ac:dyDescent="0.2">
      <c r="G169" s="1"/>
      <c r="H169" s="4"/>
      <c r="M169" s="2"/>
      <c r="N169" s="3"/>
      <c r="O169" s="3"/>
    </row>
    <row r="170" spans="7:15" ht="12.75" customHeight="1" x14ac:dyDescent="0.2">
      <c r="G170" s="1"/>
      <c r="H170" s="4"/>
      <c r="M170" s="2"/>
      <c r="N170" s="3"/>
      <c r="O170" s="3"/>
    </row>
    <row r="171" spans="7:15" ht="12.75" customHeight="1" x14ac:dyDescent="0.2">
      <c r="G171" s="1"/>
      <c r="H171" s="4"/>
      <c r="M171" s="2"/>
      <c r="N171" s="3"/>
      <c r="O171" s="3"/>
    </row>
    <row r="172" spans="7:15" ht="12.75" customHeight="1" x14ac:dyDescent="0.2">
      <c r="G172" s="1"/>
      <c r="H172" s="4"/>
      <c r="M172" s="2"/>
      <c r="N172" s="3"/>
      <c r="O172" s="3"/>
    </row>
    <row r="173" spans="7:15" ht="12.75" customHeight="1" x14ac:dyDescent="0.2">
      <c r="G173" s="1"/>
      <c r="H173" s="4"/>
      <c r="M173" s="2"/>
      <c r="N173" s="3"/>
      <c r="O173" s="3"/>
    </row>
    <row r="174" spans="7:15" ht="12.75" customHeight="1" x14ac:dyDescent="0.2">
      <c r="G174" s="1"/>
      <c r="H174" s="4"/>
      <c r="M174" s="2"/>
      <c r="N174" s="3"/>
      <c r="O174" s="3"/>
    </row>
    <row r="175" spans="7:15" ht="12.75" customHeight="1" x14ac:dyDescent="0.2">
      <c r="G175" s="1"/>
      <c r="H175" s="4"/>
      <c r="M175" s="2"/>
      <c r="N175" s="3"/>
      <c r="O175" s="3"/>
    </row>
    <row r="176" spans="7:15" ht="12.75" customHeight="1" x14ac:dyDescent="0.2">
      <c r="G176" s="1"/>
      <c r="H176" s="4"/>
      <c r="M176" s="2"/>
      <c r="N176" s="3"/>
      <c r="O176" s="3"/>
    </row>
    <row r="177" spans="7:15" ht="12.75" customHeight="1" x14ac:dyDescent="0.2">
      <c r="G177" s="1"/>
      <c r="H177" s="4"/>
      <c r="M177" s="2"/>
      <c r="N177" s="3"/>
      <c r="O177" s="3"/>
    </row>
    <row r="178" spans="7:15" ht="12.75" customHeight="1" x14ac:dyDescent="0.2">
      <c r="G178" s="1"/>
      <c r="H178" s="4"/>
      <c r="M178" s="2"/>
      <c r="N178" s="3"/>
      <c r="O178" s="3"/>
    </row>
    <row r="179" spans="7:15" ht="12.75" customHeight="1" x14ac:dyDescent="0.2">
      <c r="G179" s="1"/>
      <c r="H179" s="4"/>
      <c r="M179" s="2"/>
      <c r="N179" s="3"/>
      <c r="O179" s="3"/>
    </row>
    <row r="180" spans="7:15" ht="12.75" customHeight="1" x14ac:dyDescent="0.2">
      <c r="G180" s="1"/>
      <c r="H180" s="4"/>
      <c r="M180" s="2"/>
      <c r="N180" s="3"/>
      <c r="O180" s="3"/>
    </row>
    <row r="181" spans="7:15" ht="12.75" customHeight="1" x14ac:dyDescent="0.2">
      <c r="G181" s="1"/>
      <c r="H181" s="4"/>
      <c r="M181" s="2"/>
      <c r="N181" s="3"/>
      <c r="O181" s="3"/>
    </row>
    <row r="182" spans="7:15" ht="12.75" customHeight="1" x14ac:dyDescent="0.2">
      <c r="G182" s="1"/>
      <c r="H182" s="4"/>
      <c r="M182" s="2"/>
      <c r="N182" s="3"/>
      <c r="O182" s="3"/>
    </row>
    <row r="183" spans="7:15" ht="15.75" customHeight="1" x14ac:dyDescent="0.2"/>
    <row r="184" spans="7:15" ht="15.75" customHeight="1" x14ac:dyDescent="0.2"/>
    <row r="185" spans="7:15" ht="15.75" customHeight="1" x14ac:dyDescent="0.2"/>
    <row r="186" spans="7:15" ht="15.75" customHeight="1" x14ac:dyDescent="0.2"/>
    <row r="187" spans="7:15" ht="15.75" customHeight="1" x14ac:dyDescent="0.2"/>
    <row r="188" spans="7:15" ht="15.75" customHeight="1" x14ac:dyDescent="0.2"/>
    <row r="189" spans="7:15" ht="15.75" customHeight="1" x14ac:dyDescent="0.2"/>
    <row r="190" spans="7:15" ht="15.75" customHeight="1" x14ac:dyDescent="0.2"/>
    <row r="191" spans="7:15" ht="15.75" customHeight="1" x14ac:dyDescent="0.2"/>
    <row r="192" spans="7:15"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sheetData>
  <autoFilter ref="A2:U25" xr:uid="{00000000-0009-0000-0000-000000000000}"/>
  <mergeCells count="14">
    <mergeCell ref="A1:G1"/>
    <mergeCell ref="H1:O1"/>
    <mergeCell ref="C11:C14"/>
    <mergeCell ref="C15:C20"/>
    <mergeCell ref="C22:C23"/>
    <mergeCell ref="C24:C25"/>
    <mergeCell ref="A3:A10"/>
    <mergeCell ref="B3:B10"/>
    <mergeCell ref="B11:B21"/>
    <mergeCell ref="A11:A21"/>
    <mergeCell ref="A22:A25"/>
    <mergeCell ref="B22:B25"/>
    <mergeCell ref="C4:C5"/>
    <mergeCell ref="C6:C10"/>
  </mergeCells>
  <conditionalFormatting sqref="M7:M9">
    <cfRule type="containsText" dxfId="59" priority="303" operator="containsText" text="Subestimado">
      <formula>NOT(ISERROR(SEARCH(("Subestimado"),(M7))))</formula>
    </cfRule>
  </conditionalFormatting>
  <conditionalFormatting sqref="M7:M9">
    <cfRule type="containsText" dxfId="58" priority="304" operator="containsText" text="Crítico">
      <formula>NOT(ISERROR(SEARCH(("Crítico"),(M7))))</formula>
    </cfRule>
  </conditionalFormatting>
  <conditionalFormatting sqref="M7:M9">
    <cfRule type="containsText" dxfId="57" priority="305" operator="containsText" text="Riesgo">
      <formula>NOT(ISERROR(SEARCH(("Riesgo"),(M7))))</formula>
    </cfRule>
  </conditionalFormatting>
  <conditionalFormatting sqref="M7:M9">
    <cfRule type="containsText" dxfId="56" priority="306" operator="containsText" text="Adecuado">
      <formula>NOT(ISERROR(SEARCH(("Adecuado"),(M7))))</formula>
    </cfRule>
  </conditionalFormatting>
  <conditionalFormatting sqref="M7:M9">
    <cfRule type="containsText" dxfId="55" priority="307" operator="containsText" text="Óptimo">
      <formula>NOT(ISERROR(SEARCH(("Óptimo"),(M7))))</formula>
    </cfRule>
  </conditionalFormatting>
  <conditionalFormatting sqref="M17">
    <cfRule type="containsText" dxfId="54" priority="308" operator="containsText" text="Subestimado">
      <formula>NOT(ISERROR(SEARCH(("Subestimado"),(M17))))</formula>
    </cfRule>
  </conditionalFormatting>
  <conditionalFormatting sqref="M17">
    <cfRule type="containsText" dxfId="53" priority="309" operator="containsText" text="Crítico">
      <formula>NOT(ISERROR(SEARCH(("Crítico"),(M17))))</formula>
    </cfRule>
  </conditionalFormatting>
  <conditionalFormatting sqref="M17">
    <cfRule type="containsText" dxfId="52" priority="310" operator="containsText" text="Riesgo">
      <formula>NOT(ISERROR(SEARCH(("Riesgo"),(M17))))</formula>
    </cfRule>
  </conditionalFormatting>
  <conditionalFormatting sqref="M17">
    <cfRule type="containsText" dxfId="51" priority="311" operator="containsText" text="Adecuado">
      <formula>NOT(ISERROR(SEARCH(("Adecuado"),(M17))))</formula>
    </cfRule>
  </conditionalFormatting>
  <conditionalFormatting sqref="M17">
    <cfRule type="containsText" dxfId="50" priority="312" operator="containsText" text="Óptimo">
      <formula>NOT(ISERROR(SEARCH(("Óptimo"),(M17))))</formula>
    </cfRule>
  </conditionalFormatting>
  <conditionalFormatting sqref="M3">
    <cfRule type="containsText" dxfId="49" priority="318" operator="containsText" text="Subestimado">
      <formula>NOT(ISERROR(SEARCH(("Subestimado"),(M3))))</formula>
    </cfRule>
  </conditionalFormatting>
  <conditionalFormatting sqref="M3">
    <cfRule type="containsText" dxfId="48" priority="319" operator="containsText" text="Crítico">
      <formula>NOT(ISERROR(SEARCH(("Crítico"),(M3))))</formula>
    </cfRule>
  </conditionalFormatting>
  <conditionalFormatting sqref="M3">
    <cfRule type="containsText" dxfId="47" priority="320" operator="containsText" text="Riesgo">
      <formula>NOT(ISERROR(SEARCH(("Riesgo"),(M3))))</formula>
    </cfRule>
  </conditionalFormatting>
  <conditionalFormatting sqref="M3">
    <cfRule type="containsText" dxfId="46" priority="321" operator="containsText" text="Adecuado">
      <formula>NOT(ISERROR(SEARCH(("Adecuado"),(M3))))</formula>
    </cfRule>
  </conditionalFormatting>
  <conditionalFormatting sqref="M3">
    <cfRule type="containsText" dxfId="45" priority="322" operator="containsText" text="Óptimo">
      <formula>NOT(ISERROR(SEARCH(("Óptimo"),(M3))))</formula>
    </cfRule>
  </conditionalFormatting>
  <conditionalFormatting sqref="M10">
    <cfRule type="containsText" dxfId="44" priority="51" operator="containsText" text="Subestimado">
      <formula>NOT(ISERROR(SEARCH(("Subestimado"),(M10))))</formula>
    </cfRule>
  </conditionalFormatting>
  <conditionalFormatting sqref="M10">
    <cfRule type="containsText" dxfId="43" priority="52" operator="containsText" text="Crítico">
      <formula>NOT(ISERROR(SEARCH(("Crítico"),(M10))))</formula>
    </cfRule>
  </conditionalFormatting>
  <conditionalFormatting sqref="M10">
    <cfRule type="containsText" dxfId="42" priority="53" operator="containsText" text="Riesgo">
      <formula>NOT(ISERROR(SEARCH(("Riesgo"),(M10))))</formula>
    </cfRule>
  </conditionalFormatting>
  <conditionalFormatting sqref="M10">
    <cfRule type="containsText" dxfId="41" priority="54" operator="containsText" text="Adecuado">
      <formula>NOT(ISERROR(SEARCH(("Adecuado"),(M10))))</formula>
    </cfRule>
  </conditionalFormatting>
  <conditionalFormatting sqref="M10">
    <cfRule type="containsText" dxfId="40" priority="55" operator="containsText" text="Óptimo">
      <formula>NOT(ISERROR(SEARCH(("Óptimo"),(M10))))</formula>
    </cfRule>
  </conditionalFormatting>
  <conditionalFormatting sqref="M24">
    <cfRule type="containsText" dxfId="39" priority="46" operator="containsText" text="Subestimado">
      <formula>NOT(ISERROR(SEARCH(("Subestimado"),(M24))))</formula>
    </cfRule>
  </conditionalFormatting>
  <conditionalFormatting sqref="M24">
    <cfRule type="containsText" dxfId="38" priority="47" operator="containsText" text="Crítico">
      <formula>NOT(ISERROR(SEARCH(("Crítico"),(M24))))</formula>
    </cfRule>
  </conditionalFormatting>
  <conditionalFormatting sqref="M24">
    <cfRule type="containsText" dxfId="37" priority="48" operator="containsText" text="Riesgo">
      <formula>NOT(ISERROR(SEARCH(("Riesgo"),(M24))))</formula>
    </cfRule>
  </conditionalFormatting>
  <conditionalFormatting sqref="M24">
    <cfRule type="containsText" dxfId="36" priority="49" operator="containsText" text="Adecuado">
      <formula>NOT(ISERROR(SEARCH(("Adecuado"),(M24))))</formula>
    </cfRule>
  </conditionalFormatting>
  <conditionalFormatting sqref="M24">
    <cfRule type="containsText" dxfId="35" priority="50" operator="containsText" text="Óptimo">
      <formula>NOT(ISERROR(SEARCH(("Óptimo"),(M24))))</formula>
    </cfRule>
  </conditionalFormatting>
  <conditionalFormatting sqref="M12">
    <cfRule type="containsText" dxfId="34" priority="36" operator="containsText" text="Subestimado">
      <formula>NOT(ISERROR(SEARCH(("Subestimado"),(M12))))</formula>
    </cfRule>
  </conditionalFormatting>
  <conditionalFormatting sqref="M12">
    <cfRule type="containsText" dxfId="33" priority="37" operator="containsText" text="Crítico">
      <formula>NOT(ISERROR(SEARCH(("Crítico"),(M12))))</formula>
    </cfRule>
  </conditionalFormatting>
  <conditionalFormatting sqref="M12">
    <cfRule type="containsText" dxfId="32" priority="38" operator="containsText" text="Riesgo">
      <formula>NOT(ISERROR(SEARCH(("Riesgo"),(M12))))</formula>
    </cfRule>
  </conditionalFormatting>
  <conditionalFormatting sqref="M12">
    <cfRule type="containsText" dxfId="31" priority="39" operator="containsText" text="Adecuado">
      <formula>NOT(ISERROR(SEARCH(("Adecuado"),(M12))))</formula>
    </cfRule>
  </conditionalFormatting>
  <conditionalFormatting sqref="M12">
    <cfRule type="containsText" dxfId="30" priority="40" operator="containsText" text="Óptimo">
      <formula>NOT(ISERROR(SEARCH(("Óptimo"),(M12))))</formula>
    </cfRule>
  </conditionalFormatting>
  <conditionalFormatting sqref="M14">
    <cfRule type="containsText" dxfId="29" priority="31" operator="containsText" text="Subestimado">
      <formula>NOT(ISERROR(SEARCH(("Subestimado"),(M14))))</formula>
    </cfRule>
  </conditionalFormatting>
  <conditionalFormatting sqref="M14">
    <cfRule type="containsText" dxfId="28" priority="32" operator="containsText" text="Crítico">
      <formula>NOT(ISERROR(SEARCH(("Crítico"),(M14))))</formula>
    </cfRule>
  </conditionalFormatting>
  <conditionalFormatting sqref="M14">
    <cfRule type="containsText" dxfId="27" priority="33" operator="containsText" text="Riesgo">
      <formula>NOT(ISERROR(SEARCH(("Riesgo"),(M14))))</formula>
    </cfRule>
  </conditionalFormatting>
  <conditionalFormatting sqref="M14">
    <cfRule type="containsText" dxfId="26" priority="34" operator="containsText" text="Adecuado">
      <formula>NOT(ISERROR(SEARCH(("Adecuado"),(M14))))</formula>
    </cfRule>
  </conditionalFormatting>
  <conditionalFormatting sqref="M14">
    <cfRule type="containsText" dxfId="25" priority="35" operator="containsText" text="Óptimo">
      <formula>NOT(ISERROR(SEARCH(("Óptimo"),(M14))))</formula>
    </cfRule>
  </conditionalFormatting>
  <conditionalFormatting sqref="M15">
    <cfRule type="containsText" dxfId="24" priority="26" operator="containsText" text="Subestimado">
      <formula>NOT(ISERROR(SEARCH(("Subestimado"),(M15))))</formula>
    </cfRule>
  </conditionalFormatting>
  <conditionalFormatting sqref="M15">
    <cfRule type="containsText" dxfId="23" priority="27" operator="containsText" text="Crítico">
      <formula>NOT(ISERROR(SEARCH(("Crítico"),(M15))))</formula>
    </cfRule>
  </conditionalFormatting>
  <conditionalFormatting sqref="M15">
    <cfRule type="containsText" dxfId="22" priority="28" operator="containsText" text="Riesgo">
      <formula>NOT(ISERROR(SEARCH(("Riesgo"),(M15))))</formula>
    </cfRule>
  </conditionalFormatting>
  <conditionalFormatting sqref="M15">
    <cfRule type="containsText" dxfId="21" priority="29" operator="containsText" text="Adecuado">
      <formula>NOT(ISERROR(SEARCH(("Adecuado"),(M15))))</formula>
    </cfRule>
  </conditionalFormatting>
  <conditionalFormatting sqref="M15">
    <cfRule type="containsText" dxfId="20" priority="30" operator="containsText" text="Óptimo">
      <formula>NOT(ISERROR(SEARCH(("Óptimo"),(M15))))</formula>
    </cfRule>
  </conditionalFormatting>
  <conditionalFormatting sqref="M5">
    <cfRule type="containsText" dxfId="19" priority="16" operator="containsText" text="Subestimado">
      <formula>NOT(ISERROR(SEARCH(("Subestimado"),(M5))))</formula>
    </cfRule>
  </conditionalFormatting>
  <conditionalFormatting sqref="M5">
    <cfRule type="containsText" dxfId="18" priority="17" operator="containsText" text="Crítico">
      <formula>NOT(ISERROR(SEARCH(("Crítico"),(M5))))</formula>
    </cfRule>
  </conditionalFormatting>
  <conditionalFormatting sqref="M5">
    <cfRule type="containsText" dxfId="17" priority="18" operator="containsText" text="Riesgo">
      <formula>NOT(ISERROR(SEARCH(("Riesgo"),(M5))))</formula>
    </cfRule>
  </conditionalFormatting>
  <conditionalFormatting sqref="M5">
    <cfRule type="containsText" dxfId="16" priority="19" operator="containsText" text="Adecuado">
      <formula>NOT(ISERROR(SEARCH(("Adecuado"),(M5))))</formula>
    </cfRule>
  </conditionalFormatting>
  <conditionalFormatting sqref="M5">
    <cfRule type="containsText" dxfId="15" priority="20" operator="containsText" text="Óptimo">
      <formula>NOT(ISERROR(SEARCH(("Óptimo"),(M5))))</formula>
    </cfRule>
  </conditionalFormatting>
  <conditionalFormatting sqref="M16">
    <cfRule type="containsText" dxfId="14" priority="11" operator="containsText" text="Subestimado">
      <formula>NOT(ISERROR(SEARCH(("Subestimado"),(M16))))</formula>
    </cfRule>
  </conditionalFormatting>
  <conditionalFormatting sqref="M16">
    <cfRule type="containsText" dxfId="13" priority="12" operator="containsText" text="Crítico">
      <formula>NOT(ISERROR(SEARCH(("Crítico"),(M16))))</formula>
    </cfRule>
  </conditionalFormatting>
  <conditionalFormatting sqref="M16">
    <cfRule type="containsText" dxfId="12" priority="13" operator="containsText" text="Riesgo">
      <formula>NOT(ISERROR(SEARCH(("Riesgo"),(M16))))</formula>
    </cfRule>
  </conditionalFormatting>
  <conditionalFormatting sqref="M16">
    <cfRule type="containsText" dxfId="11" priority="14" operator="containsText" text="Adecuado">
      <formula>NOT(ISERROR(SEARCH(("Adecuado"),(M16))))</formula>
    </cfRule>
  </conditionalFormatting>
  <conditionalFormatting sqref="M16">
    <cfRule type="containsText" dxfId="10" priority="15" operator="containsText" text="Óptimo">
      <formula>NOT(ISERROR(SEARCH(("Óptimo"),(M16))))</formula>
    </cfRule>
  </conditionalFormatting>
  <conditionalFormatting sqref="M22">
    <cfRule type="containsText" dxfId="9" priority="6" operator="containsText" text="Subestimado">
      <formula>NOT(ISERROR(SEARCH(("Subestimado"),(M22))))</formula>
    </cfRule>
  </conditionalFormatting>
  <conditionalFormatting sqref="M22">
    <cfRule type="containsText" dxfId="8" priority="7" operator="containsText" text="Crítico">
      <formula>NOT(ISERROR(SEARCH(("Crítico"),(M22))))</formula>
    </cfRule>
  </conditionalFormatting>
  <conditionalFormatting sqref="M22">
    <cfRule type="containsText" dxfId="7" priority="8" operator="containsText" text="Riesgo">
      <formula>NOT(ISERROR(SEARCH(("Riesgo"),(M22))))</formula>
    </cfRule>
  </conditionalFormatting>
  <conditionalFormatting sqref="M22">
    <cfRule type="containsText" dxfId="6" priority="9" operator="containsText" text="Adecuado">
      <formula>NOT(ISERROR(SEARCH(("Adecuado"),(M22))))</formula>
    </cfRule>
  </conditionalFormatting>
  <conditionalFormatting sqref="M22">
    <cfRule type="containsText" dxfId="5" priority="10" operator="containsText" text="Óptimo">
      <formula>NOT(ISERROR(SEARCH(("Óptimo"),(M22))))</formula>
    </cfRule>
  </conditionalFormatting>
  <conditionalFormatting sqref="M23">
    <cfRule type="containsText" dxfId="4" priority="1" operator="containsText" text="Subestimado">
      <formula>NOT(ISERROR(SEARCH(("Subestimado"),(M23))))</formula>
    </cfRule>
  </conditionalFormatting>
  <conditionalFormatting sqref="M23">
    <cfRule type="containsText" dxfId="3" priority="2" operator="containsText" text="Crítico">
      <formula>NOT(ISERROR(SEARCH(("Crítico"),(M23))))</formula>
    </cfRule>
  </conditionalFormatting>
  <conditionalFormatting sqref="M23">
    <cfRule type="containsText" dxfId="2" priority="3" operator="containsText" text="Riesgo">
      <formula>NOT(ISERROR(SEARCH(("Riesgo"),(M23))))</formula>
    </cfRule>
  </conditionalFormatting>
  <conditionalFormatting sqref="M23">
    <cfRule type="containsText" dxfId="1" priority="4" operator="containsText" text="Adecuado">
      <formula>NOT(ISERROR(SEARCH(("Adecuado"),(M23))))</formula>
    </cfRule>
  </conditionalFormatting>
  <conditionalFormatting sqref="M23">
    <cfRule type="containsText" dxfId="0" priority="5" operator="containsText" text="Óptimo">
      <formula>NOT(ISERROR(SEARCH(("Óptimo"),(M23))))</formula>
    </cfRule>
  </conditionalFormatting>
  <dataValidations count="2">
    <dataValidation type="list" allowBlank="1" showErrorMessage="1" sqref="M14 M5 M17 M3" xr:uid="{00000000-0002-0000-0000-000000000000}">
      <formula1>"Crítico,Riesgo,Óptimo,Adecuado,Subestimado"</formula1>
    </dataValidation>
    <dataValidation type="list" allowBlank="1" showErrorMessage="1" sqref="M7:M10 M12 M15:M16 M22:M24" xr:uid="{00000000-0002-0000-0000-000001000000}">
      <formula1>"Crítico,Riesgo,Óptimo,Adecuado,Sobre"</formula1>
    </dataValidation>
  </dataValidations>
  <printOptions horizontalCentered="1" verticalCentered="1"/>
  <pageMargins left="0.23622047244094491" right="0.23622047244094491" top="0.74803149606299213" bottom="0.78740157480314965" header="0" footer="0"/>
  <pageSetup paperSize="5" orientation="landscape" r:id="rId1"/>
  <headerFooter>
    <oddFooter>&amp;RDPE-FT-012 . V1. 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9FA5"/>
    <outlinePr summaryBelow="0" summaryRight="0"/>
  </sheetPr>
  <dimension ref="A1:Z1000"/>
  <sheetViews>
    <sheetView showGridLines="0" topLeftCell="D1" zoomScale="80" zoomScaleNormal="80" workbookViewId="0">
      <selection activeCell="I4" sqref="I4"/>
    </sheetView>
  </sheetViews>
  <sheetFormatPr baseColWidth="10" defaultColWidth="14.42578125" defaultRowHeight="15" customHeight="1" x14ac:dyDescent="0.2"/>
  <cols>
    <col min="1" max="2" width="21.7109375" style="22" hidden="1" customWidth="1"/>
    <col min="3" max="3" width="27.42578125" style="22" hidden="1" customWidth="1"/>
    <col min="4" max="4" width="57.85546875" style="22" customWidth="1"/>
    <col min="5" max="6" width="25.7109375" style="22" customWidth="1"/>
    <col min="7" max="8" width="14.42578125" style="22"/>
    <col min="9" max="9" width="131.28515625" style="22" customWidth="1"/>
    <col min="10" max="10" width="63.28515625" style="22" customWidth="1"/>
    <col min="11" max="11" width="61.42578125" style="22" hidden="1" customWidth="1"/>
    <col min="12" max="12" width="45.7109375" style="22" hidden="1" customWidth="1"/>
    <col min="13" max="13" width="61.42578125" style="22" hidden="1" customWidth="1"/>
    <col min="14" max="14" width="45.7109375" style="22" hidden="1" customWidth="1"/>
    <col min="15" max="15" width="61.42578125" style="22" hidden="1" customWidth="1"/>
    <col min="16" max="17" width="45.7109375" style="22" hidden="1" customWidth="1"/>
    <col min="18" max="16384" width="14.42578125" style="22"/>
  </cols>
  <sheetData>
    <row r="1" spans="1:26" ht="41.25" customHeight="1" thickBot="1" x14ac:dyDescent="0.25">
      <c r="A1" s="111" t="s">
        <v>197</v>
      </c>
      <c r="B1" s="112"/>
      <c r="C1" s="112"/>
      <c r="D1" s="112"/>
      <c r="E1" s="112"/>
      <c r="F1" s="112"/>
      <c r="G1" s="112"/>
      <c r="H1" s="112"/>
      <c r="I1" s="112"/>
      <c r="J1" s="112"/>
      <c r="K1" s="112"/>
      <c r="L1" s="112"/>
      <c r="M1" s="112"/>
      <c r="N1" s="112"/>
      <c r="O1" s="112"/>
      <c r="P1" s="112"/>
      <c r="Q1" s="112"/>
      <c r="R1" s="21"/>
      <c r="S1" s="21"/>
      <c r="T1" s="21"/>
      <c r="U1" s="21"/>
      <c r="V1" s="21"/>
      <c r="W1" s="21"/>
      <c r="X1" s="21"/>
      <c r="Y1" s="21"/>
      <c r="Z1" s="21"/>
    </row>
    <row r="2" spans="1:26" ht="14.25" x14ac:dyDescent="0.2">
      <c r="A2" s="113" t="s">
        <v>198</v>
      </c>
      <c r="B2" s="114"/>
      <c r="C2" s="115"/>
      <c r="D2" s="116" t="s">
        <v>199</v>
      </c>
      <c r="E2" s="114"/>
      <c r="F2" s="114"/>
      <c r="G2" s="114"/>
      <c r="H2" s="115"/>
      <c r="I2" s="117" t="s">
        <v>0</v>
      </c>
      <c r="J2" s="118"/>
      <c r="K2" s="118"/>
      <c r="L2" s="118"/>
      <c r="M2" s="118"/>
      <c r="N2" s="118"/>
      <c r="O2" s="118"/>
      <c r="P2" s="118"/>
      <c r="Q2" s="119"/>
      <c r="R2" s="21"/>
      <c r="S2" s="21"/>
      <c r="T2" s="21"/>
      <c r="U2" s="21"/>
      <c r="V2" s="21"/>
      <c r="W2" s="21"/>
      <c r="X2" s="21"/>
      <c r="Y2" s="21"/>
      <c r="Z2" s="21"/>
    </row>
    <row r="3" spans="1:26" ht="33" x14ac:dyDescent="0.2">
      <c r="A3" s="23" t="s">
        <v>55</v>
      </c>
      <c r="B3" s="23" t="s">
        <v>1</v>
      </c>
      <c r="C3" s="23" t="s">
        <v>200</v>
      </c>
      <c r="D3" s="24" t="s">
        <v>201</v>
      </c>
      <c r="E3" s="24" t="s">
        <v>202</v>
      </c>
      <c r="F3" s="24" t="s">
        <v>203</v>
      </c>
      <c r="G3" s="25" t="s">
        <v>2</v>
      </c>
      <c r="H3" s="25" t="s">
        <v>204</v>
      </c>
      <c r="I3" s="26" t="s">
        <v>205</v>
      </c>
      <c r="J3" s="27" t="s">
        <v>206</v>
      </c>
      <c r="K3" s="28" t="s">
        <v>207</v>
      </c>
      <c r="L3" s="27" t="s">
        <v>208</v>
      </c>
      <c r="M3" s="28" t="s">
        <v>209</v>
      </c>
      <c r="N3" s="27" t="s">
        <v>210</v>
      </c>
      <c r="O3" s="28" t="s">
        <v>211</v>
      </c>
      <c r="P3" s="27" t="s">
        <v>212</v>
      </c>
      <c r="Q3" s="29" t="s">
        <v>213</v>
      </c>
      <c r="R3" s="21"/>
      <c r="S3" s="21"/>
      <c r="T3" s="21"/>
      <c r="U3" s="21"/>
      <c r="V3" s="21"/>
      <c r="W3" s="21"/>
      <c r="X3" s="21"/>
      <c r="Y3" s="21"/>
      <c r="Z3" s="21"/>
    </row>
    <row r="4" spans="1:26" ht="264" customHeight="1" x14ac:dyDescent="0.2">
      <c r="A4" s="30" t="s">
        <v>56</v>
      </c>
      <c r="B4" s="30" t="s">
        <v>214</v>
      </c>
      <c r="C4" s="31" t="s">
        <v>84</v>
      </c>
      <c r="D4" s="32" t="s">
        <v>215</v>
      </c>
      <c r="E4" s="33" t="s">
        <v>216</v>
      </c>
      <c r="F4" s="34" t="s">
        <v>651</v>
      </c>
      <c r="G4" s="35">
        <v>44197</v>
      </c>
      <c r="H4" s="36">
        <v>44531</v>
      </c>
      <c r="I4" s="34" t="s">
        <v>217</v>
      </c>
      <c r="J4" s="34" t="s">
        <v>218</v>
      </c>
      <c r="K4" s="37"/>
      <c r="L4" s="37"/>
      <c r="M4" s="37"/>
      <c r="N4" s="37"/>
      <c r="O4" s="37"/>
      <c r="P4" s="37"/>
      <c r="Q4" s="37"/>
      <c r="R4" s="21"/>
      <c r="S4" s="21"/>
      <c r="T4" s="21"/>
      <c r="U4" s="21"/>
      <c r="V4" s="21"/>
      <c r="W4" s="21"/>
      <c r="X4" s="21"/>
      <c r="Y4" s="21"/>
      <c r="Z4" s="21"/>
    </row>
    <row r="5" spans="1:26" ht="132" x14ac:dyDescent="0.2">
      <c r="A5" s="38"/>
      <c r="B5" s="38"/>
      <c r="C5" s="39"/>
      <c r="D5" s="40" t="s">
        <v>219</v>
      </c>
      <c r="E5" s="33" t="s">
        <v>216</v>
      </c>
      <c r="F5" s="34" t="s">
        <v>651</v>
      </c>
      <c r="G5" s="35">
        <v>44197</v>
      </c>
      <c r="H5" s="36">
        <v>44531</v>
      </c>
      <c r="I5" s="34" t="s">
        <v>220</v>
      </c>
      <c r="J5" s="34" t="s">
        <v>221</v>
      </c>
      <c r="K5" s="37"/>
      <c r="L5" s="37"/>
      <c r="M5" s="37"/>
      <c r="N5" s="37"/>
      <c r="O5" s="37"/>
      <c r="P5" s="37"/>
      <c r="Q5" s="37"/>
      <c r="R5" s="21"/>
      <c r="S5" s="21"/>
      <c r="T5" s="21"/>
      <c r="U5" s="21"/>
      <c r="V5" s="21"/>
      <c r="W5" s="21"/>
      <c r="X5" s="21"/>
      <c r="Y5" s="21"/>
      <c r="Z5" s="21"/>
    </row>
    <row r="6" spans="1:26" ht="96" x14ac:dyDescent="0.2">
      <c r="A6" s="38"/>
      <c r="B6" s="38"/>
      <c r="C6" s="39"/>
      <c r="D6" s="32" t="s">
        <v>222</v>
      </c>
      <c r="E6" s="33" t="s">
        <v>216</v>
      </c>
      <c r="F6" s="34" t="s">
        <v>651</v>
      </c>
      <c r="G6" s="35">
        <v>44197</v>
      </c>
      <c r="H6" s="36">
        <v>44531</v>
      </c>
      <c r="I6" s="34" t="s">
        <v>223</v>
      </c>
      <c r="J6" s="34" t="s">
        <v>224</v>
      </c>
      <c r="K6" s="37"/>
      <c r="L6" s="37"/>
      <c r="M6" s="37"/>
      <c r="N6" s="37"/>
      <c r="O6" s="37"/>
      <c r="P6" s="37"/>
      <c r="Q6" s="37"/>
      <c r="R6" s="21"/>
      <c r="S6" s="21"/>
      <c r="T6" s="21"/>
      <c r="U6" s="21"/>
      <c r="V6" s="21"/>
      <c r="W6" s="21"/>
      <c r="X6" s="21"/>
      <c r="Y6" s="21"/>
      <c r="Z6" s="21"/>
    </row>
    <row r="7" spans="1:26" ht="288" x14ac:dyDescent="0.2">
      <c r="A7" s="38"/>
      <c r="B7" s="38"/>
      <c r="C7" s="39"/>
      <c r="D7" s="32" t="s">
        <v>225</v>
      </c>
      <c r="E7" s="33" t="s">
        <v>216</v>
      </c>
      <c r="F7" s="34" t="s">
        <v>226</v>
      </c>
      <c r="G7" s="35">
        <v>44211</v>
      </c>
      <c r="H7" s="36">
        <v>44531</v>
      </c>
      <c r="I7" s="34" t="s">
        <v>227</v>
      </c>
      <c r="J7" s="34" t="s">
        <v>228</v>
      </c>
      <c r="K7" s="37"/>
      <c r="L7" s="37"/>
      <c r="M7" s="37"/>
      <c r="N7" s="37"/>
      <c r="O7" s="37"/>
      <c r="P7" s="37"/>
      <c r="Q7" s="37"/>
      <c r="R7" s="21"/>
      <c r="S7" s="21"/>
      <c r="T7" s="21"/>
      <c r="U7" s="21"/>
      <c r="V7" s="21"/>
      <c r="W7" s="21"/>
      <c r="X7" s="21"/>
      <c r="Y7" s="21"/>
      <c r="Z7" s="21"/>
    </row>
    <row r="8" spans="1:26" ht="204" x14ac:dyDescent="0.2">
      <c r="A8" s="38"/>
      <c r="B8" s="38"/>
      <c r="C8" s="39"/>
      <c r="D8" s="40" t="s">
        <v>229</v>
      </c>
      <c r="E8" s="33" t="s">
        <v>216</v>
      </c>
      <c r="F8" s="34" t="s">
        <v>226</v>
      </c>
      <c r="G8" s="35">
        <v>44211</v>
      </c>
      <c r="H8" s="36">
        <v>44531</v>
      </c>
      <c r="I8" s="34" t="s">
        <v>230</v>
      </c>
      <c r="J8" s="34" t="s">
        <v>231</v>
      </c>
      <c r="K8" s="37"/>
      <c r="L8" s="37"/>
      <c r="M8" s="37"/>
      <c r="N8" s="37"/>
      <c r="O8" s="37"/>
      <c r="P8" s="37"/>
      <c r="Q8" s="37"/>
      <c r="R8" s="21"/>
      <c r="S8" s="21"/>
      <c r="T8" s="21"/>
      <c r="U8" s="21"/>
      <c r="V8" s="21"/>
      <c r="W8" s="21"/>
      <c r="X8" s="21"/>
      <c r="Y8" s="21"/>
      <c r="Z8" s="21"/>
    </row>
    <row r="9" spans="1:26" ht="156" x14ac:dyDescent="0.2">
      <c r="A9" s="38"/>
      <c r="B9" s="38"/>
      <c r="C9" s="39"/>
      <c r="D9" s="32" t="s">
        <v>232</v>
      </c>
      <c r="E9" s="33" t="s">
        <v>216</v>
      </c>
      <c r="F9" s="34" t="s">
        <v>226</v>
      </c>
      <c r="G9" s="35">
        <v>44211</v>
      </c>
      <c r="H9" s="36">
        <v>44531</v>
      </c>
      <c r="I9" s="34" t="s">
        <v>233</v>
      </c>
      <c r="J9" s="34" t="s">
        <v>234</v>
      </c>
      <c r="K9" s="37"/>
      <c r="L9" s="37"/>
      <c r="M9" s="37"/>
      <c r="N9" s="37"/>
      <c r="O9" s="37"/>
      <c r="P9" s="37"/>
      <c r="Q9" s="37"/>
      <c r="R9" s="21"/>
      <c r="S9" s="21"/>
      <c r="T9" s="21"/>
      <c r="U9" s="21"/>
      <c r="V9" s="21"/>
      <c r="W9" s="21"/>
      <c r="X9" s="21"/>
      <c r="Y9" s="21"/>
      <c r="Z9" s="21"/>
    </row>
    <row r="10" spans="1:26" ht="348" x14ac:dyDescent="0.2">
      <c r="A10" s="38"/>
      <c r="B10" s="38"/>
      <c r="C10" s="39"/>
      <c r="D10" s="41" t="s">
        <v>235</v>
      </c>
      <c r="E10" s="33" t="s">
        <v>236</v>
      </c>
      <c r="F10" s="34" t="s">
        <v>237</v>
      </c>
      <c r="G10" s="35">
        <v>44211</v>
      </c>
      <c r="H10" s="36">
        <v>44531</v>
      </c>
      <c r="I10" s="34" t="s">
        <v>238</v>
      </c>
      <c r="J10" s="34" t="s">
        <v>239</v>
      </c>
      <c r="K10" s="37"/>
      <c r="L10" s="37"/>
      <c r="M10" s="37"/>
      <c r="N10" s="37"/>
      <c r="O10" s="37"/>
      <c r="P10" s="37"/>
      <c r="Q10" s="37"/>
      <c r="R10" s="21"/>
      <c r="S10" s="21"/>
      <c r="T10" s="21"/>
      <c r="U10" s="21"/>
      <c r="V10" s="21"/>
      <c r="W10" s="21"/>
      <c r="X10" s="21"/>
      <c r="Y10" s="21"/>
      <c r="Z10" s="21"/>
    </row>
    <row r="11" spans="1:26" ht="36" x14ac:dyDescent="0.2">
      <c r="A11" s="38"/>
      <c r="B11" s="38"/>
      <c r="C11" s="39"/>
      <c r="D11" s="42" t="s">
        <v>240</v>
      </c>
      <c r="E11" s="33" t="s">
        <v>236</v>
      </c>
      <c r="F11" s="34" t="s">
        <v>237</v>
      </c>
      <c r="G11" s="35">
        <v>44211</v>
      </c>
      <c r="H11" s="36">
        <v>44531</v>
      </c>
      <c r="I11" s="34" t="s">
        <v>241</v>
      </c>
      <c r="J11" s="34" t="s">
        <v>241</v>
      </c>
      <c r="K11" s="37"/>
      <c r="L11" s="37"/>
      <c r="M11" s="37"/>
      <c r="N11" s="37"/>
      <c r="O11" s="37"/>
      <c r="P11" s="37"/>
      <c r="Q11" s="37"/>
      <c r="R11" s="21"/>
      <c r="S11" s="21"/>
      <c r="T11" s="21"/>
      <c r="U11" s="21"/>
      <c r="V11" s="21"/>
      <c r="W11" s="21"/>
      <c r="X11" s="21"/>
      <c r="Y11" s="21"/>
      <c r="Z11" s="21"/>
    </row>
    <row r="12" spans="1:26" ht="36" x14ac:dyDescent="0.2">
      <c r="A12" s="38"/>
      <c r="B12" s="38"/>
      <c r="C12" s="39"/>
      <c r="D12" s="42" t="s">
        <v>242</v>
      </c>
      <c r="E12" s="33" t="s">
        <v>236</v>
      </c>
      <c r="F12" s="34" t="s">
        <v>237</v>
      </c>
      <c r="G12" s="35">
        <v>44211</v>
      </c>
      <c r="H12" s="36">
        <v>44531</v>
      </c>
      <c r="I12" s="34" t="s">
        <v>241</v>
      </c>
      <c r="J12" s="34" t="s">
        <v>241</v>
      </c>
      <c r="K12" s="37"/>
      <c r="L12" s="37"/>
      <c r="M12" s="37"/>
      <c r="N12" s="37"/>
      <c r="O12" s="37"/>
      <c r="P12" s="37"/>
      <c r="Q12" s="37"/>
      <c r="R12" s="21"/>
      <c r="S12" s="21"/>
      <c r="T12" s="21"/>
      <c r="U12" s="21"/>
      <c r="V12" s="21"/>
      <c r="W12" s="21"/>
      <c r="X12" s="21"/>
      <c r="Y12" s="21"/>
      <c r="Z12" s="21"/>
    </row>
    <row r="13" spans="1:26" ht="180" x14ac:dyDescent="0.2">
      <c r="A13" s="38"/>
      <c r="B13" s="38"/>
      <c r="C13" s="39"/>
      <c r="D13" s="41" t="s">
        <v>243</v>
      </c>
      <c r="E13" s="33" t="s">
        <v>4</v>
      </c>
      <c r="F13" s="34" t="s">
        <v>237</v>
      </c>
      <c r="G13" s="35">
        <v>44197</v>
      </c>
      <c r="H13" s="35">
        <v>44531</v>
      </c>
      <c r="I13" s="34" t="s">
        <v>244</v>
      </c>
      <c r="J13" s="34" t="s">
        <v>245</v>
      </c>
      <c r="K13" s="37"/>
      <c r="L13" s="37"/>
      <c r="M13" s="37"/>
      <c r="N13" s="37"/>
      <c r="O13" s="37"/>
      <c r="P13" s="37"/>
      <c r="Q13" s="37"/>
      <c r="R13" s="21"/>
      <c r="S13" s="21"/>
      <c r="T13" s="21"/>
      <c r="U13" s="21"/>
      <c r="V13" s="21"/>
      <c r="W13" s="21"/>
      <c r="X13" s="21"/>
      <c r="Y13" s="21"/>
      <c r="Z13" s="21"/>
    </row>
    <row r="14" spans="1:26" ht="84" x14ac:dyDescent="0.2">
      <c r="A14" s="38"/>
      <c r="B14" s="38"/>
      <c r="C14" s="39"/>
      <c r="D14" s="41" t="s">
        <v>246</v>
      </c>
      <c r="E14" s="33" t="s">
        <v>4</v>
      </c>
      <c r="F14" s="34"/>
      <c r="G14" s="35">
        <v>44197</v>
      </c>
      <c r="H14" s="35">
        <v>44531</v>
      </c>
      <c r="I14" s="34" t="s">
        <v>247</v>
      </c>
      <c r="J14" s="34" t="s">
        <v>248</v>
      </c>
      <c r="K14" s="37"/>
      <c r="L14" s="37"/>
      <c r="M14" s="37"/>
      <c r="N14" s="37"/>
      <c r="O14" s="37"/>
      <c r="P14" s="37"/>
      <c r="Q14" s="37"/>
      <c r="R14" s="21"/>
      <c r="S14" s="21"/>
      <c r="T14" s="21"/>
      <c r="U14" s="21"/>
      <c r="V14" s="21"/>
      <c r="W14" s="21"/>
      <c r="X14" s="21"/>
      <c r="Y14" s="21"/>
      <c r="Z14" s="21"/>
    </row>
    <row r="15" spans="1:26" ht="84" x14ac:dyDescent="0.2">
      <c r="A15" s="38"/>
      <c r="B15" s="38"/>
      <c r="C15" s="39"/>
      <c r="D15" s="41" t="s">
        <v>249</v>
      </c>
      <c r="E15" s="33" t="s">
        <v>4</v>
      </c>
      <c r="F15" s="34"/>
      <c r="G15" s="35">
        <v>44197</v>
      </c>
      <c r="H15" s="35">
        <v>44531</v>
      </c>
      <c r="I15" s="34" t="s">
        <v>250</v>
      </c>
      <c r="J15" s="34" t="s">
        <v>251</v>
      </c>
      <c r="K15" s="37"/>
      <c r="L15" s="37"/>
      <c r="M15" s="37"/>
      <c r="N15" s="37"/>
      <c r="O15" s="37"/>
      <c r="P15" s="37"/>
      <c r="Q15" s="37"/>
      <c r="R15" s="21"/>
      <c r="S15" s="21"/>
      <c r="T15" s="21"/>
      <c r="U15" s="21"/>
      <c r="V15" s="21"/>
      <c r="W15" s="21"/>
      <c r="X15" s="21"/>
      <c r="Y15" s="21"/>
      <c r="Z15" s="21"/>
    </row>
    <row r="16" spans="1:26" ht="120" x14ac:dyDescent="0.2">
      <c r="A16" s="38"/>
      <c r="B16" s="38"/>
      <c r="C16" s="39"/>
      <c r="D16" s="41" t="s">
        <v>252</v>
      </c>
      <c r="E16" s="33" t="s">
        <v>4</v>
      </c>
      <c r="F16" s="43"/>
      <c r="G16" s="35">
        <v>44197</v>
      </c>
      <c r="H16" s="35">
        <v>44531</v>
      </c>
      <c r="I16" s="34" t="s">
        <v>253</v>
      </c>
      <c r="J16" s="34" t="s">
        <v>254</v>
      </c>
      <c r="K16" s="37"/>
      <c r="L16" s="37"/>
      <c r="M16" s="37"/>
      <c r="N16" s="37"/>
      <c r="O16" s="37"/>
      <c r="P16" s="37"/>
      <c r="Q16" s="37"/>
      <c r="R16" s="21"/>
      <c r="S16" s="21"/>
      <c r="T16" s="21"/>
      <c r="U16" s="21"/>
      <c r="V16" s="21"/>
      <c r="W16" s="21"/>
      <c r="X16" s="21"/>
      <c r="Y16" s="21"/>
      <c r="Z16" s="21"/>
    </row>
    <row r="17" spans="1:26" ht="180" x14ac:dyDescent="0.2">
      <c r="A17" s="38"/>
      <c r="B17" s="38"/>
      <c r="C17" s="39"/>
      <c r="D17" s="41" t="s">
        <v>255</v>
      </c>
      <c r="E17" s="44" t="s">
        <v>236</v>
      </c>
      <c r="F17" s="45" t="s">
        <v>256</v>
      </c>
      <c r="G17" s="36">
        <v>44197</v>
      </c>
      <c r="H17" s="36">
        <v>44531</v>
      </c>
      <c r="I17" s="34" t="s">
        <v>257</v>
      </c>
      <c r="J17" s="34" t="s">
        <v>258</v>
      </c>
      <c r="K17" s="37"/>
      <c r="L17" s="37"/>
      <c r="M17" s="37"/>
      <c r="N17" s="37"/>
      <c r="O17" s="37"/>
      <c r="P17" s="37"/>
      <c r="Q17" s="37"/>
      <c r="R17" s="21"/>
      <c r="S17" s="21"/>
      <c r="T17" s="21"/>
      <c r="U17" s="21"/>
      <c r="V17" s="21"/>
      <c r="W17" s="21"/>
      <c r="X17" s="21"/>
      <c r="Y17" s="21"/>
      <c r="Z17" s="21"/>
    </row>
    <row r="18" spans="1:26" ht="118.5" customHeight="1" x14ac:dyDescent="0.2">
      <c r="A18" s="38"/>
      <c r="B18" s="38"/>
      <c r="C18" s="39"/>
      <c r="D18" s="41" t="s">
        <v>259</v>
      </c>
      <c r="E18" s="44" t="s">
        <v>3</v>
      </c>
      <c r="F18" s="45"/>
      <c r="G18" s="36">
        <v>44440</v>
      </c>
      <c r="H18" s="36">
        <v>44530</v>
      </c>
      <c r="I18" s="34" t="s">
        <v>260</v>
      </c>
      <c r="J18" s="34" t="s">
        <v>261</v>
      </c>
      <c r="K18" s="37"/>
      <c r="L18" s="37"/>
      <c r="M18" s="37"/>
      <c r="N18" s="37"/>
      <c r="O18" s="37"/>
      <c r="P18" s="37"/>
      <c r="Q18" s="37"/>
      <c r="R18" s="21"/>
      <c r="S18" s="21"/>
      <c r="T18" s="21"/>
      <c r="U18" s="21"/>
      <c r="V18" s="21"/>
      <c r="W18" s="21"/>
      <c r="X18" s="21"/>
      <c r="Y18" s="21"/>
      <c r="Z18" s="21"/>
    </row>
    <row r="19" spans="1:26" ht="120" x14ac:dyDescent="0.2">
      <c r="A19" s="38"/>
      <c r="B19" s="38"/>
      <c r="C19" s="39"/>
      <c r="D19" s="41" t="s">
        <v>262</v>
      </c>
      <c r="E19" s="44" t="s">
        <v>3</v>
      </c>
      <c r="F19" s="45"/>
      <c r="G19" s="36">
        <v>44441</v>
      </c>
      <c r="H19" s="36">
        <v>44531</v>
      </c>
      <c r="I19" s="34" t="s">
        <v>263</v>
      </c>
      <c r="J19" s="34" t="s">
        <v>264</v>
      </c>
      <c r="K19" s="37"/>
      <c r="L19" s="37"/>
      <c r="M19" s="37"/>
      <c r="N19" s="37"/>
      <c r="O19" s="37"/>
      <c r="P19" s="37"/>
      <c r="Q19" s="37"/>
      <c r="R19" s="21"/>
      <c r="S19" s="21"/>
      <c r="T19" s="21"/>
      <c r="U19" s="21"/>
      <c r="V19" s="21"/>
      <c r="W19" s="21"/>
      <c r="X19" s="21"/>
      <c r="Y19" s="21"/>
      <c r="Z19" s="21"/>
    </row>
    <row r="20" spans="1:26" ht="84" x14ac:dyDescent="0.2">
      <c r="A20" s="38"/>
      <c r="B20" s="38"/>
      <c r="C20" s="39"/>
      <c r="D20" s="41" t="s">
        <v>265</v>
      </c>
      <c r="E20" s="44" t="s">
        <v>3</v>
      </c>
      <c r="F20" s="45"/>
      <c r="G20" s="36">
        <v>44197</v>
      </c>
      <c r="H20" s="36">
        <v>44561</v>
      </c>
      <c r="I20" s="34" t="s">
        <v>266</v>
      </c>
      <c r="J20" s="34" t="s">
        <v>267</v>
      </c>
      <c r="K20" s="37"/>
      <c r="L20" s="37"/>
      <c r="M20" s="37"/>
      <c r="N20" s="37"/>
      <c r="O20" s="37"/>
      <c r="P20" s="37"/>
      <c r="Q20" s="37"/>
      <c r="R20" s="21"/>
      <c r="S20" s="21"/>
      <c r="T20" s="21"/>
      <c r="U20" s="21"/>
      <c r="V20" s="21"/>
      <c r="W20" s="21"/>
      <c r="X20" s="21"/>
      <c r="Y20" s="21"/>
      <c r="Z20" s="21"/>
    </row>
    <row r="21" spans="1:26" ht="60" x14ac:dyDescent="0.2">
      <c r="A21" s="38"/>
      <c r="B21" s="38"/>
      <c r="C21" s="39"/>
      <c r="D21" s="42" t="s">
        <v>268</v>
      </c>
      <c r="E21" s="44" t="s">
        <v>3</v>
      </c>
      <c r="F21" s="45"/>
      <c r="G21" s="36">
        <v>44197</v>
      </c>
      <c r="H21" s="36">
        <v>44561</v>
      </c>
      <c r="I21" s="34" t="s">
        <v>269</v>
      </c>
      <c r="J21" s="34" t="s">
        <v>270</v>
      </c>
      <c r="K21" s="37"/>
      <c r="L21" s="37"/>
      <c r="M21" s="37"/>
      <c r="N21" s="37"/>
      <c r="O21" s="37"/>
      <c r="P21" s="37"/>
      <c r="Q21" s="37"/>
      <c r="R21" s="21"/>
      <c r="S21" s="21"/>
      <c r="T21" s="21"/>
      <c r="U21" s="21"/>
      <c r="V21" s="21"/>
      <c r="W21" s="21"/>
      <c r="X21" s="21"/>
      <c r="Y21" s="21"/>
      <c r="Z21" s="21"/>
    </row>
    <row r="22" spans="1:26" ht="36" x14ac:dyDescent="0.2">
      <c r="A22" s="38"/>
      <c r="B22" s="38"/>
      <c r="C22" s="39"/>
      <c r="D22" s="42" t="s">
        <v>271</v>
      </c>
      <c r="E22" s="44" t="s">
        <v>3</v>
      </c>
      <c r="F22" s="45"/>
      <c r="G22" s="36">
        <v>44197</v>
      </c>
      <c r="H22" s="36">
        <v>44561</v>
      </c>
      <c r="I22" s="34" t="s">
        <v>272</v>
      </c>
      <c r="J22" s="34" t="s">
        <v>273</v>
      </c>
      <c r="K22" s="37"/>
      <c r="L22" s="37"/>
      <c r="M22" s="37"/>
      <c r="N22" s="37"/>
      <c r="O22" s="37"/>
      <c r="P22" s="37"/>
      <c r="Q22" s="37"/>
      <c r="R22" s="21"/>
      <c r="S22" s="21"/>
      <c r="T22" s="21"/>
      <c r="U22" s="21"/>
      <c r="V22" s="21"/>
      <c r="W22" s="21"/>
      <c r="X22" s="21"/>
      <c r="Y22" s="21"/>
      <c r="Z22" s="21"/>
    </row>
    <row r="23" spans="1:26" ht="36" x14ac:dyDescent="0.2">
      <c r="A23" s="38"/>
      <c r="B23" s="38"/>
      <c r="C23" s="39"/>
      <c r="D23" s="42" t="s">
        <v>274</v>
      </c>
      <c r="E23" s="44" t="s">
        <v>3</v>
      </c>
      <c r="F23" s="45"/>
      <c r="G23" s="36">
        <v>44197</v>
      </c>
      <c r="H23" s="36">
        <v>44561</v>
      </c>
      <c r="I23" s="90" t="s">
        <v>272</v>
      </c>
      <c r="J23" s="34" t="s">
        <v>273</v>
      </c>
      <c r="K23" s="37"/>
      <c r="L23" s="37"/>
      <c r="M23" s="37"/>
      <c r="N23" s="37"/>
      <c r="O23" s="37"/>
      <c r="P23" s="37"/>
      <c r="Q23" s="37"/>
      <c r="R23" s="21"/>
      <c r="S23" s="21"/>
      <c r="T23" s="21"/>
      <c r="U23" s="21"/>
      <c r="V23" s="21"/>
      <c r="W23" s="21"/>
      <c r="X23" s="21"/>
      <c r="Y23" s="21"/>
      <c r="Z23" s="21"/>
    </row>
    <row r="24" spans="1:26" ht="60" customHeight="1" x14ac:dyDescent="0.2">
      <c r="A24" s="38"/>
      <c r="B24" s="38"/>
      <c r="C24" s="39"/>
      <c r="D24" s="42" t="s">
        <v>275</v>
      </c>
      <c r="E24" s="44" t="s">
        <v>7</v>
      </c>
      <c r="F24" s="45" t="s">
        <v>276</v>
      </c>
      <c r="G24" s="36">
        <v>44197</v>
      </c>
      <c r="H24" s="36">
        <v>44561</v>
      </c>
      <c r="I24" s="34" t="s">
        <v>277</v>
      </c>
      <c r="J24" s="34" t="s">
        <v>278</v>
      </c>
      <c r="K24" s="37"/>
      <c r="L24" s="37"/>
      <c r="M24" s="37"/>
      <c r="N24" s="37"/>
      <c r="O24" s="37"/>
      <c r="P24" s="37"/>
      <c r="Q24" s="37"/>
      <c r="R24" s="21"/>
      <c r="S24" s="21"/>
      <c r="T24" s="21"/>
      <c r="U24" s="21"/>
      <c r="V24" s="21"/>
      <c r="W24" s="21"/>
      <c r="X24" s="21"/>
      <c r="Y24" s="21"/>
      <c r="Z24" s="21"/>
    </row>
    <row r="25" spans="1:26" ht="96" x14ac:dyDescent="0.2">
      <c r="A25" s="38"/>
      <c r="B25" s="38"/>
      <c r="C25" s="39"/>
      <c r="D25" s="42" t="s">
        <v>279</v>
      </c>
      <c r="E25" s="44" t="s">
        <v>7</v>
      </c>
      <c r="F25" s="45" t="s">
        <v>276</v>
      </c>
      <c r="G25" s="36">
        <v>44242</v>
      </c>
      <c r="H25" s="36">
        <v>44561</v>
      </c>
      <c r="I25" s="34" t="s">
        <v>280</v>
      </c>
      <c r="J25" s="34" t="s">
        <v>281</v>
      </c>
      <c r="K25" s="37"/>
      <c r="L25" s="37"/>
      <c r="M25" s="37"/>
      <c r="N25" s="37"/>
      <c r="O25" s="37"/>
      <c r="P25" s="37"/>
      <c r="Q25" s="37"/>
      <c r="R25" s="21"/>
      <c r="S25" s="21"/>
      <c r="T25" s="21"/>
      <c r="U25" s="21"/>
      <c r="V25" s="21"/>
      <c r="W25" s="21"/>
      <c r="X25" s="21"/>
      <c r="Y25" s="21"/>
      <c r="Z25" s="21"/>
    </row>
    <row r="26" spans="1:26" ht="120" x14ac:dyDescent="0.2">
      <c r="A26" s="38"/>
      <c r="B26" s="38"/>
      <c r="C26" s="46"/>
      <c r="D26" s="42" t="s">
        <v>282</v>
      </c>
      <c r="E26" s="44" t="s">
        <v>5</v>
      </c>
      <c r="F26" s="45" t="s">
        <v>283</v>
      </c>
      <c r="G26" s="36">
        <v>44228</v>
      </c>
      <c r="H26" s="36">
        <v>44561</v>
      </c>
      <c r="I26" s="34" t="s">
        <v>284</v>
      </c>
      <c r="J26" s="34" t="s">
        <v>285</v>
      </c>
      <c r="K26" s="37"/>
      <c r="L26" s="37"/>
      <c r="M26" s="37"/>
      <c r="N26" s="37"/>
      <c r="O26" s="37"/>
      <c r="P26" s="37"/>
      <c r="Q26" s="37"/>
      <c r="R26" s="21"/>
      <c r="S26" s="21"/>
      <c r="T26" s="21"/>
      <c r="U26" s="21"/>
      <c r="V26" s="21"/>
      <c r="W26" s="21"/>
      <c r="X26" s="21"/>
      <c r="Y26" s="21"/>
      <c r="Z26" s="21"/>
    </row>
    <row r="27" spans="1:26" ht="204" x14ac:dyDescent="0.2">
      <c r="A27" s="38"/>
      <c r="B27" s="38"/>
      <c r="C27" s="47" t="s">
        <v>85</v>
      </c>
      <c r="D27" s="48" t="s">
        <v>286</v>
      </c>
      <c r="E27" s="45" t="s">
        <v>5</v>
      </c>
      <c r="F27" s="43" t="s">
        <v>287</v>
      </c>
      <c r="G27" s="36">
        <v>44228</v>
      </c>
      <c r="H27" s="36">
        <v>44276</v>
      </c>
      <c r="I27" s="34" t="s">
        <v>288</v>
      </c>
      <c r="J27" s="34" t="s">
        <v>289</v>
      </c>
      <c r="K27" s="37"/>
      <c r="L27" s="37"/>
      <c r="M27" s="37"/>
      <c r="N27" s="37"/>
      <c r="O27" s="37"/>
      <c r="P27" s="37"/>
      <c r="Q27" s="37"/>
      <c r="R27" s="21"/>
      <c r="S27" s="21"/>
      <c r="T27" s="21"/>
      <c r="U27" s="21"/>
      <c r="V27" s="21"/>
      <c r="W27" s="21"/>
      <c r="X27" s="21"/>
      <c r="Y27" s="21"/>
      <c r="Z27" s="21"/>
    </row>
    <row r="28" spans="1:26" ht="96" x14ac:dyDescent="0.2">
      <c r="A28" s="38"/>
      <c r="B28" s="38"/>
      <c r="C28" s="38"/>
      <c r="D28" s="49" t="s">
        <v>290</v>
      </c>
      <c r="E28" s="45" t="s">
        <v>5</v>
      </c>
      <c r="F28" s="43" t="s">
        <v>287</v>
      </c>
      <c r="G28" s="35">
        <v>44228</v>
      </c>
      <c r="H28" s="35">
        <v>44561</v>
      </c>
      <c r="I28" s="34" t="s">
        <v>291</v>
      </c>
      <c r="J28" s="34" t="s">
        <v>292</v>
      </c>
      <c r="K28" s="37"/>
      <c r="L28" s="37"/>
      <c r="M28" s="37"/>
      <c r="N28" s="37"/>
      <c r="O28" s="37"/>
      <c r="P28" s="37"/>
      <c r="Q28" s="37"/>
      <c r="R28" s="21"/>
      <c r="S28" s="21"/>
      <c r="T28" s="21"/>
      <c r="U28" s="21"/>
      <c r="V28" s="21"/>
      <c r="W28" s="21"/>
      <c r="X28" s="21"/>
      <c r="Y28" s="21"/>
      <c r="Z28" s="21"/>
    </row>
    <row r="29" spans="1:26" ht="72" x14ac:dyDescent="0.2">
      <c r="A29" s="38"/>
      <c r="B29" s="38"/>
      <c r="C29" s="38"/>
      <c r="D29" s="49" t="s">
        <v>293</v>
      </c>
      <c r="E29" s="45" t="s">
        <v>5</v>
      </c>
      <c r="F29" s="43" t="s">
        <v>256</v>
      </c>
      <c r="G29" s="35">
        <v>44287</v>
      </c>
      <c r="H29" s="35">
        <v>44530</v>
      </c>
      <c r="I29" s="34" t="s">
        <v>294</v>
      </c>
      <c r="J29" s="34" t="s">
        <v>295</v>
      </c>
      <c r="K29" s="37"/>
      <c r="L29" s="37"/>
      <c r="M29" s="37"/>
      <c r="N29" s="37"/>
      <c r="O29" s="37"/>
      <c r="P29" s="37"/>
      <c r="Q29" s="37"/>
      <c r="R29" s="21"/>
      <c r="S29" s="21"/>
      <c r="T29" s="21"/>
      <c r="U29" s="21"/>
      <c r="V29" s="21"/>
      <c r="W29" s="21"/>
      <c r="X29" s="21"/>
      <c r="Y29" s="21"/>
      <c r="Z29" s="21"/>
    </row>
    <row r="30" spans="1:26" ht="108" x14ac:dyDescent="0.2">
      <c r="A30" s="38"/>
      <c r="B30" s="38"/>
      <c r="C30" s="38"/>
      <c r="D30" s="49" t="s">
        <v>296</v>
      </c>
      <c r="E30" s="45" t="s">
        <v>5</v>
      </c>
      <c r="F30" s="43" t="s">
        <v>256</v>
      </c>
      <c r="G30" s="35">
        <v>44228</v>
      </c>
      <c r="H30" s="35">
        <v>44561</v>
      </c>
      <c r="I30" s="34" t="s">
        <v>297</v>
      </c>
      <c r="J30" s="34" t="s">
        <v>298</v>
      </c>
      <c r="K30" s="37"/>
      <c r="L30" s="37"/>
      <c r="M30" s="37"/>
      <c r="N30" s="37"/>
      <c r="O30" s="37"/>
      <c r="P30" s="37"/>
      <c r="Q30" s="37"/>
      <c r="R30" s="21"/>
      <c r="S30" s="21"/>
      <c r="T30" s="21"/>
      <c r="U30" s="21"/>
      <c r="V30" s="21"/>
      <c r="W30" s="21"/>
      <c r="X30" s="21"/>
      <c r="Y30" s="21"/>
      <c r="Z30" s="21"/>
    </row>
    <row r="31" spans="1:26" ht="192" x14ac:dyDescent="0.2">
      <c r="A31" s="38"/>
      <c r="B31" s="38"/>
      <c r="C31" s="38"/>
      <c r="D31" s="49" t="s">
        <v>299</v>
      </c>
      <c r="E31" s="45" t="s">
        <v>5</v>
      </c>
      <c r="F31" s="43" t="s">
        <v>287</v>
      </c>
      <c r="G31" s="35">
        <v>44228</v>
      </c>
      <c r="H31" s="35">
        <v>44561</v>
      </c>
      <c r="I31" s="34" t="s">
        <v>300</v>
      </c>
      <c r="J31" s="34" t="s">
        <v>301</v>
      </c>
      <c r="K31" s="37"/>
      <c r="L31" s="37"/>
      <c r="M31" s="37"/>
      <c r="N31" s="37"/>
      <c r="O31" s="37"/>
      <c r="P31" s="37"/>
      <c r="Q31" s="37"/>
      <c r="R31" s="21"/>
      <c r="S31" s="21"/>
      <c r="T31" s="21"/>
      <c r="U31" s="21"/>
      <c r="V31" s="21"/>
      <c r="W31" s="21"/>
      <c r="X31" s="21"/>
      <c r="Y31" s="21"/>
      <c r="Z31" s="21"/>
    </row>
    <row r="32" spans="1:26" ht="156" x14ac:dyDescent="0.2">
      <c r="A32" s="38"/>
      <c r="B32" s="38"/>
      <c r="C32" s="38"/>
      <c r="D32" s="49" t="s">
        <v>302</v>
      </c>
      <c r="E32" s="45" t="s">
        <v>5</v>
      </c>
      <c r="F32" s="43" t="s">
        <v>303</v>
      </c>
      <c r="G32" s="35">
        <v>44228</v>
      </c>
      <c r="H32" s="35">
        <v>44561</v>
      </c>
      <c r="I32" s="34" t="s">
        <v>304</v>
      </c>
      <c r="J32" s="34" t="s">
        <v>305</v>
      </c>
      <c r="K32" s="37"/>
      <c r="L32" s="37"/>
      <c r="M32" s="37"/>
      <c r="N32" s="37"/>
      <c r="O32" s="37"/>
      <c r="P32" s="37"/>
      <c r="Q32" s="37"/>
      <c r="R32" s="21"/>
      <c r="S32" s="21"/>
      <c r="T32" s="21"/>
      <c r="U32" s="21"/>
      <c r="V32" s="21"/>
      <c r="W32" s="21"/>
      <c r="X32" s="21"/>
      <c r="Y32" s="21"/>
      <c r="Z32" s="21"/>
    </row>
    <row r="33" spans="1:26" ht="72" x14ac:dyDescent="0.2">
      <c r="A33" s="38"/>
      <c r="B33" s="38"/>
      <c r="C33" s="38"/>
      <c r="D33" s="49" t="s">
        <v>306</v>
      </c>
      <c r="E33" s="45" t="s">
        <v>5</v>
      </c>
      <c r="F33" s="43" t="s">
        <v>256</v>
      </c>
      <c r="G33" s="35">
        <v>44228</v>
      </c>
      <c r="H33" s="35">
        <v>44561</v>
      </c>
      <c r="I33" s="34" t="s">
        <v>307</v>
      </c>
      <c r="J33" s="34" t="s">
        <v>308</v>
      </c>
      <c r="K33" s="37"/>
      <c r="L33" s="37"/>
      <c r="M33" s="37"/>
      <c r="N33" s="37"/>
      <c r="O33" s="37"/>
      <c r="P33" s="37"/>
      <c r="Q33" s="37"/>
      <c r="R33" s="21"/>
      <c r="S33" s="21"/>
      <c r="T33" s="21"/>
      <c r="U33" s="21"/>
      <c r="V33" s="21"/>
      <c r="W33" s="21"/>
      <c r="X33" s="21"/>
      <c r="Y33" s="21"/>
      <c r="Z33" s="21"/>
    </row>
    <row r="34" spans="1:26" ht="168" x14ac:dyDescent="0.2">
      <c r="A34" s="38"/>
      <c r="B34" s="38"/>
      <c r="C34" s="38"/>
      <c r="D34" s="40" t="s">
        <v>309</v>
      </c>
      <c r="E34" s="50" t="s">
        <v>5</v>
      </c>
      <c r="F34" s="50" t="s">
        <v>287</v>
      </c>
      <c r="G34" s="35">
        <v>44228</v>
      </c>
      <c r="H34" s="35">
        <v>44561</v>
      </c>
      <c r="I34" s="34" t="s">
        <v>310</v>
      </c>
      <c r="J34" s="34" t="s">
        <v>311</v>
      </c>
      <c r="K34" s="37"/>
      <c r="L34" s="37"/>
      <c r="M34" s="37"/>
      <c r="N34" s="37"/>
      <c r="O34" s="37"/>
      <c r="P34" s="37"/>
      <c r="Q34" s="37"/>
      <c r="R34" s="21"/>
      <c r="S34" s="21"/>
      <c r="T34" s="21"/>
      <c r="U34" s="21"/>
      <c r="V34" s="21"/>
      <c r="W34" s="21"/>
      <c r="X34" s="21"/>
      <c r="Y34" s="21"/>
      <c r="Z34" s="21"/>
    </row>
    <row r="35" spans="1:26" ht="180" x14ac:dyDescent="0.2">
      <c r="A35" s="38"/>
      <c r="B35" s="38"/>
      <c r="C35" s="38"/>
      <c r="D35" s="49" t="s">
        <v>312</v>
      </c>
      <c r="E35" s="45" t="s">
        <v>5</v>
      </c>
      <c r="F35" s="50" t="s">
        <v>287</v>
      </c>
      <c r="G35" s="35">
        <v>44211</v>
      </c>
      <c r="H35" s="35">
        <v>44561</v>
      </c>
      <c r="I35" s="34" t="s">
        <v>313</v>
      </c>
      <c r="J35" s="34" t="s">
        <v>314</v>
      </c>
      <c r="K35" s="37"/>
      <c r="L35" s="37"/>
      <c r="M35" s="37"/>
      <c r="N35" s="37"/>
      <c r="O35" s="37"/>
      <c r="P35" s="37"/>
      <c r="Q35" s="37"/>
      <c r="R35" s="21"/>
      <c r="S35" s="21"/>
      <c r="T35" s="21"/>
      <c r="U35" s="21"/>
      <c r="V35" s="21"/>
      <c r="W35" s="21"/>
      <c r="X35" s="21"/>
      <c r="Y35" s="21"/>
      <c r="Z35" s="21"/>
    </row>
    <row r="36" spans="1:26" ht="96" x14ac:dyDescent="0.2">
      <c r="A36" s="38"/>
      <c r="B36" s="38"/>
      <c r="C36" s="38"/>
      <c r="D36" s="49" t="s">
        <v>315</v>
      </c>
      <c r="E36" s="45" t="s">
        <v>5</v>
      </c>
      <c r="F36" s="50" t="s">
        <v>287</v>
      </c>
      <c r="G36" s="35">
        <v>44211</v>
      </c>
      <c r="H36" s="35">
        <v>44561</v>
      </c>
      <c r="I36" s="34" t="s">
        <v>316</v>
      </c>
      <c r="J36" s="34" t="s">
        <v>317</v>
      </c>
      <c r="K36" s="37"/>
      <c r="L36" s="37"/>
      <c r="M36" s="37"/>
      <c r="N36" s="37"/>
      <c r="O36" s="37"/>
      <c r="P36" s="37"/>
      <c r="Q36" s="37"/>
      <c r="R36" s="21"/>
      <c r="S36" s="21"/>
      <c r="T36" s="21"/>
      <c r="U36" s="21"/>
      <c r="V36" s="21"/>
      <c r="W36" s="21"/>
      <c r="X36" s="21"/>
      <c r="Y36" s="21"/>
      <c r="Z36" s="21"/>
    </row>
    <row r="37" spans="1:26" ht="264" x14ac:dyDescent="0.2">
      <c r="A37" s="38"/>
      <c r="B37" s="38"/>
      <c r="C37" s="38"/>
      <c r="D37" s="49" t="s">
        <v>318</v>
      </c>
      <c r="E37" s="45" t="s">
        <v>5</v>
      </c>
      <c r="F37" s="50" t="s">
        <v>287</v>
      </c>
      <c r="G37" s="35">
        <v>44211</v>
      </c>
      <c r="H37" s="35">
        <v>44561</v>
      </c>
      <c r="I37" s="34" t="s">
        <v>319</v>
      </c>
      <c r="J37" s="34" t="s">
        <v>320</v>
      </c>
      <c r="K37" s="37"/>
      <c r="L37" s="37"/>
      <c r="M37" s="37"/>
      <c r="N37" s="37"/>
      <c r="O37" s="37"/>
      <c r="P37" s="37"/>
      <c r="Q37" s="37"/>
      <c r="R37" s="21"/>
      <c r="S37" s="21"/>
      <c r="T37" s="21"/>
      <c r="U37" s="21"/>
      <c r="V37" s="21"/>
      <c r="W37" s="21"/>
      <c r="X37" s="21"/>
      <c r="Y37" s="21"/>
      <c r="Z37" s="21"/>
    </row>
    <row r="38" spans="1:26" ht="360" x14ac:dyDescent="0.2">
      <c r="A38" s="38"/>
      <c r="B38" s="38"/>
      <c r="C38" s="38"/>
      <c r="D38" s="49" t="s">
        <v>321</v>
      </c>
      <c r="E38" s="43" t="s">
        <v>4</v>
      </c>
      <c r="F38" s="43" t="s">
        <v>322</v>
      </c>
      <c r="G38" s="35">
        <v>44228</v>
      </c>
      <c r="H38" s="35">
        <v>44501</v>
      </c>
      <c r="I38" s="34" t="s">
        <v>323</v>
      </c>
      <c r="J38" s="34" t="s">
        <v>324</v>
      </c>
      <c r="K38" s="37"/>
      <c r="L38" s="37"/>
      <c r="M38" s="37"/>
      <c r="N38" s="37"/>
      <c r="O38" s="37"/>
      <c r="P38" s="37"/>
      <c r="Q38" s="37"/>
      <c r="R38" s="21"/>
      <c r="S38" s="21"/>
      <c r="T38" s="21"/>
      <c r="U38" s="21"/>
      <c r="V38" s="21"/>
      <c r="W38" s="21"/>
      <c r="X38" s="21"/>
      <c r="Y38" s="21"/>
      <c r="Z38" s="21"/>
    </row>
    <row r="39" spans="1:26" ht="72" x14ac:dyDescent="0.2">
      <c r="A39" s="38"/>
      <c r="B39" s="38"/>
      <c r="C39" s="38"/>
      <c r="D39" s="49" t="s">
        <v>325</v>
      </c>
      <c r="E39" s="43" t="s">
        <v>326</v>
      </c>
      <c r="F39" s="43" t="s">
        <v>327</v>
      </c>
      <c r="G39" s="35">
        <v>44207</v>
      </c>
      <c r="H39" s="35">
        <v>44408</v>
      </c>
      <c r="I39" s="34" t="s">
        <v>328</v>
      </c>
      <c r="J39" s="34" t="s">
        <v>329</v>
      </c>
      <c r="K39" s="37"/>
      <c r="L39" s="37"/>
      <c r="M39" s="37"/>
      <c r="N39" s="37"/>
      <c r="O39" s="37"/>
      <c r="P39" s="37"/>
      <c r="Q39" s="37"/>
      <c r="R39" s="21"/>
      <c r="S39" s="21"/>
      <c r="T39" s="21"/>
      <c r="U39" s="21"/>
      <c r="V39" s="21"/>
      <c r="W39" s="21"/>
      <c r="X39" s="21"/>
      <c r="Y39" s="21"/>
      <c r="Z39" s="21"/>
    </row>
    <row r="40" spans="1:26" ht="409.5" x14ac:dyDescent="0.2">
      <c r="A40" s="38"/>
      <c r="B40" s="38"/>
      <c r="C40" s="38"/>
      <c r="D40" s="49" t="s">
        <v>330</v>
      </c>
      <c r="E40" s="43" t="s">
        <v>8</v>
      </c>
      <c r="F40" s="45"/>
      <c r="G40" s="35">
        <v>44197</v>
      </c>
      <c r="H40" s="35">
        <v>44561</v>
      </c>
      <c r="I40" s="34" t="s">
        <v>331</v>
      </c>
      <c r="J40" s="34" t="s">
        <v>332</v>
      </c>
      <c r="K40" s="37"/>
      <c r="L40" s="37"/>
      <c r="M40" s="37"/>
      <c r="N40" s="37"/>
      <c r="O40" s="37"/>
      <c r="P40" s="37"/>
      <c r="Q40" s="37"/>
      <c r="R40" s="21"/>
      <c r="S40" s="21"/>
      <c r="T40" s="21"/>
      <c r="U40" s="21"/>
      <c r="V40" s="21"/>
      <c r="W40" s="21"/>
      <c r="X40" s="21"/>
      <c r="Y40" s="21"/>
      <c r="Z40" s="21"/>
    </row>
    <row r="41" spans="1:26" ht="409.5" x14ac:dyDescent="0.2">
      <c r="A41" s="38"/>
      <c r="B41" s="38"/>
      <c r="C41" s="38"/>
      <c r="D41" s="49" t="s">
        <v>333</v>
      </c>
      <c r="E41" s="43" t="s">
        <v>334</v>
      </c>
      <c r="F41" s="43" t="s">
        <v>335</v>
      </c>
      <c r="G41" s="35">
        <v>44197</v>
      </c>
      <c r="H41" s="35">
        <v>44561</v>
      </c>
      <c r="I41" s="34" t="s">
        <v>640</v>
      </c>
      <c r="J41" s="34" t="s">
        <v>336</v>
      </c>
      <c r="K41" s="37"/>
      <c r="L41" s="37"/>
      <c r="M41" s="37"/>
      <c r="N41" s="37"/>
      <c r="O41" s="37"/>
      <c r="P41" s="37"/>
      <c r="Q41" s="37"/>
      <c r="R41" s="51"/>
      <c r="S41" s="21"/>
      <c r="T41" s="21"/>
      <c r="U41" s="21"/>
      <c r="V41" s="21"/>
      <c r="W41" s="21"/>
      <c r="X41" s="21"/>
      <c r="Y41" s="21"/>
      <c r="Z41" s="21"/>
    </row>
    <row r="42" spans="1:26" ht="360" x14ac:dyDescent="0.2">
      <c r="A42" s="38"/>
      <c r="B42" s="38"/>
      <c r="C42" s="38"/>
      <c r="D42" s="49" t="s">
        <v>337</v>
      </c>
      <c r="E42" s="43" t="s">
        <v>338</v>
      </c>
      <c r="F42" s="43" t="s">
        <v>287</v>
      </c>
      <c r="G42" s="35">
        <v>44378</v>
      </c>
      <c r="H42" s="35">
        <v>44547</v>
      </c>
      <c r="I42" s="89" t="s">
        <v>644</v>
      </c>
      <c r="J42" s="34" t="s">
        <v>339</v>
      </c>
      <c r="K42" s="37"/>
      <c r="L42" s="37"/>
      <c r="M42" s="37"/>
      <c r="N42" s="37"/>
      <c r="O42" s="37"/>
      <c r="P42" s="37"/>
      <c r="Q42" s="37"/>
      <c r="R42" s="21"/>
      <c r="S42" s="21"/>
      <c r="T42" s="21"/>
      <c r="U42" s="21"/>
      <c r="V42" s="21"/>
      <c r="W42" s="21"/>
      <c r="X42" s="21"/>
      <c r="Y42" s="21"/>
      <c r="Z42" s="21"/>
    </row>
    <row r="43" spans="1:26" ht="156" x14ac:dyDescent="0.2">
      <c r="A43" s="38"/>
      <c r="B43" s="38"/>
      <c r="C43" s="52"/>
      <c r="D43" s="49" t="s">
        <v>340</v>
      </c>
      <c r="E43" s="43" t="s">
        <v>338</v>
      </c>
      <c r="F43" s="43" t="s">
        <v>287</v>
      </c>
      <c r="G43" s="35">
        <v>44378</v>
      </c>
      <c r="H43" s="35">
        <v>44547</v>
      </c>
      <c r="I43" s="34" t="s">
        <v>652</v>
      </c>
      <c r="J43" s="34" t="s">
        <v>341</v>
      </c>
      <c r="K43" s="37"/>
      <c r="L43" s="37"/>
      <c r="M43" s="37"/>
      <c r="N43" s="37"/>
      <c r="O43" s="37"/>
      <c r="P43" s="37"/>
      <c r="Q43" s="37"/>
      <c r="R43" s="21"/>
      <c r="S43" s="21"/>
      <c r="T43" s="21"/>
      <c r="U43" s="21"/>
      <c r="V43" s="21"/>
      <c r="W43" s="21"/>
      <c r="X43" s="21"/>
      <c r="Y43" s="21"/>
      <c r="Z43" s="21"/>
    </row>
    <row r="44" spans="1:26" ht="96" x14ac:dyDescent="0.2">
      <c r="A44" s="38"/>
      <c r="B44" s="38"/>
      <c r="C44" s="47" t="s">
        <v>86</v>
      </c>
      <c r="D44" s="49" t="s">
        <v>342</v>
      </c>
      <c r="E44" s="43" t="s">
        <v>6</v>
      </c>
      <c r="F44" s="45" t="s">
        <v>343</v>
      </c>
      <c r="G44" s="35">
        <v>44197</v>
      </c>
      <c r="H44" s="35">
        <v>44561</v>
      </c>
      <c r="I44" s="91" t="s">
        <v>645</v>
      </c>
      <c r="J44" s="34" t="s">
        <v>344</v>
      </c>
      <c r="K44" s="37"/>
      <c r="L44" s="37"/>
      <c r="M44" s="37"/>
      <c r="N44" s="37"/>
      <c r="O44" s="37"/>
      <c r="P44" s="37"/>
      <c r="Q44" s="37"/>
      <c r="R44" s="21"/>
      <c r="S44" s="21"/>
      <c r="T44" s="21"/>
      <c r="U44" s="21"/>
      <c r="V44" s="21"/>
      <c r="W44" s="21"/>
      <c r="X44" s="21"/>
      <c r="Y44" s="21"/>
      <c r="Z44" s="21"/>
    </row>
    <row r="45" spans="1:26" ht="120" x14ac:dyDescent="0.2">
      <c r="A45" s="38"/>
      <c r="B45" s="38"/>
      <c r="C45" s="38"/>
      <c r="D45" s="49" t="s">
        <v>345</v>
      </c>
      <c r="E45" s="43" t="s">
        <v>6</v>
      </c>
      <c r="F45" s="45" t="s">
        <v>343</v>
      </c>
      <c r="G45" s="35">
        <v>44197</v>
      </c>
      <c r="H45" s="35">
        <v>44561</v>
      </c>
      <c r="I45" s="43" t="s">
        <v>346</v>
      </c>
      <c r="J45" s="34" t="s">
        <v>347</v>
      </c>
      <c r="K45" s="37"/>
      <c r="L45" s="37"/>
      <c r="M45" s="37"/>
      <c r="N45" s="37"/>
      <c r="O45" s="37"/>
      <c r="P45" s="37"/>
      <c r="Q45" s="37"/>
      <c r="R45" s="21"/>
      <c r="S45" s="21"/>
      <c r="T45" s="21"/>
      <c r="U45" s="21"/>
      <c r="V45" s="21"/>
      <c r="W45" s="21"/>
      <c r="X45" s="21"/>
      <c r="Y45" s="21"/>
      <c r="Z45" s="21"/>
    </row>
    <row r="46" spans="1:26" ht="120" x14ac:dyDescent="0.2">
      <c r="A46" s="38"/>
      <c r="B46" s="38"/>
      <c r="C46" s="38"/>
      <c r="D46" s="49" t="s">
        <v>348</v>
      </c>
      <c r="E46" s="43" t="s">
        <v>7</v>
      </c>
      <c r="F46" s="53"/>
      <c r="G46" s="35">
        <v>44256</v>
      </c>
      <c r="H46" s="35">
        <v>44561</v>
      </c>
      <c r="I46" s="43" t="s">
        <v>349</v>
      </c>
      <c r="J46" s="34" t="s">
        <v>350</v>
      </c>
      <c r="K46" s="37"/>
      <c r="L46" s="37"/>
      <c r="M46" s="37"/>
      <c r="N46" s="37"/>
      <c r="O46" s="37"/>
      <c r="P46" s="37"/>
      <c r="Q46" s="37"/>
      <c r="R46" s="21"/>
      <c r="S46" s="21"/>
      <c r="T46" s="21"/>
      <c r="U46" s="21"/>
      <c r="V46" s="21"/>
      <c r="W46" s="21"/>
      <c r="X46" s="21"/>
      <c r="Y46" s="21"/>
      <c r="Z46" s="21"/>
    </row>
    <row r="47" spans="1:26" ht="372" x14ac:dyDescent="0.2">
      <c r="A47" s="38"/>
      <c r="B47" s="38"/>
      <c r="C47" s="38"/>
      <c r="D47" s="49" t="s">
        <v>351</v>
      </c>
      <c r="E47" s="43" t="s">
        <v>7</v>
      </c>
      <c r="F47" s="54" t="s">
        <v>352</v>
      </c>
      <c r="G47" s="35">
        <v>44211</v>
      </c>
      <c r="H47" s="35">
        <v>44561</v>
      </c>
      <c r="I47" s="43" t="s">
        <v>353</v>
      </c>
      <c r="J47" s="34" t="s">
        <v>354</v>
      </c>
      <c r="K47" s="37"/>
      <c r="L47" s="37"/>
      <c r="M47" s="37"/>
      <c r="N47" s="37"/>
      <c r="O47" s="37"/>
      <c r="P47" s="37"/>
      <c r="Q47" s="37"/>
      <c r="R47" s="21"/>
      <c r="S47" s="21"/>
      <c r="T47" s="21"/>
      <c r="U47" s="21"/>
      <c r="V47" s="21"/>
      <c r="W47" s="21"/>
      <c r="X47" s="21"/>
      <c r="Y47" s="21"/>
      <c r="Z47" s="21"/>
    </row>
    <row r="48" spans="1:26" ht="120" x14ac:dyDescent="0.2">
      <c r="A48" s="38"/>
      <c r="B48" s="38"/>
      <c r="C48" s="38"/>
      <c r="D48" s="49" t="s">
        <v>355</v>
      </c>
      <c r="E48" s="43" t="s">
        <v>6</v>
      </c>
      <c r="F48" s="45" t="s">
        <v>343</v>
      </c>
      <c r="G48" s="35">
        <v>44197</v>
      </c>
      <c r="H48" s="35">
        <v>44561</v>
      </c>
      <c r="I48" s="91" t="s">
        <v>646</v>
      </c>
      <c r="J48" s="34" t="s">
        <v>655</v>
      </c>
      <c r="K48" s="37"/>
      <c r="L48" s="37"/>
      <c r="M48" s="37"/>
      <c r="N48" s="37"/>
      <c r="O48" s="37"/>
      <c r="P48" s="37"/>
      <c r="Q48" s="37"/>
      <c r="R48" s="21"/>
      <c r="S48" s="21"/>
      <c r="T48" s="21"/>
      <c r="U48" s="21"/>
      <c r="V48" s="21"/>
      <c r="W48" s="21"/>
      <c r="X48" s="21"/>
      <c r="Y48" s="21"/>
      <c r="Z48" s="21"/>
    </row>
    <row r="49" spans="1:26" ht="84" x14ac:dyDescent="0.2">
      <c r="A49" s="38"/>
      <c r="B49" s="38"/>
      <c r="C49" s="38"/>
      <c r="D49" s="49" t="s">
        <v>356</v>
      </c>
      <c r="E49" s="43" t="s">
        <v>6</v>
      </c>
      <c r="F49" s="43" t="s">
        <v>357</v>
      </c>
      <c r="G49" s="35">
        <v>44197</v>
      </c>
      <c r="H49" s="35">
        <v>44561</v>
      </c>
      <c r="I49" s="43" t="s">
        <v>358</v>
      </c>
      <c r="J49" s="34" t="s">
        <v>359</v>
      </c>
      <c r="K49" s="37"/>
      <c r="L49" s="37"/>
      <c r="M49" s="37"/>
      <c r="N49" s="37"/>
      <c r="O49" s="37"/>
      <c r="P49" s="37"/>
      <c r="Q49" s="37"/>
      <c r="R49" s="21"/>
      <c r="S49" s="21"/>
      <c r="T49" s="21"/>
      <c r="U49" s="21"/>
      <c r="V49" s="21"/>
      <c r="W49" s="21"/>
      <c r="X49" s="21"/>
      <c r="Y49" s="21"/>
      <c r="Z49" s="21"/>
    </row>
    <row r="50" spans="1:26" ht="108" x14ac:dyDescent="0.2">
      <c r="A50" s="38"/>
      <c r="B50" s="38"/>
      <c r="C50" s="38"/>
      <c r="D50" s="49" t="s">
        <v>360</v>
      </c>
      <c r="E50" s="43" t="s">
        <v>6</v>
      </c>
      <c r="F50" s="43" t="s">
        <v>357</v>
      </c>
      <c r="G50" s="35">
        <v>44197</v>
      </c>
      <c r="H50" s="35">
        <v>44561</v>
      </c>
      <c r="I50" s="43" t="s">
        <v>361</v>
      </c>
      <c r="J50" s="34" t="s">
        <v>362</v>
      </c>
      <c r="K50" s="37"/>
      <c r="L50" s="37"/>
      <c r="M50" s="37"/>
      <c r="N50" s="37"/>
      <c r="O50" s="37"/>
      <c r="P50" s="37"/>
      <c r="Q50" s="37"/>
      <c r="R50" s="21"/>
      <c r="S50" s="21"/>
      <c r="T50" s="21"/>
      <c r="U50" s="21"/>
      <c r="V50" s="21"/>
      <c r="W50" s="21"/>
      <c r="X50" s="21"/>
      <c r="Y50" s="21"/>
      <c r="Z50" s="21"/>
    </row>
    <row r="51" spans="1:26" ht="48" x14ac:dyDescent="0.2">
      <c r="A51" s="38"/>
      <c r="B51" s="38"/>
      <c r="C51" s="38"/>
      <c r="D51" s="49" t="s">
        <v>363</v>
      </c>
      <c r="E51" s="43" t="s">
        <v>7</v>
      </c>
      <c r="F51" s="55" t="s">
        <v>364</v>
      </c>
      <c r="G51" s="56">
        <v>44270</v>
      </c>
      <c r="H51" s="56">
        <v>44561</v>
      </c>
      <c r="I51" s="43" t="s">
        <v>365</v>
      </c>
      <c r="J51" s="34" t="s">
        <v>625</v>
      </c>
      <c r="K51" s="37"/>
      <c r="L51" s="37"/>
      <c r="M51" s="37"/>
      <c r="N51" s="37"/>
      <c r="O51" s="37"/>
      <c r="P51" s="37"/>
      <c r="Q51" s="37"/>
      <c r="R51" s="21"/>
      <c r="S51" s="21"/>
      <c r="T51" s="21"/>
      <c r="U51" s="21"/>
      <c r="V51" s="21"/>
      <c r="W51" s="21"/>
      <c r="X51" s="21"/>
      <c r="Y51" s="21"/>
      <c r="Z51" s="21"/>
    </row>
    <row r="52" spans="1:26" ht="396" x14ac:dyDescent="0.2">
      <c r="A52" s="38"/>
      <c r="B52" s="38"/>
      <c r="C52" s="38"/>
      <c r="D52" s="57" t="s">
        <v>366</v>
      </c>
      <c r="E52" s="43" t="s">
        <v>7</v>
      </c>
      <c r="F52" s="43" t="s">
        <v>367</v>
      </c>
      <c r="G52" s="56">
        <v>44270</v>
      </c>
      <c r="H52" s="56">
        <v>44561</v>
      </c>
      <c r="I52" s="43" t="s">
        <v>656</v>
      </c>
      <c r="J52" s="34" t="s">
        <v>632</v>
      </c>
      <c r="K52" s="37"/>
      <c r="L52" s="37"/>
      <c r="M52" s="37"/>
      <c r="N52" s="37"/>
      <c r="O52" s="37"/>
      <c r="P52" s="37"/>
      <c r="Q52" s="37"/>
      <c r="R52" s="21"/>
      <c r="S52" s="21"/>
      <c r="T52" s="21"/>
      <c r="U52" s="21"/>
      <c r="V52" s="21"/>
      <c r="W52" s="21"/>
      <c r="X52" s="21"/>
      <c r="Y52" s="21"/>
      <c r="Z52" s="21"/>
    </row>
    <row r="53" spans="1:26" ht="228" x14ac:dyDescent="0.2">
      <c r="A53" s="38"/>
      <c r="B53" s="38"/>
      <c r="C53" s="38"/>
      <c r="D53" s="57" t="s">
        <v>368</v>
      </c>
      <c r="E53" s="43" t="s">
        <v>7</v>
      </c>
      <c r="F53" s="43" t="s">
        <v>367</v>
      </c>
      <c r="G53" s="56">
        <v>44270</v>
      </c>
      <c r="H53" s="56">
        <v>44561</v>
      </c>
      <c r="I53" s="43" t="s">
        <v>626</v>
      </c>
      <c r="J53" s="34" t="s">
        <v>627</v>
      </c>
      <c r="K53" s="37"/>
      <c r="L53" s="37"/>
      <c r="M53" s="37"/>
      <c r="N53" s="37"/>
      <c r="O53" s="37"/>
      <c r="P53" s="37"/>
      <c r="Q53" s="37"/>
      <c r="R53" s="21"/>
      <c r="S53" s="21"/>
      <c r="T53" s="21"/>
      <c r="U53" s="21"/>
      <c r="V53" s="21"/>
      <c r="W53" s="21"/>
      <c r="X53" s="21"/>
      <c r="Y53" s="21"/>
      <c r="Z53" s="21"/>
    </row>
    <row r="54" spans="1:26" ht="409.5" customHeight="1" x14ac:dyDescent="0.2">
      <c r="A54" s="38"/>
      <c r="B54" s="38"/>
      <c r="C54" s="38"/>
      <c r="D54" s="49" t="s">
        <v>369</v>
      </c>
      <c r="E54" s="43" t="s">
        <v>7</v>
      </c>
      <c r="F54" s="43" t="s">
        <v>367</v>
      </c>
      <c r="G54" s="56">
        <v>44270</v>
      </c>
      <c r="H54" s="56">
        <v>44561</v>
      </c>
      <c r="I54" s="43" t="s">
        <v>657</v>
      </c>
      <c r="J54" s="34" t="s">
        <v>631</v>
      </c>
      <c r="K54" s="37"/>
      <c r="L54" s="37"/>
      <c r="M54" s="37"/>
      <c r="N54" s="37"/>
      <c r="O54" s="37"/>
      <c r="P54" s="37"/>
      <c r="Q54" s="37"/>
      <c r="R54" s="21"/>
      <c r="S54" s="21"/>
      <c r="T54" s="21"/>
      <c r="U54" s="21"/>
      <c r="V54" s="21"/>
      <c r="W54" s="21"/>
      <c r="X54" s="21"/>
      <c r="Y54" s="21"/>
      <c r="Z54" s="21"/>
    </row>
    <row r="55" spans="1:26" ht="216" x14ac:dyDescent="0.2">
      <c r="A55" s="38"/>
      <c r="B55" s="38"/>
      <c r="C55" s="38"/>
      <c r="D55" s="49" t="s">
        <v>370</v>
      </c>
      <c r="E55" s="43" t="s">
        <v>7</v>
      </c>
      <c r="F55" s="43"/>
      <c r="G55" s="56">
        <v>44270</v>
      </c>
      <c r="H55" s="56">
        <v>44561</v>
      </c>
      <c r="I55" s="43" t="s">
        <v>371</v>
      </c>
      <c r="J55" s="34" t="s">
        <v>628</v>
      </c>
      <c r="K55" s="37"/>
      <c r="L55" s="37"/>
      <c r="M55" s="37"/>
      <c r="N55" s="37"/>
      <c r="O55" s="37"/>
      <c r="P55" s="37"/>
      <c r="Q55" s="37"/>
      <c r="R55" s="21"/>
      <c r="S55" s="21"/>
      <c r="T55" s="21"/>
      <c r="U55" s="21"/>
      <c r="V55" s="21"/>
      <c r="W55" s="21"/>
      <c r="X55" s="21"/>
      <c r="Y55" s="21"/>
      <c r="Z55" s="21"/>
    </row>
    <row r="56" spans="1:26" ht="409.5" x14ac:dyDescent="0.2">
      <c r="A56" s="38"/>
      <c r="B56" s="38"/>
      <c r="C56" s="38"/>
      <c r="D56" s="49" t="s">
        <v>372</v>
      </c>
      <c r="E56" s="43" t="s">
        <v>7</v>
      </c>
      <c r="F56" s="43" t="s">
        <v>367</v>
      </c>
      <c r="G56" s="56">
        <v>44256</v>
      </c>
      <c r="H56" s="56">
        <v>44561</v>
      </c>
      <c r="I56" s="43" t="s">
        <v>658</v>
      </c>
      <c r="J56" s="34" t="s">
        <v>629</v>
      </c>
      <c r="K56" s="37"/>
      <c r="L56" s="37"/>
      <c r="M56" s="37"/>
      <c r="N56" s="37"/>
      <c r="O56" s="37"/>
      <c r="P56" s="37"/>
      <c r="Q56" s="37"/>
      <c r="R56" s="21"/>
      <c r="S56" s="21"/>
      <c r="T56" s="21"/>
      <c r="U56" s="21"/>
      <c r="V56" s="21"/>
      <c r="W56" s="21"/>
      <c r="X56" s="21"/>
      <c r="Y56" s="21"/>
      <c r="Z56" s="21"/>
    </row>
    <row r="57" spans="1:26" ht="384" x14ac:dyDescent="0.2">
      <c r="A57" s="52"/>
      <c r="B57" s="52"/>
      <c r="C57" s="52"/>
      <c r="D57" s="49" t="s">
        <v>373</v>
      </c>
      <c r="E57" s="43" t="s">
        <v>7</v>
      </c>
      <c r="F57" s="43"/>
      <c r="G57" s="56">
        <v>44286</v>
      </c>
      <c r="H57" s="56">
        <v>44561</v>
      </c>
      <c r="I57" s="43" t="s">
        <v>374</v>
      </c>
      <c r="J57" s="34" t="s">
        <v>630</v>
      </c>
      <c r="K57" s="37"/>
      <c r="L57" s="37"/>
      <c r="M57" s="37"/>
      <c r="N57" s="37"/>
      <c r="O57" s="37"/>
      <c r="P57" s="37"/>
      <c r="Q57" s="37"/>
      <c r="R57" s="21"/>
      <c r="S57" s="21"/>
      <c r="T57" s="21"/>
      <c r="U57" s="21"/>
      <c r="V57" s="21"/>
      <c r="W57" s="21"/>
      <c r="X57" s="21"/>
      <c r="Y57" s="21"/>
      <c r="Z57" s="21"/>
    </row>
    <row r="58" spans="1:26" ht="89.25" x14ac:dyDescent="0.2">
      <c r="A58" s="30" t="s">
        <v>57</v>
      </c>
      <c r="B58" s="30" t="s">
        <v>375</v>
      </c>
      <c r="C58" s="47" t="s">
        <v>87</v>
      </c>
      <c r="D58" s="49" t="s">
        <v>376</v>
      </c>
      <c r="E58" s="43" t="s">
        <v>377</v>
      </c>
      <c r="F58" s="43"/>
      <c r="G58" s="35">
        <v>44197</v>
      </c>
      <c r="H58" s="35">
        <v>44561</v>
      </c>
      <c r="I58" s="43" t="s">
        <v>378</v>
      </c>
      <c r="J58" s="34" t="s">
        <v>379</v>
      </c>
      <c r="K58" s="37"/>
      <c r="L58" s="37"/>
      <c r="M58" s="37"/>
      <c r="N58" s="37"/>
      <c r="O58" s="37"/>
      <c r="P58" s="37"/>
      <c r="Q58" s="37"/>
      <c r="R58" s="21"/>
      <c r="S58" s="21"/>
      <c r="T58" s="21"/>
      <c r="U58" s="21"/>
      <c r="V58" s="21"/>
      <c r="W58" s="21"/>
      <c r="X58" s="21"/>
      <c r="Y58" s="21"/>
      <c r="Z58" s="21"/>
    </row>
    <row r="59" spans="1:26" ht="60" x14ac:dyDescent="0.2">
      <c r="A59" s="38"/>
      <c r="B59" s="38"/>
      <c r="C59" s="38"/>
      <c r="D59" s="49" t="s">
        <v>380</v>
      </c>
      <c r="E59" s="43" t="s">
        <v>377</v>
      </c>
      <c r="F59" s="45"/>
      <c r="G59" s="35">
        <v>44197</v>
      </c>
      <c r="H59" s="35">
        <v>44561</v>
      </c>
      <c r="I59" s="43" t="s">
        <v>381</v>
      </c>
      <c r="J59" s="34" t="s">
        <v>382</v>
      </c>
      <c r="K59" s="37"/>
      <c r="L59" s="37"/>
      <c r="M59" s="37"/>
      <c r="N59" s="37"/>
      <c r="O59" s="37"/>
      <c r="P59" s="37"/>
      <c r="Q59" s="37"/>
      <c r="R59" s="21"/>
      <c r="S59" s="21"/>
      <c r="T59" s="21"/>
      <c r="U59" s="21"/>
      <c r="V59" s="21"/>
      <c r="W59" s="21"/>
      <c r="X59" s="21"/>
      <c r="Y59" s="21"/>
      <c r="Z59" s="21"/>
    </row>
    <row r="60" spans="1:26" ht="108" x14ac:dyDescent="0.2">
      <c r="A60" s="38"/>
      <c r="B60" s="38"/>
      <c r="C60" s="38"/>
      <c r="D60" s="49" t="s">
        <v>383</v>
      </c>
      <c r="E60" s="43" t="s">
        <v>384</v>
      </c>
      <c r="F60" s="45" t="s">
        <v>385</v>
      </c>
      <c r="G60" s="35">
        <v>44200</v>
      </c>
      <c r="H60" s="35">
        <v>44561</v>
      </c>
      <c r="I60" s="91" t="s">
        <v>647</v>
      </c>
      <c r="J60" s="34" t="s">
        <v>386</v>
      </c>
      <c r="K60" s="37"/>
      <c r="L60" s="37"/>
      <c r="M60" s="37"/>
      <c r="N60" s="37"/>
      <c r="O60" s="37"/>
      <c r="P60" s="37"/>
      <c r="Q60" s="37"/>
      <c r="R60" s="21"/>
      <c r="S60" s="21"/>
      <c r="T60" s="21"/>
      <c r="U60" s="21"/>
      <c r="V60" s="21"/>
      <c r="W60" s="21"/>
      <c r="X60" s="21"/>
      <c r="Y60" s="21"/>
      <c r="Z60" s="21"/>
    </row>
    <row r="61" spans="1:26" ht="409.5" x14ac:dyDescent="0.2">
      <c r="A61" s="38"/>
      <c r="B61" s="38"/>
      <c r="C61" s="38"/>
      <c r="D61" s="41" t="s">
        <v>387</v>
      </c>
      <c r="E61" s="43" t="s">
        <v>4</v>
      </c>
      <c r="F61" s="43" t="s">
        <v>388</v>
      </c>
      <c r="G61" s="35">
        <v>44228</v>
      </c>
      <c r="H61" s="35">
        <v>44515</v>
      </c>
      <c r="I61" s="34" t="s">
        <v>653</v>
      </c>
      <c r="J61" s="34" t="s">
        <v>389</v>
      </c>
      <c r="K61" s="37"/>
      <c r="L61" s="37"/>
      <c r="M61" s="37"/>
      <c r="N61" s="37"/>
      <c r="O61" s="37"/>
      <c r="P61" s="37"/>
      <c r="Q61" s="37"/>
      <c r="R61" s="21"/>
      <c r="S61" s="21"/>
      <c r="T61" s="21"/>
      <c r="U61" s="21"/>
      <c r="V61" s="21"/>
      <c r="W61" s="21"/>
      <c r="X61" s="21"/>
      <c r="Y61" s="21"/>
      <c r="Z61" s="21"/>
    </row>
    <row r="62" spans="1:26" ht="180" x14ac:dyDescent="0.2">
      <c r="A62" s="38"/>
      <c r="B62" s="38"/>
      <c r="C62" s="38"/>
      <c r="D62" s="41" t="s">
        <v>390</v>
      </c>
      <c r="E62" s="43" t="s">
        <v>9</v>
      </c>
      <c r="F62" s="54"/>
      <c r="G62" s="35">
        <v>44200</v>
      </c>
      <c r="H62" s="35">
        <v>44561</v>
      </c>
      <c r="I62" s="34" t="s">
        <v>391</v>
      </c>
      <c r="J62" s="34" t="s">
        <v>392</v>
      </c>
      <c r="K62" s="37"/>
      <c r="L62" s="37"/>
      <c r="M62" s="37"/>
      <c r="N62" s="37"/>
      <c r="O62" s="37"/>
      <c r="P62" s="37"/>
      <c r="Q62" s="37"/>
      <c r="R62" s="21"/>
      <c r="S62" s="21"/>
      <c r="T62" s="21"/>
      <c r="U62" s="21"/>
      <c r="V62" s="21"/>
      <c r="W62" s="21"/>
      <c r="X62" s="21"/>
      <c r="Y62" s="21"/>
      <c r="Z62" s="21"/>
    </row>
    <row r="63" spans="1:26" ht="409.5" x14ac:dyDescent="0.2">
      <c r="A63" s="38"/>
      <c r="B63" s="38"/>
      <c r="C63" s="38"/>
      <c r="D63" s="49" t="s">
        <v>393</v>
      </c>
      <c r="E63" s="43" t="s">
        <v>394</v>
      </c>
      <c r="F63" s="43" t="s">
        <v>395</v>
      </c>
      <c r="G63" s="35">
        <v>44211</v>
      </c>
      <c r="H63" s="35">
        <v>44545</v>
      </c>
      <c r="I63" s="34" t="s">
        <v>396</v>
      </c>
      <c r="J63" s="34" t="s">
        <v>397</v>
      </c>
      <c r="K63" s="37"/>
      <c r="L63" s="37"/>
      <c r="M63" s="37"/>
      <c r="N63" s="37"/>
      <c r="O63" s="37"/>
      <c r="P63" s="37"/>
      <c r="Q63" s="37"/>
      <c r="R63" s="21"/>
      <c r="S63" s="21"/>
      <c r="T63" s="21"/>
      <c r="U63" s="21"/>
      <c r="V63" s="21"/>
      <c r="W63" s="21"/>
      <c r="X63" s="21"/>
      <c r="Y63" s="21"/>
      <c r="Z63" s="21"/>
    </row>
    <row r="64" spans="1:26" ht="204" x14ac:dyDescent="0.2">
      <c r="A64" s="38"/>
      <c r="B64" s="38"/>
      <c r="C64" s="38"/>
      <c r="D64" s="49" t="s">
        <v>398</v>
      </c>
      <c r="E64" s="43" t="s">
        <v>8</v>
      </c>
      <c r="F64" s="43" t="s">
        <v>343</v>
      </c>
      <c r="G64" s="35">
        <v>44197</v>
      </c>
      <c r="H64" s="35">
        <v>44561</v>
      </c>
      <c r="I64" s="34" t="s">
        <v>399</v>
      </c>
      <c r="J64" s="34" t="s">
        <v>400</v>
      </c>
      <c r="K64" s="37"/>
      <c r="L64" s="37"/>
      <c r="M64" s="37"/>
      <c r="N64" s="37"/>
      <c r="O64" s="37"/>
      <c r="P64" s="37"/>
      <c r="Q64" s="37"/>
      <c r="R64" s="21"/>
      <c r="S64" s="21"/>
      <c r="T64" s="21"/>
      <c r="U64" s="21"/>
      <c r="V64" s="21"/>
      <c r="W64" s="21"/>
      <c r="X64" s="21"/>
      <c r="Y64" s="21"/>
      <c r="Z64" s="21"/>
    </row>
    <row r="65" spans="1:26" ht="108" x14ac:dyDescent="0.2">
      <c r="A65" s="38"/>
      <c r="B65" s="38"/>
      <c r="C65" s="38"/>
      <c r="D65" s="49" t="s">
        <v>401</v>
      </c>
      <c r="E65" s="43" t="s">
        <v>8</v>
      </c>
      <c r="F65" s="43"/>
      <c r="G65" s="35">
        <v>44197</v>
      </c>
      <c r="H65" s="35">
        <v>44561</v>
      </c>
      <c r="I65" s="34" t="s">
        <v>402</v>
      </c>
      <c r="J65" s="34" t="s">
        <v>403</v>
      </c>
      <c r="K65" s="37"/>
      <c r="L65" s="37"/>
      <c r="M65" s="37"/>
      <c r="N65" s="37"/>
      <c r="O65" s="37"/>
      <c r="P65" s="37"/>
      <c r="Q65" s="37"/>
      <c r="R65" s="21"/>
      <c r="S65" s="21"/>
      <c r="T65" s="21"/>
      <c r="U65" s="21"/>
      <c r="V65" s="21"/>
      <c r="W65" s="21"/>
      <c r="X65" s="21"/>
      <c r="Y65" s="21"/>
      <c r="Z65" s="21"/>
    </row>
    <row r="66" spans="1:26" ht="409.5" x14ac:dyDescent="0.2">
      <c r="A66" s="38"/>
      <c r="B66" s="38"/>
      <c r="C66" s="38"/>
      <c r="D66" s="49" t="s">
        <v>404</v>
      </c>
      <c r="E66" s="43" t="s">
        <v>394</v>
      </c>
      <c r="F66" s="43" t="s">
        <v>405</v>
      </c>
      <c r="G66" s="35">
        <v>44198</v>
      </c>
      <c r="H66" s="35">
        <v>44561</v>
      </c>
      <c r="I66" s="34" t="s">
        <v>406</v>
      </c>
      <c r="J66" s="34" t="s">
        <v>407</v>
      </c>
      <c r="K66" s="37"/>
      <c r="L66" s="37"/>
      <c r="M66" s="37"/>
      <c r="N66" s="37"/>
      <c r="O66" s="37"/>
      <c r="P66" s="37"/>
      <c r="Q66" s="37"/>
      <c r="R66" s="21"/>
      <c r="S66" s="21"/>
      <c r="T66" s="21"/>
      <c r="U66" s="21"/>
      <c r="V66" s="21"/>
      <c r="W66" s="21"/>
      <c r="X66" s="21"/>
      <c r="Y66" s="21"/>
      <c r="Z66" s="21"/>
    </row>
    <row r="67" spans="1:26" ht="48" x14ac:dyDescent="0.2">
      <c r="A67" s="38"/>
      <c r="B67" s="38"/>
      <c r="C67" s="38"/>
      <c r="D67" s="49" t="s">
        <v>408</v>
      </c>
      <c r="E67" s="43" t="s">
        <v>6</v>
      </c>
      <c r="F67" s="43" t="s">
        <v>409</v>
      </c>
      <c r="G67" s="35">
        <v>44197</v>
      </c>
      <c r="H67" s="35">
        <v>44286</v>
      </c>
      <c r="I67" s="92" t="s">
        <v>410</v>
      </c>
      <c r="J67" s="34" t="s">
        <v>411</v>
      </c>
      <c r="K67" s="37"/>
      <c r="L67" s="37"/>
      <c r="M67" s="37"/>
      <c r="N67" s="37"/>
      <c r="O67" s="37"/>
      <c r="P67" s="37"/>
      <c r="Q67" s="37"/>
      <c r="R67" s="21"/>
      <c r="S67" s="21"/>
      <c r="T67" s="21"/>
      <c r="U67" s="21"/>
      <c r="V67" s="21"/>
      <c r="W67" s="21"/>
      <c r="X67" s="21"/>
      <c r="Y67" s="21"/>
      <c r="Z67" s="21"/>
    </row>
    <row r="68" spans="1:26" ht="84" x14ac:dyDescent="0.2">
      <c r="A68" s="38"/>
      <c r="B68" s="38"/>
      <c r="C68" s="38"/>
      <c r="D68" s="49" t="s">
        <v>412</v>
      </c>
      <c r="E68" s="43" t="s">
        <v>6</v>
      </c>
      <c r="F68" s="43" t="s">
        <v>343</v>
      </c>
      <c r="G68" s="35">
        <v>44197</v>
      </c>
      <c r="H68" s="35">
        <v>44561</v>
      </c>
      <c r="I68" s="92" t="s">
        <v>413</v>
      </c>
      <c r="J68" s="34" t="s">
        <v>414</v>
      </c>
      <c r="K68" s="37"/>
      <c r="L68" s="37"/>
      <c r="M68" s="37"/>
      <c r="N68" s="37"/>
      <c r="O68" s="37"/>
      <c r="P68" s="37"/>
      <c r="Q68" s="37"/>
      <c r="R68" s="21"/>
      <c r="S68" s="21"/>
      <c r="T68" s="21"/>
      <c r="U68" s="21"/>
      <c r="V68" s="21"/>
      <c r="W68" s="21"/>
      <c r="X68" s="21"/>
      <c r="Y68" s="21"/>
      <c r="Z68" s="21"/>
    </row>
    <row r="69" spans="1:26" ht="72" x14ac:dyDescent="0.2">
      <c r="A69" s="38"/>
      <c r="B69" s="38"/>
      <c r="C69" s="38"/>
      <c r="D69" s="49" t="s">
        <v>415</v>
      </c>
      <c r="E69" s="43" t="s">
        <v>6</v>
      </c>
      <c r="F69" s="43" t="s">
        <v>343</v>
      </c>
      <c r="G69" s="35">
        <v>44197</v>
      </c>
      <c r="H69" s="35">
        <v>44561</v>
      </c>
      <c r="I69" s="93" t="s">
        <v>416</v>
      </c>
      <c r="J69" s="34" t="s">
        <v>417</v>
      </c>
      <c r="K69" s="37"/>
      <c r="L69" s="37"/>
      <c r="M69" s="37"/>
      <c r="N69" s="37"/>
      <c r="O69" s="37"/>
      <c r="P69" s="37"/>
      <c r="Q69" s="37"/>
      <c r="R69" s="21"/>
      <c r="S69" s="21"/>
      <c r="T69" s="21"/>
      <c r="U69" s="21"/>
      <c r="V69" s="21"/>
      <c r="W69" s="21"/>
      <c r="X69" s="21"/>
      <c r="Y69" s="21"/>
      <c r="Z69" s="21"/>
    </row>
    <row r="70" spans="1:26" ht="96" x14ac:dyDescent="0.2">
      <c r="A70" s="38"/>
      <c r="B70" s="38"/>
      <c r="C70" s="38"/>
      <c r="D70" s="49" t="s">
        <v>418</v>
      </c>
      <c r="E70" s="43" t="s">
        <v>6</v>
      </c>
      <c r="F70" s="43" t="s">
        <v>409</v>
      </c>
      <c r="G70" s="35">
        <v>44197</v>
      </c>
      <c r="H70" s="35">
        <v>44377</v>
      </c>
      <c r="I70" s="92" t="s">
        <v>419</v>
      </c>
      <c r="J70" s="34" t="s">
        <v>420</v>
      </c>
      <c r="K70" s="37"/>
      <c r="L70" s="37"/>
      <c r="M70" s="37"/>
      <c r="N70" s="37"/>
      <c r="O70" s="37"/>
      <c r="P70" s="37"/>
      <c r="Q70" s="37"/>
      <c r="R70" s="21"/>
      <c r="S70" s="21"/>
      <c r="T70" s="21"/>
      <c r="U70" s="21"/>
      <c r="V70" s="21"/>
      <c r="W70" s="21"/>
      <c r="X70" s="21"/>
      <c r="Y70" s="21"/>
      <c r="Z70" s="21"/>
    </row>
    <row r="71" spans="1:26" ht="108" x14ac:dyDescent="0.2">
      <c r="A71" s="38"/>
      <c r="B71" s="38"/>
      <c r="C71" s="38"/>
      <c r="D71" s="49" t="s">
        <v>421</v>
      </c>
      <c r="E71" s="43" t="s">
        <v>6</v>
      </c>
      <c r="F71" s="43" t="s">
        <v>409</v>
      </c>
      <c r="G71" s="35">
        <v>44197</v>
      </c>
      <c r="H71" s="35">
        <v>44377</v>
      </c>
      <c r="I71" s="92" t="s">
        <v>422</v>
      </c>
      <c r="J71" s="34" t="s">
        <v>423</v>
      </c>
      <c r="K71" s="37"/>
      <c r="L71" s="37"/>
      <c r="M71" s="37"/>
      <c r="N71" s="37"/>
      <c r="O71" s="37"/>
      <c r="P71" s="37"/>
      <c r="Q71" s="37"/>
      <c r="R71" s="21"/>
      <c r="S71" s="21"/>
      <c r="T71" s="21"/>
      <c r="U71" s="21"/>
      <c r="V71" s="21"/>
      <c r="W71" s="21"/>
      <c r="X71" s="21"/>
      <c r="Y71" s="21"/>
      <c r="Z71" s="21"/>
    </row>
    <row r="72" spans="1:26" ht="96" x14ac:dyDescent="0.2">
      <c r="A72" s="38"/>
      <c r="B72" s="38"/>
      <c r="C72" s="38"/>
      <c r="D72" s="49" t="s">
        <v>424</v>
      </c>
      <c r="E72" s="43" t="s">
        <v>6</v>
      </c>
      <c r="F72" s="43" t="s">
        <v>409</v>
      </c>
      <c r="G72" s="35">
        <v>44197</v>
      </c>
      <c r="H72" s="35">
        <v>44377</v>
      </c>
      <c r="I72" s="92" t="s">
        <v>425</v>
      </c>
      <c r="J72" s="34" t="s">
        <v>426</v>
      </c>
      <c r="K72" s="37"/>
      <c r="L72" s="37"/>
      <c r="M72" s="37"/>
      <c r="N72" s="37"/>
      <c r="O72" s="37"/>
      <c r="P72" s="37"/>
      <c r="Q72" s="37"/>
      <c r="R72" s="21"/>
      <c r="S72" s="21"/>
      <c r="T72" s="21"/>
      <c r="U72" s="21"/>
      <c r="V72" s="21"/>
      <c r="W72" s="21"/>
      <c r="X72" s="21"/>
      <c r="Y72" s="21"/>
      <c r="Z72" s="21"/>
    </row>
    <row r="73" spans="1:26" ht="48" x14ac:dyDescent="0.2">
      <c r="A73" s="38"/>
      <c r="B73" s="38"/>
      <c r="C73" s="38"/>
      <c r="D73" s="49" t="s">
        <v>427</v>
      </c>
      <c r="E73" s="43" t="s">
        <v>6</v>
      </c>
      <c r="F73" s="43" t="s">
        <v>409</v>
      </c>
      <c r="G73" s="35">
        <v>44378</v>
      </c>
      <c r="H73" s="35">
        <v>44561</v>
      </c>
      <c r="I73" s="92" t="s">
        <v>428</v>
      </c>
      <c r="J73" s="34" t="s">
        <v>429</v>
      </c>
      <c r="K73" s="37"/>
      <c r="L73" s="37"/>
      <c r="M73" s="37"/>
      <c r="N73" s="37"/>
      <c r="O73" s="37"/>
      <c r="P73" s="37"/>
      <c r="Q73" s="37"/>
      <c r="R73" s="21"/>
      <c r="S73" s="21"/>
      <c r="T73" s="21"/>
      <c r="U73" s="21"/>
      <c r="V73" s="21"/>
      <c r="W73" s="21"/>
      <c r="X73" s="21"/>
      <c r="Y73" s="21"/>
      <c r="Z73" s="21"/>
    </row>
    <row r="74" spans="1:26" ht="72" x14ac:dyDescent="0.2">
      <c r="A74" s="38"/>
      <c r="B74" s="38"/>
      <c r="C74" s="38"/>
      <c r="D74" s="58" t="s">
        <v>430</v>
      </c>
      <c r="E74" s="43" t="s">
        <v>6</v>
      </c>
      <c r="F74" s="34"/>
      <c r="G74" s="59">
        <v>44228</v>
      </c>
      <c r="H74" s="59">
        <v>44316</v>
      </c>
      <c r="I74" s="92" t="s">
        <v>431</v>
      </c>
      <c r="J74" s="34" t="s">
        <v>432</v>
      </c>
      <c r="K74" s="37"/>
      <c r="L74" s="37"/>
      <c r="M74" s="37"/>
      <c r="N74" s="37"/>
      <c r="O74" s="37"/>
      <c r="P74" s="37"/>
      <c r="Q74" s="37"/>
      <c r="R74" s="21"/>
      <c r="S74" s="21"/>
      <c r="T74" s="21"/>
      <c r="U74" s="21"/>
      <c r="V74" s="21"/>
      <c r="W74" s="21"/>
      <c r="X74" s="21"/>
      <c r="Y74" s="21"/>
      <c r="Z74" s="21"/>
    </row>
    <row r="75" spans="1:26" ht="48" x14ac:dyDescent="0.2">
      <c r="A75" s="38"/>
      <c r="B75" s="38"/>
      <c r="C75" s="38"/>
      <c r="D75" s="58" t="s">
        <v>433</v>
      </c>
      <c r="E75" s="43" t="s">
        <v>6</v>
      </c>
      <c r="F75" s="34"/>
      <c r="G75" s="59">
        <v>44228</v>
      </c>
      <c r="H75" s="59">
        <v>44561</v>
      </c>
      <c r="I75" s="92" t="s">
        <v>434</v>
      </c>
      <c r="J75" s="34" t="s">
        <v>435</v>
      </c>
      <c r="K75" s="37"/>
      <c r="L75" s="37"/>
      <c r="M75" s="37"/>
      <c r="N75" s="37"/>
      <c r="O75" s="37"/>
      <c r="P75" s="37"/>
      <c r="Q75" s="37"/>
      <c r="R75" s="21"/>
      <c r="S75" s="21"/>
      <c r="T75" s="21"/>
      <c r="U75" s="21"/>
      <c r="V75" s="21"/>
      <c r="W75" s="21"/>
      <c r="X75" s="21"/>
      <c r="Y75" s="21"/>
      <c r="Z75" s="21"/>
    </row>
    <row r="76" spans="1:26" ht="60" x14ac:dyDescent="0.2">
      <c r="A76" s="38"/>
      <c r="B76" s="38"/>
      <c r="C76" s="52"/>
      <c r="D76" s="58" t="s">
        <v>436</v>
      </c>
      <c r="E76" s="43" t="s">
        <v>6</v>
      </c>
      <c r="F76" s="34" t="s">
        <v>409</v>
      </c>
      <c r="G76" s="59">
        <v>44228</v>
      </c>
      <c r="H76" s="59">
        <v>44561</v>
      </c>
      <c r="I76" s="92" t="s">
        <v>437</v>
      </c>
      <c r="J76" s="34" t="s">
        <v>438</v>
      </c>
      <c r="K76" s="37"/>
      <c r="L76" s="37"/>
      <c r="M76" s="37"/>
      <c r="N76" s="37"/>
      <c r="O76" s="37"/>
      <c r="P76" s="37"/>
      <c r="Q76" s="37"/>
      <c r="R76" s="21"/>
      <c r="S76" s="21"/>
      <c r="T76" s="21"/>
      <c r="U76" s="21"/>
      <c r="V76" s="21"/>
      <c r="W76" s="21"/>
      <c r="X76" s="21"/>
      <c r="Y76" s="21"/>
      <c r="Z76" s="21"/>
    </row>
    <row r="77" spans="1:26" ht="102" x14ac:dyDescent="0.2">
      <c r="A77" s="38"/>
      <c r="B77" s="38"/>
      <c r="C77" s="47" t="s">
        <v>88</v>
      </c>
      <c r="D77" s="58" t="s">
        <v>439</v>
      </c>
      <c r="E77" s="43" t="s">
        <v>12</v>
      </c>
      <c r="F77" s="34" t="s">
        <v>409</v>
      </c>
      <c r="G77" s="59">
        <v>44197</v>
      </c>
      <c r="H77" s="59">
        <v>44561</v>
      </c>
      <c r="I77" s="92" t="s">
        <v>440</v>
      </c>
      <c r="J77" s="34" t="s">
        <v>441</v>
      </c>
      <c r="K77" s="37"/>
      <c r="L77" s="37"/>
      <c r="M77" s="37"/>
      <c r="N77" s="37"/>
      <c r="O77" s="37"/>
      <c r="P77" s="37"/>
      <c r="Q77" s="37"/>
      <c r="R77" s="21"/>
      <c r="S77" s="21"/>
      <c r="T77" s="21"/>
      <c r="U77" s="21"/>
      <c r="V77" s="21"/>
      <c r="W77" s="21"/>
      <c r="X77" s="21"/>
      <c r="Y77" s="21"/>
      <c r="Z77" s="21"/>
    </row>
    <row r="78" spans="1:26" ht="72" x14ac:dyDescent="0.2">
      <c r="A78" s="38"/>
      <c r="B78" s="38"/>
      <c r="C78" s="38"/>
      <c r="D78" s="58" t="s">
        <v>442</v>
      </c>
      <c r="E78" s="43" t="s">
        <v>12</v>
      </c>
      <c r="F78" s="34" t="s">
        <v>409</v>
      </c>
      <c r="G78" s="59">
        <v>44197</v>
      </c>
      <c r="H78" s="59">
        <v>44561</v>
      </c>
      <c r="I78" s="92" t="s">
        <v>443</v>
      </c>
      <c r="J78" s="34" t="s">
        <v>444</v>
      </c>
      <c r="K78" s="37"/>
      <c r="L78" s="37"/>
      <c r="M78" s="37"/>
      <c r="N78" s="37"/>
      <c r="O78" s="37"/>
      <c r="P78" s="37"/>
      <c r="Q78" s="37"/>
      <c r="R78" s="21"/>
      <c r="S78" s="21"/>
      <c r="T78" s="21"/>
      <c r="U78" s="21"/>
      <c r="V78" s="21"/>
      <c r="W78" s="21"/>
      <c r="X78" s="21"/>
      <c r="Y78" s="21"/>
      <c r="Z78" s="21"/>
    </row>
    <row r="79" spans="1:26" ht="60" x14ac:dyDescent="0.2">
      <c r="A79" s="38"/>
      <c r="B79" s="38"/>
      <c r="C79" s="38"/>
      <c r="D79" s="58" t="s">
        <v>445</v>
      </c>
      <c r="E79" s="43" t="s">
        <v>12</v>
      </c>
      <c r="F79" s="34" t="s">
        <v>409</v>
      </c>
      <c r="G79" s="59">
        <v>44197</v>
      </c>
      <c r="H79" s="59">
        <v>44561</v>
      </c>
      <c r="I79" s="92" t="s">
        <v>446</v>
      </c>
      <c r="J79" s="34" t="s">
        <v>447</v>
      </c>
      <c r="K79" s="37"/>
      <c r="L79" s="37"/>
      <c r="M79" s="37"/>
      <c r="N79" s="37"/>
      <c r="O79" s="37"/>
      <c r="P79" s="37"/>
      <c r="Q79" s="37"/>
      <c r="R79" s="21"/>
      <c r="S79" s="21"/>
      <c r="T79" s="21"/>
      <c r="U79" s="21"/>
      <c r="V79" s="21"/>
      <c r="W79" s="21"/>
      <c r="X79" s="21"/>
      <c r="Y79" s="21"/>
      <c r="Z79" s="21"/>
    </row>
    <row r="80" spans="1:26" ht="409.5" customHeight="1" x14ac:dyDescent="0.2">
      <c r="A80" s="38"/>
      <c r="B80" s="38"/>
      <c r="C80" s="38"/>
      <c r="D80" s="58" t="s">
        <v>448</v>
      </c>
      <c r="E80" s="43" t="s">
        <v>93</v>
      </c>
      <c r="F80" s="43" t="s">
        <v>449</v>
      </c>
      <c r="G80" s="35">
        <v>44228</v>
      </c>
      <c r="H80" s="35">
        <v>44255</v>
      </c>
      <c r="I80" s="108" t="s">
        <v>638</v>
      </c>
      <c r="J80" s="34" t="s">
        <v>639</v>
      </c>
      <c r="K80" s="37"/>
      <c r="L80" s="37"/>
      <c r="M80" s="37"/>
      <c r="N80" s="37"/>
      <c r="O80" s="37"/>
      <c r="P80" s="37"/>
      <c r="Q80" s="37"/>
      <c r="R80" s="21"/>
      <c r="S80" s="21"/>
      <c r="T80" s="21"/>
      <c r="U80" s="21"/>
      <c r="V80" s="21"/>
      <c r="W80" s="21"/>
      <c r="X80" s="21"/>
      <c r="Y80" s="21"/>
      <c r="Z80" s="21"/>
    </row>
    <row r="81" spans="1:26" ht="36" x14ac:dyDescent="0.2">
      <c r="A81" s="38"/>
      <c r="B81" s="38"/>
      <c r="C81" s="38"/>
      <c r="D81" s="58" t="s">
        <v>450</v>
      </c>
      <c r="E81" s="43" t="s">
        <v>93</v>
      </c>
      <c r="F81" s="43" t="s">
        <v>449</v>
      </c>
      <c r="G81" s="35">
        <v>44256</v>
      </c>
      <c r="H81" s="35">
        <v>44316</v>
      </c>
      <c r="I81" s="109"/>
      <c r="J81" s="34" t="s">
        <v>451</v>
      </c>
      <c r="K81" s="37"/>
      <c r="L81" s="37"/>
      <c r="M81" s="37"/>
      <c r="N81" s="37"/>
      <c r="O81" s="37"/>
      <c r="P81" s="37"/>
      <c r="Q81" s="37"/>
      <c r="R81" s="21"/>
      <c r="S81" s="21"/>
      <c r="T81" s="21"/>
      <c r="U81" s="21"/>
      <c r="V81" s="21"/>
      <c r="W81" s="21"/>
      <c r="X81" s="21"/>
      <c r="Y81" s="21"/>
      <c r="Z81" s="21"/>
    </row>
    <row r="82" spans="1:26" ht="36" x14ac:dyDescent="0.2">
      <c r="A82" s="38"/>
      <c r="B82" s="38"/>
      <c r="C82" s="38"/>
      <c r="D82" s="58" t="s">
        <v>452</v>
      </c>
      <c r="E82" s="43" t="s">
        <v>93</v>
      </c>
      <c r="F82" s="43" t="s">
        <v>449</v>
      </c>
      <c r="G82" s="35">
        <v>44317</v>
      </c>
      <c r="H82" s="35">
        <v>44530</v>
      </c>
      <c r="I82" s="110"/>
      <c r="J82" s="34" t="s">
        <v>451</v>
      </c>
      <c r="K82" s="37"/>
      <c r="L82" s="37"/>
      <c r="M82" s="37"/>
      <c r="N82" s="37"/>
      <c r="O82" s="37"/>
      <c r="P82" s="37"/>
      <c r="Q82" s="37"/>
      <c r="R82" s="21"/>
      <c r="S82" s="21"/>
      <c r="T82" s="21"/>
      <c r="U82" s="21"/>
      <c r="V82" s="21"/>
      <c r="W82" s="21"/>
      <c r="X82" s="21"/>
      <c r="Y82" s="21"/>
      <c r="Z82" s="21"/>
    </row>
    <row r="83" spans="1:26" ht="240" x14ac:dyDescent="0.2">
      <c r="A83" s="38"/>
      <c r="B83" s="38"/>
      <c r="C83" s="38"/>
      <c r="D83" s="60" t="s">
        <v>453</v>
      </c>
      <c r="E83" s="50" t="s">
        <v>9</v>
      </c>
      <c r="F83" s="50"/>
      <c r="G83" s="61">
        <v>44200</v>
      </c>
      <c r="H83" s="61">
        <v>44561</v>
      </c>
      <c r="I83" s="34" t="s">
        <v>454</v>
      </c>
      <c r="J83" s="34" t="s">
        <v>455</v>
      </c>
      <c r="K83" s="37"/>
      <c r="L83" s="37"/>
      <c r="M83" s="37"/>
      <c r="N83" s="37"/>
      <c r="O83" s="37"/>
      <c r="P83" s="37"/>
      <c r="Q83" s="37"/>
      <c r="R83" s="21"/>
      <c r="S83" s="21"/>
      <c r="T83" s="21"/>
      <c r="U83" s="21"/>
      <c r="V83" s="21"/>
      <c r="W83" s="21"/>
      <c r="X83" s="21"/>
      <c r="Y83" s="21"/>
      <c r="Z83" s="21"/>
    </row>
    <row r="84" spans="1:26" ht="192" customHeight="1" x14ac:dyDescent="0.2">
      <c r="A84" s="38"/>
      <c r="B84" s="38"/>
      <c r="C84" s="38"/>
      <c r="D84" s="42" t="s">
        <v>456</v>
      </c>
      <c r="E84" s="45" t="s">
        <v>93</v>
      </c>
      <c r="F84" s="43" t="s">
        <v>457</v>
      </c>
      <c r="G84" s="35">
        <v>44228</v>
      </c>
      <c r="H84" s="35">
        <v>44530</v>
      </c>
      <c r="I84" s="108" t="s">
        <v>458</v>
      </c>
      <c r="J84" s="34" t="s">
        <v>459</v>
      </c>
      <c r="K84" s="37"/>
      <c r="L84" s="37"/>
      <c r="M84" s="37"/>
      <c r="N84" s="37"/>
      <c r="O84" s="37"/>
      <c r="P84" s="37"/>
      <c r="Q84" s="37"/>
      <c r="R84" s="21"/>
      <c r="S84" s="21"/>
      <c r="T84" s="21"/>
      <c r="U84" s="21"/>
      <c r="V84" s="21"/>
      <c r="W84" s="21"/>
      <c r="X84" s="21"/>
      <c r="Y84" s="21"/>
      <c r="Z84" s="21"/>
    </row>
    <row r="85" spans="1:26" ht="60" x14ac:dyDescent="0.2">
      <c r="A85" s="38"/>
      <c r="B85" s="38"/>
      <c r="C85" s="38"/>
      <c r="D85" s="42" t="s">
        <v>460</v>
      </c>
      <c r="E85" s="45" t="s">
        <v>93</v>
      </c>
      <c r="F85" s="43" t="s">
        <v>457</v>
      </c>
      <c r="G85" s="35">
        <v>44228</v>
      </c>
      <c r="H85" s="35">
        <v>44530</v>
      </c>
      <c r="I85" s="109"/>
      <c r="J85" s="34" t="s">
        <v>451</v>
      </c>
      <c r="K85" s="37"/>
      <c r="L85" s="37"/>
      <c r="M85" s="37"/>
      <c r="N85" s="37"/>
      <c r="O85" s="37"/>
      <c r="P85" s="37"/>
      <c r="Q85" s="37"/>
      <c r="R85" s="21"/>
      <c r="S85" s="21"/>
      <c r="T85" s="21"/>
      <c r="U85" s="21"/>
      <c r="V85" s="21"/>
      <c r="W85" s="21"/>
      <c r="X85" s="21"/>
      <c r="Y85" s="21"/>
      <c r="Z85" s="21"/>
    </row>
    <row r="86" spans="1:26" ht="36" x14ac:dyDescent="0.2">
      <c r="A86" s="38"/>
      <c r="B86" s="38"/>
      <c r="C86" s="38"/>
      <c r="D86" s="42" t="s">
        <v>461</v>
      </c>
      <c r="E86" s="45" t="s">
        <v>93</v>
      </c>
      <c r="F86" s="43" t="s">
        <v>457</v>
      </c>
      <c r="G86" s="35">
        <v>44228</v>
      </c>
      <c r="H86" s="35">
        <v>44530</v>
      </c>
      <c r="I86" s="109"/>
      <c r="J86" s="34" t="s">
        <v>451</v>
      </c>
      <c r="K86" s="37"/>
      <c r="L86" s="37"/>
      <c r="M86" s="37"/>
      <c r="N86" s="37"/>
      <c r="O86" s="37"/>
      <c r="P86" s="37"/>
      <c r="Q86" s="37"/>
      <c r="R86" s="21"/>
      <c r="S86" s="21"/>
      <c r="T86" s="21"/>
      <c r="U86" s="21"/>
      <c r="V86" s="21"/>
      <c r="W86" s="21"/>
      <c r="X86" s="21"/>
      <c r="Y86" s="21"/>
      <c r="Z86" s="21"/>
    </row>
    <row r="87" spans="1:26" ht="60" x14ac:dyDescent="0.2">
      <c r="A87" s="38"/>
      <c r="B87" s="38"/>
      <c r="C87" s="38"/>
      <c r="D87" s="58" t="s">
        <v>462</v>
      </c>
      <c r="E87" s="45" t="s">
        <v>93</v>
      </c>
      <c r="F87" s="43" t="s">
        <v>457</v>
      </c>
      <c r="G87" s="35">
        <v>44228</v>
      </c>
      <c r="H87" s="35">
        <v>44530</v>
      </c>
      <c r="I87" s="110"/>
      <c r="J87" s="34" t="s">
        <v>451</v>
      </c>
      <c r="K87" s="37"/>
      <c r="L87" s="37"/>
      <c r="M87" s="37"/>
      <c r="N87" s="37"/>
      <c r="O87" s="37"/>
      <c r="P87" s="37"/>
      <c r="Q87" s="37"/>
      <c r="R87" s="21"/>
      <c r="S87" s="21"/>
      <c r="T87" s="21"/>
      <c r="U87" s="21"/>
      <c r="V87" s="21"/>
      <c r="W87" s="21"/>
      <c r="X87" s="21"/>
      <c r="Y87" s="21"/>
      <c r="Z87" s="21"/>
    </row>
    <row r="88" spans="1:26" ht="48" x14ac:dyDescent="0.2">
      <c r="A88" s="38"/>
      <c r="B88" s="38"/>
      <c r="C88" s="38"/>
      <c r="D88" s="42" t="s">
        <v>463</v>
      </c>
      <c r="E88" s="45" t="s">
        <v>93</v>
      </c>
      <c r="F88" s="43" t="s">
        <v>457</v>
      </c>
      <c r="G88" s="35">
        <v>44228</v>
      </c>
      <c r="H88" s="35">
        <v>44255</v>
      </c>
      <c r="I88" s="34" t="s">
        <v>464</v>
      </c>
      <c r="J88" s="34" t="s">
        <v>465</v>
      </c>
      <c r="K88" s="37"/>
      <c r="L88" s="37"/>
      <c r="M88" s="37"/>
      <c r="N88" s="37"/>
      <c r="O88" s="37"/>
      <c r="P88" s="37"/>
      <c r="Q88" s="37"/>
      <c r="R88" s="21"/>
      <c r="S88" s="21"/>
      <c r="T88" s="21"/>
      <c r="U88" s="21"/>
      <c r="V88" s="21"/>
      <c r="W88" s="21"/>
      <c r="X88" s="21"/>
      <c r="Y88" s="21"/>
      <c r="Z88" s="21"/>
    </row>
    <row r="89" spans="1:26" ht="108" x14ac:dyDescent="0.2">
      <c r="A89" s="38"/>
      <c r="B89" s="38"/>
      <c r="C89" s="38"/>
      <c r="D89" s="42" t="s">
        <v>466</v>
      </c>
      <c r="E89" s="45" t="s">
        <v>93</v>
      </c>
      <c r="F89" s="43" t="s">
        <v>457</v>
      </c>
      <c r="G89" s="35">
        <v>44256</v>
      </c>
      <c r="H89" s="35">
        <v>44316</v>
      </c>
      <c r="I89" s="34" t="s">
        <v>467</v>
      </c>
      <c r="J89" s="34" t="s">
        <v>468</v>
      </c>
      <c r="K89" s="37"/>
      <c r="L89" s="37"/>
      <c r="M89" s="37"/>
      <c r="N89" s="37"/>
      <c r="O89" s="37"/>
      <c r="P89" s="37"/>
      <c r="Q89" s="37"/>
      <c r="R89" s="21"/>
      <c r="S89" s="21"/>
      <c r="T89" s="21"/>
      <c r="U89" s="21"/>
      <c r="V89" s="21"/>
      <c r="W89" s="21"/>
      <c r="X89" s="21"/>
      <c r="Y89" s="21"/>
      <c r="Z89" s="21"/>
    </row>
    <row r="90" spans="1:26" ht="48" x14ac:dyDescent="0.2">
      <c r="A90" s="38"/>
      <c r="B90" s="38"/>
      <c r="C90" s="38"/>
      <c r="D90" s="58" t="s">
        <v>469</v>
      </c>
      <c r="E90" s="45" t="s">
        <v>93</v>
      </c>
      <c r="F90" s="43" t="s">
        <v>457</v>
      </c>
      <c r="G90" s="35">
        <v>44317</v>
      </c>
      <c r="H90" s="35">
        <v>44530</v>
      </c>
      <c r="I90" s="34" t="s">
        <v>470</v>
      </c>
      <c r="J90" s="34" t="s">
        <v>471</v>
      </c>
      <c r="K90" s="37"/>
      <c r="L90" s="37"/>
      <c r="M90" s="37"/>
      <c r="N90" s="37"/>
      <c r="O90" s="37"/>
      <c r="P90" s="37"/>
      <c r="Q90" s="37"/>
      <c r="R90" s="21"/>
      <c r="S90" s="21"/>
      <c r="T90" s="21"/>
      <c r="U90" s="21"/>
      <c r="V90" s="21"/>
      <c r="W90" s="21"/>
      <c r="X90" s="21"/>
      <c r="Y90" s="21"/>
      <c r="Z90" s="21"/>
    </row>
    <row r="91" spans="1:26" ht="48" x14ac:dyDescent="0.2">
      <c r="A91" s="38"/>
      <c r="B91" s="38"/>
      <c r="C91" s="38"/>
      <c r="D91" s="58" t="s">
        <v>472</v>
      </c>
      <c r="E91" s="45" t="s">
        <v>93</v>
      </c>
      <c r="F91" s="43"/>
      <c r="G91" s="35">
        <v>44228</v>
      </c>
      <c r="H91" s="35">
        <v>44530</v>
      </c>
      <c r="I91" s="34" t="s">
        <v>473</v>
      </c>
      <c r="J91" s="34" t="s">
        <v>474</v>
      </c>
      <c r="K91" s="37"/>
      <c r="L91" s="37"/>
      <c r="M91" s="37"/>
      <c r="N91" s="37"/>
      <c r="O91" s="37"/>
      <c r="P91" s="37"/>
      <c r="Q91" s="37"/>
      <c r="R91" s="21"/>
      <c r="S91" s="21"/>
      <c r="T91" s="21"/>
      <c r="U91" s="21"/>
      <c r="V91" s="21"/>
      <c r="W91" s="21"/>
      <c r="X91" s="21"/>
      <c r="Y91" s="21"/>
      <c r="Z91" s="21"/>
    </row>
    <row r="92" spans="1:26" ht="48" x14ac:dyDescent="0.2">
      <c r="A92" s="38"/>
      <c r="B92" s="38"/>
      <c r="C92" s="38"/>
      <c r="D92" s="49" t="s">
        <v>475</v>
      </c>
      <c r="E92" s="45" t="s">
        <v>93</v>
      </c>
      <c r="F92" s="43"/>
      <c r="G92" s="35">
        <v>44228</v>
      </c>
      <c r="H92" s="35">
        <v>44530</v>
      </c>
      <c r="I92" s="34" t="s">
        <v>476</v>
      </c>
      <c r="J92" s="34" t="s">
        <v>477</v>
      </c>
      <c r="K92" s="37"/>
      <c r="L92" s="37"/>
      <c r="M92" s="37"/>
      <c r="N92" s="37"/>
      <c r="O92" s="37"/>
      <c r="P92" s="37"/>
      <c r="Q92" s="37"/>
      <c r="R92" s="21"/>
      <c r="S92" s="21"/>
      <c r="T92" s="21"/>
      <c r="U92" s="21"/>
      <c r="V92" s="21"/>
      <c r="W92" s="21"/>
      <c r="X92" s="21"/>
      <c r="Y92" s="21"/>
      <c r="Z92" s="21"/>
    </row>
    <row r="93" spans="1:26" ht="132" x14ac:dyDescent="0.2">
      <c r="A93" s="38"/>
      <c r="B93" s="38"/>
      <c r="C93" s="38"/>
      <c r="D93" s="49" t="s">
        <v>478</v>
      </c>
      <c r="E93" s="45" t="s">
        <v>93</v>
      </c>
      <c r="F93" s="43"/>
      <c r="G93" s="35">
        <v>44228</v>
      </c>
      <c r="H93" s="35">
        <v>44530</v>
      </c>
      <c r="I93" s="34" t="s">
        <v>479</v>
      </c>
      <c r="J93" s="34" t="s">
        <v>480</v>
      </c>
      <c r="K93" s="37"/>
      <c r="L93" s="37"/>
      <c r="M93" s="37"/>
      <c r="N93" s="37"/>
      <c r="O93" s="37"/>
      <c r="P93" s="37"/>
      <c r="Q93" s="37"/>
      <c r="R93" s="21"/>
      <c r="S93" s="21"/>
      <c r="T93" s="21"/>
      <c r="U93" s="21"/>
      <c r="V93" s="21"/>
      <c r="W93" s="21"/>
      <c r="X93" s="21"/>
      <c r="Y93" s="21"/>
      <c r="Z93" s="21"/>
    </row>
    <row r="94" spans="1:26" ht="60" x14ac:dyDescent="0.2">
      <c r="A94" s="38"/>
      <c r="B94" s="38"/>
      <c r="C94" s="38"/>
      <c r="D94" s="58" t="s">
        <v>481</v>
      </c>
      <c r="E94" s="45" t="s">
        <v>93</v>
      </c>
      <c r="F94" s="43"/>
      <c r="G94" s="35">
        <v>44228</v>
      </c>
      <c r="H94" s="35">
        <v>44530</v>
      </c>
      <c r="I94" s="34" t="s">
        <v>482</v>
      </c>
      <c r="J94" s="34" t="s">
        <v>483</v>
      </c>
      <c r="K94" s="37"/>
      <c r="L94" s="37"/>
      <c r="M94" s="37"/>
      <c r="N94" s="37"/>
      <c r="O94" s="37"/>
      <c r="P94" s="37"/>
      <c r="Q94" s="37"/>
      <c r="R94" s="21"/>
      <c r="S94" s="21"/>
      <c r="T94" s="21"/>
      <c r="U94" s="21"/>
      <c r="V94" s="21"/>
      <c r="W94" s="21"/>
      <c r="X94" s="21"/>
      <c r="Y94" s="21"/>
      <c r="Z94" s="21"/>
    </row>
    <row r="95" spans="1:26" ht="108" x14ac:dyDescent="0.2">
      <c r="A95" s="38"/>
      <c r="B95" s="38"/>
      <c r="C95" s="38"/>
      <c r="D95" s="58" t="s">
        <v>484</v>
      </c>
      <c r="E95" s="34" t="s">
        <v>12</v>
      </c>
      <c r="F95" s="43" t="s">
        <v>256</v>
      </c>
      <c r="G95" s="35">
        <v>44197</v>
      </c>
      <c r="H95" s="35">
        <v>44377</v>
      </c>
      <c r="I95" s="92" t="s">
        <v>485</v>
      </c>
      <c r="J95" s="34" t="s">
        <v>486</v>
      </c>
      <c r="K95" s="37"/>
      <c r="L95" s="37"/>
      <c r="M95" s="37"/>
      <c r="N95" s="37"/>
      <c r="O95" s="37"/>
      <c r="P95" s="37"/>
      <c r="Q95" s="37"/>
      <c r="R95" s="21"/>
      <c r="S95" s="21"/>
      <c r="T95" s="21"/>
      <c r="U95" s="21"/>
      <c r="V95" s="21"/>
      <c r="W95" s="21"/>
      <c r="X95" s="21"/>
      <c r="Y95" s="21"/>
      <c r="Z95" s="21"/>
    </row>
    <row r="96" spans="1:26" ht="144" x14ac:dyDescent="0.2">
      <c r="A96" s="38"/>
      <c r="B96" s="38"/>
      <c r="C96" s="38"/>
      <c r="D96" s="58" t="s">
        <v>487</v>
      </c>
      <c r="E96" s="34" t="s">
        <v>12</v>
      </c>
      <c r="F96" s="43" t="s">
        <v>256</v>
      </c>
      <c r="G96" s="35">
        <v>44197</v>
      </c>
      <c r="H96" s="35">
        <v>44561</v>
      </c>
      <c r="I96" s="92" t="s">
        <v>488</v>
      </c>
      <c r="J96" s="34" t="s">
        <v>654</v>
      </c>
      <c r="K96" s="37"/>
      <c r="L96" s="37"/>
      <c r="M96" s="37"/>
      <c r="N96" s="37"/>
      <c r="O96" s="37"/>
      <c r="P96" s="37"/>
      <c r="Q96" s="37"/>
      <c r="R96" s="21"/>
      <c r="S96" s="21"/>
      <c r="T96" s="21"/>
      <c r="U96" s="21"/>
      <c r="V96" s="21"/>
      <c r="W96" s="21"/>
      <c r="X96" s="21"/>
      <c r="Y96" s="21"/>
      <c r="Z96" s="21"/>
    </row>
    <row r="97" spans="1:26" ht="156" x14ac:dyDescent="0.2">
      <c r="A97" s="38"/>
      <c r="B97" s="38"/>
      <c r="C97" s="38"/>
      <c r="D97" s="58" t="s">
        <v>489</v>
      </c>
      <c r="E97" s="34" t="s">
        <v>12</v>
      </c>
      <c r="F97" s="43" t="s">
        <v>256</v>
      </c>
      <c r="G97" s="35">
        <v>44197</v>
      </c>
      <c r="H97" s="35">
        <v>44561</v>
      </c>
      <c r="I97" s="92" t="s">
        <v>490</v>
      </c>
      <c r="J97" s="34" t="s">
        <v>491</v>
      </c>
      <c r="K97" s="37"/>
      <c r="L97" s="37"/>
      <c r="M97" s="37"/>
      <c r="N97" s="37"/>
      <c r="O97" s="37"/>
      <c r="P97" s="37"/>
      <c r="Q97" s="37"/>
      <c r="R97" s="21"/>
      <c r="S97" s="21"/>
      <c r="T97" s="21"/>
      <c r="U97" s="21"/>
      <c r="V97" s="21"/>
      <c r="W97" s="21"/>
      <c r="X97" s="21"/>
      <c r="Y97" s="21"/>
      <c r="Z97" s="21"/>
    </row>
    <row r="98" spans="1:26" ht="108" x14ac:dyDescent="0.2">
      <c r="A98" s="38"/>
      <c r="B98" s="38"/>
      <c r="C98" s="38"/>
      <c r="D98" s="49" t="s">
        <v>492</v>
      </c>
      <c r="E98" s="43" t="s">
        <v>5</v>
      </c>
      <c r="F98" s="43" t="s">
        <v>256</v>
      </c>
      <c r="G98" s="35">
        <v>44228</v>
      </c>
      <c r="H98" s="35">
        <v>44561</v>
      </c>
      <c r="I98" s="34" t="s">
        <v>493</v>
      </c>
      <c r="J98" s="34" t="s">
        <v>494</v>
      </c>
      <c r="K98" s="37"/>
      <c r="L98" s="37"/>
      <c r="M98" s="37"/>
      <c r="N98" s="37"/>
      <c r="O98" s="37"/>
      <c r="P98" s="37"/>
      <c r="Q98" s="37"/>
      <c r="R98" s="21"/>
      <c r="S98" s="21"/>
      <c r="T98" s="21"/>
      <c r="U98" s="21"/>
      <c r="V98" s="21"/>
      <c r="W98" s="21"/>
      <c r="X98" s="21"/>
      <c r="Y98" s="21"/>
      <c r="Z98" s="21"/>
    </row>
    <row r="99" spans="1:26" ht="144" x14ac:dyDescent="0.2">
      <c r="A99" s="38"/>
      <c r="B99" s="38"/>
      <c r="C99" s="52"/>
      <c r="D99" s="42" t="s">
        <v>495</v>
      </c>
      <c r="E99" s="43" t="s">
        <v>338</v>
      </c>
      <c r="F99" s="43"/>
      <c r="G99" s="35">
        <v>44197</v>
      </c>
      <c r="H99" s="35">
        <v>44561</v>
      </c>
      <c r="I99" s="34" t="s">
        <v>496</v>
      </c>
      <c r="J99" s="34" t="s">
        <v>497</v>
      </c>
      <c r="K99" s="37"/>
      <c r="L99" s="37"/>
      <c r="M99" s="37"/>
      <c r="N99" s="37"/>
      <c r="O99" s="37"/>
      <c r="P99" s="37"/>
      <c r="Q99" s="37"/>
      <c r="R99" s="21"/>
      <c r="S99" s="21"/>
      <c r="T99" s="21"/>
      <c r="U99" s="21"/>
      <c r="V99" s="21"/>
      <c r="W99" s="21"/>
      <c r="X99" s="21"/>
      <c r="Y99" s="21"/>
      <c r="Z99" s="21"/>
    </row>
    <row r="100" spans="1:26" ht="108" x14ac:dyDescent="0.2">
      <c r="A100" s="38"/>
      <c r="B100" s="38"/>
      <c r="C100" s="47" t="s">
        <v>89</v>
      </c>
      <c r="D100" s="32" t="s">
        <v>498</v>
      </c>
      <c r="E100" s="43" t="s">
        <v>4</v>
      </c>
      <c r="F100" s="43" t="s">
        <v>237</v>
      </c>
      <c r="G100" s="35">
        <v>44228</v>
      </c>
      <c r="H100" s="35">
        <v>44531</v>
      </c>
      <c r="I100" s="34" t="s">
        <v>499</v>
      </c>
      <c r="J100" s="34" t="s">
        <v>500</v>
      </c>
      <c r="K100" s="37"/>
      <c r="L100" s="37"/>
      <c r="M100" s="37"/>
      <c r="N100" s="37"/>
      <c r="O100" s="37"/>
      <c r="P100" s="37"/>
      <c r="Q100" s="37"/>
      <c r="R100" s="21"/>
      <c r="S100" s="21"/>
      <c r="T100" s="21"/>
      <c r="U100" s="21"/>
      <c r="V100" s="21"/>
      <c r="W100" s="21"/>
      <c r="X100" s="21"/>
      <c r="Y100" s="21"/>
      <c r="Z100" s="21"/>
    </row>
    <row r="101" spans="1:26" ht="180" x14ac:dyDescent="0.2">
      <c r="A101" s="38"/>
      <c r="B101" s="38"/>
      <c r="C101" s="38"/>
      <c r="D101" s="42" t="s">
        <v>501</v>
      </c>
      <c r="E101" s="45" t="s">
        <v>4</v>
      </c>
      <c r="F101" s="45" t="s">
        <v>237</v>
      </c>
      <c r="G101" s="36">
        <v>44197</v>
      </c>
      <c r="H101" s="36">
        <v>44561</v>
      </c>
      <c r="I101" s="34" t="s">
        <v>502</v>
      </c>
      <c r="J101" s="34" t="s">
        <v>503</v>
      </c>
      <c r="K101" s="37"/>
      <c r="L101" s="37"/>
      <c r="M101" s="37"/>
      <c r="N101" s="37"/>
      <c r="O101" s="37"/>
      <c r="P101" s="37"/>
      <c r="Q101" s="37"/>
      <c r="R101" s="21"/>
      <c r="S101" s="21"/>
      <c r="T101" s="21"/>
      <c r="U101" s="21"/>
      <c r="V101" s="21"/>
      <c r="W101" s="21"/>
      <c r="X101" s="21"/>
      <c r="Y101" s="21"/>
      <c r="Z101" s="21"/>
    </row>
    <row r="102" spans="1:26" ht="60" x14ac:dyDescent="0.2">
      <c r="A102" s="38"/>
      <c r="B102" s="38"/>
      <c r="C102" s="38"/>
      <c r="D102" s="42" t="s">
        <v>504</v>
      </c>
      <c r="E102" s="45" t="s">
        <v>9</v>
      </c>
      <c r="F102" s="45"/>
      <c r="G102" s="36">
        <v>44200</v>
      </c>
      <c r="H102" s="36">
        <v>44561</v>
      </c>
      <c r="I102" s="34" t="s">
        <v>505</v>
      </c>
      <c r="J102" s="34" t="s">
        <v>506</v>
      </c>
      <c r="K102" s="37"/>
      <c r="L102" s="37"/>
      <c r="M102" s="37"/>
      <c r="N102" s="37"/>
      <c r="O102" s="37"/>
      <c r="P102" s="37"/>
      <c r="Q102" s="37"/>
      <c r="R102" s="21"/>
      <c r="S102" s="21"/>
      <c r="T102" s="21"/>
      <c r="U102" s="21"/>
      <c r="V102" s="21"/>
      <c r="W102" s="21"/>
      <c r="X102" s="21"/>
      <c r="Y102" s="21"/>
      <c r="Z102" s="21"/>
    </row>
    <row r="103" spans="1:26" ht="48" x14ac:dyDescent="0.2">
      <c r="A103" s="38"/>
      <c r="B103" s="38"/>
      <c r="C103" s="38"/>
      <c r="D103" s="42" t="s">
        <v>507</v>
      </c>
      <c r="E103" s="43" t="s">
        <v>4</v>
      </c>
      <c r="F103" s="45"/>
      <c r="G103" s="35">
        <v>44256</v>
      </c>
      <c r="H103" s="35">
        <v>44500</v>
      </c>
      <c r="I103" s="34" t="s">
        <v>508</v>
      </c>
      <c r="J103" s="34" t="s">
        <v>509</v>
      </c>
      <c r="K103" s="37"/>
      <c r="L103" s="37"/>
      <c r="M103" s="37"/>
      <c r="N103" s="37"/>
      <c r="O103" s="37"/>
      <c r="P103" s="37"/>
      <c r="Q103" s="37"/>
      <c r="R103" s="21"/>
      <c r="S103" s="21"/>
      <c r="T103" s="21"/>
      <c r="U103" s="21"/>
      <c r="V103" s="21"/>
      <c r="W103" s="21"/>
      <c r="X103" s="21"/>
      <c r="Y103" s="21"/>
      <c r="Z103" s="21"/>
    </row>
    <row r="104" spans="1:26" ht="228" x14ac:dyDescent="0.2">
      <c r="A104" s="38"/>
      <c r="B104" s="38"/>
      <c r="C104" s="38"/>
      <c r="D104" s="42" t="s">
        <v>510</v>
      </c>
      <c r="E104" s="45" t="s">
        <v>338</v>
      </c>
      <c r="F104" s="45"/>
      <c r="G104" s="36">
        <v>44228</v>
      </c>
      <c r="H104" s="36">
        <v>44232</v>
      </c>
      <c r="I104" s="34" t="s">
        <v>511</v>
      </c>
      <c r="J104" s="34" t="s">
        <v>512</v>
      </c>
      <c r="K104" s="37"/>
      <c r="L104" s="37"/>
      <c r="M104" s="37"/>
      <c r="N104" s="37"/>
      <c r="O104" s="37"/>
      <c r="P104" s="37"/>
      <c r="Q104" s="37"/>
      <c r="R104" s="21"/>
      <c r="S104" s="21"/>
      <c r="T104" s="21"/>
      <c r="U104" s="21"/>
      <c r="V104" s="21"/>
      <c r="W104" s="21"/>
      <c r="X104" s="21"/>
      <c r="Y104" s="21"/>
      <c r="Z104" s="21"/>
    </row>
    <row r="105" spans="1:26" ht="72" x14ac:dyDescent="0.2">
      <c r="A105" s="38"/>
      <c r="B105" s="38"/>
      <c r="C105" s="38"/>
      <c r="D105" s="42" t="s">
        <v>513</v>
      </c>
      <c r="E105" s="45" t="s">
        <v>338</v>
      </c>
      <c r="F105" s="45"/>
      <c r="G105" s="36">
        <v>44235</v>
      </c>
      <c r="H105" s="36">
        <v>44263</v>
      </c>
      <c r="I105" s="34" t="s">
        <v>514</v>
      </c>
      <c r="J105" s="34" t="s">
        <v>515</v>
      </c>
      <c r="K105" s="37"/>
      <c r="L105" s="37"/>
      <c r="M105" s="37"/>
      <c r="N105" s="37"/>
      <c r="O105" s="37"/>
      <c r="P105" s="37"/>
      <c r="Q105" s="37"/>
      <c r="R105" s="21"/>
      <c r="S105" s="21"/>
      <c r="T105" s="21"/>
      <c r="U105" s="21"/>
      <c r="V105" s="21"/>
      <c r="W105" s="21"/>
      <c r="X105" s="21"/>
      <c r="Y105" s="21"/>
      <c r="Z105" s="21"/>
    </row>
    <row r="106" spans="1:26" ht="324" x14ac:dyDescent="0.2">
      <c r="A106" s="38"/>
      <c r="B106" s="38"/>
      <c r="C106" s="38"/>
      <c r="D106" s="42" t="s">
        <v>516</v>
      </c>
      <c r="E106" s="45" t="s">
        <v>338</v>
      </c>
      <c r="F106" s="45"/>
      <c r="G106" s="36">
        <v>44207</v>
      </c>
      <c r="H106" s="36">
        <v>44226</v>
      </c>
      <c r="I106" s="34" t="s">
        <v>517</v>
      </c>
      <c r="J106" s="34" t="s">
        <v>518</v>
      </c>
      <c r="K106" s="37"/>
      <c r="L106" s="37"/>
      <c r="M106" s="37"/>
      <c r="N106" s="37"/>
      <c r="O106" s="37"/>
      <c r="P106" s="37"/>
      <c r="Q106" s="37"/>
      <c r="R106" s="21"/>
      <c r="S106" s="21"/>
      <c r="T106" s="21"/>
      <c r="U106" s="21"/>
      <c r="V106" s="21"/>
      <c r="W106" s="21"/>
      <c r="X106" s="21"/>
      <c r="Y106" s="21"/>
      <c r="Z106" s="21"/>
    </row>
    <row r="107" spans="1:26" ht="156" x14ac:dyDescent="0.2">
      <c r="A107" s="38"/>
      <c r="B107" s="38"/>
      <c r="C107" s="38"/>
      <c r="D107" s="42" t="s">
        <v>519</v>
      </c>
      <c r="E107" s="45" t="s">
        <v>338</v>
      </c>
      <c r="F107" s="45"/>
      <c r="G107" s="36">
        <v>44228</v>
      </c>
      <c r="H107" s="36">
        <v>44255</v>
      </c>
      <c r="I107" s="34" t="s">
        <v>520</v>
      </c>
      <c r="J107" s="34" t="s">
        <v>521</v>
      </c>
      <c r="K107" s="37"/>
      <c r="L107" s="37"/>
      <c r="M107" s="37"/>
      <c r="N107" s="37"/>
      <c r="O107" s="37"/>
      <c r="P107" s="37"/>
      <c r="Q107" s="37"/>
      <c r="R107" s="21"/>
      <c r="S107" s="21"/>
      <c r="T107" s="21"/>
      <c r="U107" s="21"/>
      <c r="V107" s="21"/>
      <c r="W107" s="21"/>
      <c r="X107" s="21"/>
      <c r="Y107" s="21"/>
      <c r="Z107" s="21"/>
    </row>
    <row r="108" spans="1:26" ht="84" x14ac:dyDescent="0.2">
      <c r="A108" s="38"/>
      <c r="B108" s="38"/>
      <c r="C108" s="38"/>
      <c r="D108" s="62" t="s">
        <v>522</v>
      </c>
      <c r="E108" s="54" t="s">
        <v>11</v>
      </c>
      <c r="F108" s="54" t="s">
        <v>523</v>
      </c>
      <c r="G108" s="63">
        <v>44228</v>
      </c>
      <c r="H108" s="63">
        <v>44561</v>
      </c>
      <c r="I108" s="34" t="s">
        <v>524</v>
      </c>
      <c r="J108" s="34" t="s">
        <v>525</v>
      </c>
      <c r="K108" s="37"/>
      <c r="L108" s="37"/>
      <c r="M108" s="37"/>
      <c r="N108" s="37"/>
      <c r="O108" s="37"/>
      <c r="P108" s="37"/>
      <c r="Q108" s="37"/>
      <c r="R108" s="21"/>
      <c r="S108" s="21"/>
      <c r="T108" s="21"/>
      <c r="U108" s="21"/>
      <c r="V108" s="21"/>
      <c r="W108" s="21"/>
      <c r="X108" s="21"/>
      <c r="Y108" s="21"/>
      <c r="Z108" s="21"/>
    </row>
    <row r="109" spans="1:26" ht="216" x14ac:dyDescent="0.2">
      <c r="A109" s="38"/>
      <c r="B109" s="38"/>
      <c r="C109" s="38"/>
      <c r="D109" s="62" t="s">
        <v>526</v>
      </c>
      <c r="E109" s="54" t="s">
        <v>11</v>
      </c>
      <c r="F109" s="54" t="s">
        <v>527</v>
      </c>
      <c r="G109" s="36">
        <v>44229</v>
      </c>
      <c r="H109" s="36">
        <v>44530</v>
      </c>
      <c r="I109" s="34" t="s">
        <v>528</v>
      </c>
      <c r="J109" s="34" t="s">
        <v>529</v>
      </c>
      <c r="K109" s="37"/>
      <c r="L109" s="37"/>
      <c r="M109" s="37"/>
      <c r="N109" s="37"/>
      <c r="O109" s="37"/>
      <c r="P109" s="37"/>
      <c r="Q109" s="37"/>
      <c r="R109" s="21"/>
      <c r="S109" s="21"/>
      <c r="T109" s="21"/>
      <c r="U109" s="21"/>
      <c r="V109" s="21"/>
      <c r="W109" s="21"/>
      <c r="X109" s="21"/>
      <c r="Y109" s="21"/>
      <c r="Z109" s="21"/>
    </row>
    <row r="110" spans="1:26" ht="409.5" x14ac:dyDescent="0.2">
      <c r="A110" s="38"/>
      <c r="B110" s="38"/>
      <c r="C110" s="38"/>
      <c r="D110" s="42" t="s">
        <v>530</v>
      </c>
      <c r="E110" s="45" t="s">
        <v>10</v>
      </c>
      <c r="F110" s="45" t="s">
        <v>531</v>
      </c>
      <c r="G110" s="36">
        <v>44228</v>
      </c>
      <c r="H110" s="36">
        <v>44561</v>
      </c>
      <c r="I110" s="87" t="s">
        <v>532</v>
      </c>
      <c r="J110" s="34" t="s">
        <v>533</v>
      </c>
      <c r="K110" s="37"/>
      <c r="L110" s="37"/>
      <c r="M110" s="37"/>
      <c r="N110" s="37"/>
      <c r="O110" s="37"/>
      <c r="P110" s="37"/>
      <c r="Q110" s="37"/>
      <c r="R110" s="21"/>
      <c r="S110" s="21"/>
      <c r="T110" s="21"/>
      <c r="U110" s="21"/>
      <c r="V110" s="21"/>
      <c r="W110" s="21"/>
      <c r="X110" s="21"/>
      <c r="Y110" s="21"/>
      <c r="Z110" s="21"/>
    </row>
    <row r="111" spans="1:26" ht="192" x14ac:dyDescent="0.2">
      <c r="A111" s="38"/>
      <c r="B111" s="38"/>
      <c r="C111" s="38"/>
      <c r="D111" s="42" t="s">
        <v>534</v>
      </c>
      <c r="E111" s="45" t="s">
        <v>535</v>
      </c>
      <c r="F111" s="45" t="s">
        <v>536</v>
      </c>
      <c r="G111" s="36">
        <v>44228</v>
      </c>
      <c r="H111" s="36">
        <v>44530</v>
      </c>
      <c r="I111" s="34" t="s">
        <v>537</v>
      </c>
      <c r="J111" s="34" t="s">
        <v>538</v>
      </c>
      <c r="K111" s="37"/>
      <c r="L111" s="37"/>
      <c r="M111" s="37"/>
      <c r="N111" s="37"/>
      <c r="O111" s="37"/>
      <c r="P111" s="37"/>
      <c r="Q111" s="37"/>
      <c r="R111" s="21"/>
      <c r="S111" s="21"/>
      <c r="T111" s="21"/>
      <c r="U111" s="21"/>
      <c r="V111" s="21"/>
      <c r="W111" s="21"/>
      <c r="X111" s="21"/>
      <c r="Y111" s="21"/>
      <c r="Z111" s="21"/>
    </row>
    <row r="112" spans="1:26" ht="150.75" customHeight="1" x14ac:dyDescent="0.2">
      <c r="A112" s="38"/>
      <c r="B112" s="38"/>
      <c r="C112" s="38"/>
      <c r="D112" s="32" t="s">
        <v>539</v>
      </c>
      <c r="E112" s="50" t="s">
        <v>4</v>
      </c>
      <c r="F112" s="50" t="s">
        <v>540</v>
      </c>
      <c r="G112" s="61">
        <v>44197</v>
      </c>
      <c r="H112" s="61">
        <v>44515</v>
      </c>
      <c r="I112" s="34" t="s">
        <v>541</v>
      </c>
      <c r="J112" s="34" t="s">
        <v>542</v>
      </c>
      <c r="K112" s="37"/>
      <c r="L112" s="37"/>
      <c r="M112" s="37"/>
      <c r="N112" s="37"/>
      <c r="O112" s="37"/>
      <c r="P112" s="37"/>
      <c r="Q112" s="37"/>
      <c r="R112" s="21"/>
      <c r="S112" s="21"/>
      <c r="T112" s="21"/>
      <c r="U112" s="21"/>
      <c r="V112" s="21"/>
      <c r="W112" s="21"/>
      <c r="X112" s="21"/>
      <c r="Y112" s="21"/>
      <c r="Z112" s="21"/>
    </row>
    <row r="113" spans="1:26" ht="409.5" x14ac:dyDescent="0.2">
      <c r="A113" s="38"/>
      <c r="B113" s="38"/>
      <c r="C113" s="38"/>
      <c r="D113" s="49" t="s">
        <v>543</v>
      </c>
      <c r="E113" s="43" t="s">
        <v>5</v>
      </c>
      <c r="F113" s="43" t="s">
        <v>544</v>
      </c>
      <c r="G113" s="35">
        <v>44228</v>
      </c>
      <c r="H113" s="35">
        <v>44561</v>
      </c>
      <c r="I113" s="34" t="s">
        <v>545</v>
      </c>
      <c r="J113" s="34" t="s">
        <v>546</v>
      </c>
      <c r="K113" s="37"/>
      <c r="L113" s="37"/>
      <c r="M113" s="37"/>
      <c r="N113" s="37"/>
      <c r="O113" s="37"/>
      <c r="P113" s="37"/>
      <c r="Q113" s="37"/>
      <c r="R113" s="21"/>
      <c r="S113" s="21"/>
      <c r="T113" s="21"/>
      <c r="U113" s="21"/>
      <c r="V113" s="21"/>
      <c r="W113" s="21"/>
      <c r="X113" s="21"/>
      <c r="Y113" s="21"/>
      <c r="Z113" s="21"/>
    </row>
    <row r="114" spans="1:26" ht="240" x14ac:dyDescent="0.2">
      <c r="A114" s="38"/>
      <c r="B114" s="38"/>
      <c r="C114" s="38"/>
      <c r="D114" s="49" t="s">
        <v>547</v>
      </c>
      <c r="E114" s="43" t="s">
        <v>548</v>
      </c>
      <c r="F114" s="43" t="s">
        <v>549</v>
      </c>
      <c r="G114" s="35">
        <v>44202</v>
      </c>
      <c r="H114" s="35">
        <v>44545</v>
      </c>
      <c r="I114" s="34" t="s">
        <v>550</v>
      </c>
      <c r="J114" s="34" t="s">
        <v>551</v>
      </c>
      <c r="K114" s="37"/>
      <c r="L114" s="37"/>
      <c r="M114" s="37"/>
      <c r="N114" s="37"/>
      <c r="O114" s="37"/>
      <c r="P114" s="37"/>
      <c r="Q114" s="37"/>
      <c r="R114" s="21"/>
      <c r="S114" s="21"/>
      <c r="T114" s="21"/>
      <c r="U114" s="21"/>
      <c r="V114" s="21"/>
      <c r="W114" s="21"/>
      <c r="X114" s="21"/>
      <c r="Y114" s="21"/>
      <c r="Z114" s="21"/>
    </row>
    <row r="115" spans="1:26" ht="96" x14ac:dyDescent="0.2">
      <c r="A115" s="52"/>
      <c r="B115" s="52"/>
      <c r="C115" s="52"/>
      <c r="D115" s="49" t="s">
        <v>552</v>
      </c>
      <c r="E115" s="43" t="s">
        <v>4</v>
      </c>
      <c r="F115" s="43" t="s">
        <v>327</v>
      </c>
      <c r="G115" s="35">
        <v>44256</v>
      </c>
      <c r="H115" s="35">
        <v>44500</v>
      </c>
      <c r="I115" s="34" t="s">
        <v>553</v>
      </c>
      <c r="J115" s="34" t="s">
        <v>554</v>
      </c>
      <c r="K115" s="37"/>
      <c r="L115" s="37"/>
      <c r="M115" s="37"/>
      <c r="N115" s="37"/>
      <c r="O115" s="37"/>
      <c r="P115" s="37"/>
      <c r="Q115" s="37"/>
      <c r="R115" s="21"/>
      <c r="S115" s="21"/>
      <c r="T115" s="21"/>
      <c r="U115" s="21"/>
      <c r="V115" s="21"/>
      <c r="W115" s="21"/>
      <c r="X115" s="21"/>
      <c r="Y115" s="21"/>
      <c r="Z115" s="21"/>
    </row>
    <row r="116" spans="1:26" ht="216" x14ac:dyDescent="0.2">
      <c r="A116" s="30" t="s">
        <v>58</v>
      </c>
      <c r="B116" s="30" t="s">
        <v>555</v>
      </c>
      <c r="C116" s="47" t="s">
        <v>90</v>
      </c>
      <c r="D116" s="49" t="s">
        <v>556</v>
      </c>
      <c r="E116" s="43" t="s">
        <v>41</v>
      </c>
      <c r="F116" s="45" t="s">
        <v>557</v>
      </c>
      <c r="G116" s="36">
        <v>44198</v>
      </c>
      <c r="H116" s="36" t="s">
        <v>558</v>
      </c>
      <c r="I116" s="34" t="s">
        <v>559</v>
      </c>
      <c r="J116" s="34" t="s">
        <v>560</v>
      </c>
      <c r="K116" s="37"/>
      <c r="L116" s="37"/>
      <c r="M116" s="37"/>
      <c r="N116" s="37"/>
      <c r="O116" s="37"/>
      <c r="P116" s="37"/>
      <c r="Q116" s="37"/>
      <c r="R116" s="21"/>
      <c r="S116" s="21"/>
      <c r="T116" s="21"/>
      <c r="U116" s="21"/>
      <c r="V116" s="21"/>
      <c r="W116" s="21"/>
      <c r="X116" s="21"/>
      <c r="Y116" s="21"/>
      <c r="Z116" s="21"/>
    </row>
    <row r="117" spans="1:26" ht="180" x14ac:dyDescent="0.2">
      <c r="A117" s="38"/>
      <c r="B117" s="38"/>
      <c r="C117" s="38"/>
      <c r="D117" s="49" t="s">
        <v>561</v>
      </c>
      <c r="E117" s="50" t="s">
        <v>41</v>
      </c>
      <c r="F117" s="43" t="s">
        <v>562</v>
      </c>
      <c r="G117" s="35">
        <v>44203</v>
      </c>
      <c r="H117" s="35" t="s">
        <v>563</v>
      </c>
      <c r="I117" s="34" t="s">
        <v>564</v>
      </c>
      <c r="J117" s="34" t="s">
        <v>565</v>
      </c>
      <c r="K117" s="37"/>
      <c r="L117" s="37"/>
      <c r="M117" s="37"/>
      <c r="N117" s="37"/>
      <c r="O117" s="37"/>
      <c r="P117" s="37"/>
      <c r="Q117" s="37"/>
      <c r="R117" s="21"/>
      <c r="S117" s="21"/>
      <c r="T117" s="21"/>
      <c r="U117" s="21"/>
      <c r="V117" s="21"/>
      <c r="W117" s="21"/>
      <c r="X117" s="21"/>
      <c r="Y117" s="21"/>
      <c r="Z117" s="21"/>
    </row>
    <row r="118" spans="1:26" ht="96" x14ac:dyDescent="0.2">
      <c r="A118" s="38"/>
      <c r="B118" s="38"/>
      <c r="C118" s="38"/>
      <c r="D118" s="49" t="s">
        <v>566</v>
      </c>
      <c r="E118" s="34" t="s">
        <v>41</v>
      </c>
      <c r="F118" s="43" t="s">
        <v>567</v>
      </c>
      <c r="G118" s="35">
        <v>44198</v>
      </c>
      <c r="H118" s="35" t="s">
        <v>558</v>
      </c>
      <c r="I118" s="34" t="s">
        <v>568</v>
      </c>
      <c r="J118" s="34" t="s">
        <v>569</v>
      </c>
      <c r="K118" s="37"/>
      <c r="L118" s="37"/>
      <c r="M118" s="37"/>
      <c r="N118" s="37"/>
      <c r="O118" s="37"/>
      <c r="P118" s="37"/>
      <c r="Q118" s="37"/>
      <c r="R118" s="21"/>
      <c r="S118" s="21"/>
      <c r="T118" s="21"/>
      <c r="U118" s="21"/>
      <c r="V118" s="21"/>
      <c r="W118" s="21"/>
      <c r="X118" s="21"/>
      <c r="Y118" s="21"/>
      <c r="Z118" s="21"/>
    </row>
    <row r="119" spans="1:26" ht="84" x14ac:dyDescent="0.2">
      <c r="A119" s="38"/>
      <c r="B119" s="38"/>
      <c r="C119" s="38"/>
      <c r="D119" s="58" t="s">
        <v>570</v>
      </c>
      <c r="E119" s="34" t="s">
        <v>41</v>
      </c>
      <c r="F119" s="43" t="s">
        <v>562</v>
      </c>
      <c r="G119" s="35">
        <v>44203</v>
      </c>
      <c r="H119" s="35" t="s">
        <v>563</v>
      </c>
      <c r="I119" s="34" t="s">
        <v>571</v>
      </c>
      <c r="J119" s="34" t="s">
        <v>572</v>
      </c>
      <c r="K119" s="37"/>
      <c r="L119" s="37"/>
      <c r="M119" s="37"/>
      <c r="N119" s="37"/>
      <c r="O119" s="37"/>
      <c r="P119" s="37"/>
      <c r="Q119" s="37"/>
      <c r="R119" s="21"/>
      <c r="S119" s="21"/>
      <c r="T119" s="21"/>
      <c r="U119" s="21"/>
      <c r="V119" s="21"/>
      <c r="W119" s="21"/>
      <c r="X119" s="21"/>
      <c r="Y119" s="21"/>
      <c r="Z119" s="21"/>
    </row>
    <row r="120" spans="1:26" ht="192" x14ac:dyDescent="0.2">
      <c r="A120" s="38"/>
      <c r="B120" s="38"/>
      <c r="C120" s="38"/>
      <c r="D120" s="49" t="s">
        <v>573</v>
      </c>
      <c r="E120" s="43" t="s">
        <v>574</v>
      </c>
      <c r="F120" s="43"/>
      <c r="G120" s="35">
        <v>44211</v>
      </c>
      <c r="H120" s="35">
        <v>44561</v>
      </c>
      <c r="I120" s="34" t="s">
        <v>575</v>
      </c>
      <c r="J120" s="34" t="s">
        <v>576</v>
      </c>
      <c r="K120" s="37"/>
      <c r="L120" s="37"/>
      <c r="M120" s="37"/>
      <c r="N120" s="37"/>
      <c r="O120" s="37"/>
      <c r="P120" s="37"/>
      <c r="Q120" s="37"/>
      <c r="R120" s="21"/>
      <c r="S120" s="21"/>
      <c r="T120" s="21"/>
      <c r="U120" s="21"/>
      <c r="V120" s="21"/>
      <c r="W120" s="21"/>
      <c r="X120" s="21"/>
      <c r="Y120" s="21"/>
      <c r="Z120" s="21"/>
    </row>
    <row r="121" spans="1:26" ht="60" x14ac:dyDescent="0.2">
      <c r="A121" s="38"/>
      <c r="B121" s="38"/>
      <c r="C121" s="38"/>
      <c r="D121" s="49" t="s">
        <v>577</v>
      </c>
      <c r="E121" s="43" t="s">
        <v>338</v>
      </c>
      <c r="F121" s="43"/>
      <c r="G121" s="35">
        <v>44228</v>
      </c>
      <c r="H121" s="35">
        <v>44232</v>
      </c>
      <c r="I121" s="34" t="s">
        <v>578</v>
      </c>
      <c r="J121" s="34" t="s">
        <v>579</v>
      </c>
      <c r="K121" s="37"/>
      <c r="L121" s="37"/>
      <c r="M121" s="37"/>
      <c r="N121" s="37"/>
      <c r="O121" s="37"/>
      <c r="P121" s="37"/>
      <c r="Q121" s="37"/>
      <c r="R121" s="21"/>
      <c r="S121" s="21"/>
      <c r="T121" s="21"/>
      <c r="U121" s="21"/>
      <c r="V121" s="21"/>
      <c r="W121" s="21"/>
      <c r="X121" s="21"/>
      <c r="Y121" s="21"/>
      <c r="Z121" s="21"/>
    </row>
    <row r="122" spans="1:26" ht="132" x14ac:dyDescent="0.2">
      <c r="A122" s="38"/>
      <c r="B122" s="38"/>
      <c r="C122" s="38"/>
      <c r="D122" s="58" t="s">
        <v>580</v>
      </c>
      <c r="E122" s="43" t="s">
        <v>338</v>
      </c>
      <c r="F122" s="43"/>
      <c r="G122" s="35">
        <v>44235</v>
      </c>
      <c r="H122" s="35">
        <v>44263</v>
      </c>
      <c r="I122" s="34" t="s">
        <v>581</v>
      </c>
      <c r="J122" s="34" t="s">
        <v>582</v>
      </c>
      <c r="K122" s="37"/>
      <c r="L122" s="37"/>
      <c r="M122" s="37"/>
      <c r="N122" s="37"/>
      <c r="O122" s="37"/>
      <c r="P122" s="37"/>
      <c r="Q122" s="37"/>
      <c r="R122" s="21"/>
      <c r="S122" s="21"/>
      <c r="T122" s="21"/>
      <c r="U122" s="21"/>
      <c r="V122" s="21"/>
      <c r="W122" s="21"/>
      <c r="X122" s="21"/>
      <c r="Y122" s="21"/>
      <c r="Z122" s="21"/>
    </row>
    <row r="123" spans="1:26" ht="72" x14ac:dyDescent="0.2">
      <c r="A123" s="38"/>
      <c r="B123" s="38"/>
      <c r="C123" s="38"/>
      <c r="D123" s="58" t="s">
        <v>583</v>
      </c>
      <c r="E123" s="43" t="s">
        <v>338</v>
      </c>
      <c r="F123" s="43"/>
      <c r="G123" s="35">
        <v>44207</v>
      </c>
      <c r="H123" s="35">
        <v>44226</v>
      </c>
      <c r="I123" s="34" t="s">
        <v>649</v>
      </c>
      <c r="J123" s="34" t="s">
        <v>584</v>
      </c>
      <c r="K123" s="37"/>
      <c r="L123" s="37"/>
      <c r="M123" s="37"/>
      <c r="N123" s="37"/>
      <c r="O123" s="37"/>
      <c r="P123" s="37"/>
      <c r="Q123" s="37"/>
      <c r="R123" s="21"/>
      <c r="S123" s="21"/>
      <c r="T123" s="21"/>
      <c r="U123" s="21"/>
      <c r="V123" s="21"/>
      <c r="W123" s="21"/>
      <c r="X123" s="21"/>
      <c r="Y123" s="21"/>
      <c r="Z123" s="21"/>
    </row>
    <row r="124" spans="1:26" ht="60" x14ac:dyDescent="0.2">
      <c r="A124" s="38"/>
      <c r="B124" s="38"/>
      <c r="C124" s="38"/>
      <c r="D124" s="58" t="s">
        <v>585</v>
      </c>
      <c r="E124" s="43" t="s">
        <v>338</v>
      </c>
      <c r="F124" s="43"/>
      <c r="G124" s="35">
        <v>44228</v>
      </c>
      <c r="H124" s="35">
        <v>44255</v>
      </c>
      <c r="I124" s="34" t="s">
        <v>648</v>
      </c>
      <c r="J124" s="34" t="s">
        <v>586</v>
      </c>
      <c r="K124" s="37"/>
      <c r="L124" s="37"/>
      <c r="M124" s="37"/>
      <c r="N124" s="37"/>
      <c r="O124" s="37"/>
      <c r="P124" s="37"/>
      <c r="Q124" s="37"/>
      <c r="R124" s="21"/>
      <c r="S124" s="21"/>
      <c r="T124" s="21"/>
      <c r="U124" s="21"/>
      <c r="V124" s="21"/>
      <c r="W124" s="21"/>
      <c r="X124" s="21"/>
      <c r="Y124" s="21"/>
      <c r="Z124" s="21"/>
    </row>
    <row r="125" spans="1:26" ht="228" x14ac:dyDescent="0.2">
      <c r="A125" s="38"/>
      <c r="B125" s="38"/>
      <c r="C125" s="38"/>
      <c r="D125" s="49" t="s">
        <v>587</v>
      </c>
      <c r="E125" s="43" t="s">
        <v>334</v>
      </c>
      <c r="F125" s="43" t="s">
        <v>588</v>
      </c>
      <c r="G125" s="35">
        <v>44211</v>
      </c>
      <c r="H125" s="35">
        <v>44377</v>
      </c>
      <c r="I125" s="34" t="s">
        <v>642</v>
      </c>
      <c r="J125" s="34" t="s">
        <v>589</v>
      </c>
      <c r="K125" s="37"/>
      <c r="L125" s="37"/>
      <c r="M125" s="37"/>
      <c r="N125" s="37"/>
      <c r="O125" s="37"/>
      <c r="P125" s="37"/>
      <c r="Q125" s="37"/>
      <c r="R125" s="21"/>
      <c r="S125" s="21"/>
      <c r="T125" s="21"/>
      <c r="U125" s="21"/>
      <c r="V125" s="21"/>
      <c r="W125" s="21"/>
      <c r="X125" s="21"/>
      <c r="Y125" s="21"/>
      <c r="Z125" s="21"/>
    </row>
    <row r="126" spans="1:26" ht="120" x14ac:dyDescent="0.2">
      <c r="A126" s="38"/>
      <c r="B126" s="38"/>
      <c r="C126" s="38"/>
      <c r="D126" s="49" t="s">
        <v>590</v>
      </c>
      <c r="E126" s="43" t="s">
        <v>334</v>
      </c>
      <c r="F126" s="43" t="s">
        <v>588</v>
      </c>
      <c r="G126" s="35">
        <v>44197</v>
      </c>
      <c r="H126" s="35">
        <v>44561</v>
      </c>
      <c r="I126" s="34" t="s">
        <v>641</v>
      </c>
      <c r="J126" s="34" t="s">
        <v>643</v>
      </c>
      <c r="K126" s="37"/>
      <c r="L126" s="37"/>
      <c r="M126" s="37"/>
      <c r="N126" s="37"/>
      <c r="O126" s="37"/>
      <c r="P126" s="37"/>
      <c r="Q126" s="37"/>
      <c r="R126" s="21"/>
      <c r="S126" s="21"/>
      <c r="T126" s="21"/>
      <c r="U126" s="21"/>
      <c r="V126" s="21"/>
      <c r="W126" s="21"/>
      <c r="X126" s="21"/>
      <c r="Y126" s="21"/>
      <c r="Z126" s="21"/>
    </row>
    <row r="127" spans="1:26" ht="72" x14ac:dyDescent="0.2">
      <c r="A127" s="38"/>
      <c r="B127" s="38"/>
      <c r="C127" s="38"/>
      <c r="D127" s="49" t="s">
        <v>591</v>
      </c>
      <c r="E127" s="43" t="s">
        <v>592</v>
      </c>
      <c r="F127" s="43"/>
      <c r="G127" s="35">
        <v>44207</v>
      </c>
      <c r="H127" s="35">
        <v>44561</v>
      </c>
      <c r="I127" s="34" t="s">
        <v>593</v>
      </c>
      <c r="J127" s="34" t="s">
        <v>594</v>
      </c>
      <c r="K127" s="37"/>
      <c r="L127" s="37"/>
      <c r="M127" s="37"/>
      <c r="N127" s="37"/>
      <c r="O127" s="37"/>
      <c r="P127" s="37"/>
      <c r="Q127" s="37"/>
      <c r="R127" s="21"/>
      <c r="S127" s="21"/>
      <c r="T127" s="21"/>
      <c r="U127" s="21"/>
      <c r="V127" s="21"/>
      <c r="W127" s="21"/>
      <c r="X127" s="21"/>
      <c r="Y127" s="21"/>
      <c r="Z127" s="21"/>
    </row>
    <row r="128" spans="1:26" ht="108" x14ac:dyDescent="0.2">
      <c r="A128" s="38"/>
      <c r="B128" s="38"/>
      <c r="C128" s="38"/>
      <c r="D128" s="49" t="s">
        <v>595</v>
      </c>
      <c r="E128" s="43" t="s">
        <v>5</v>
      </c>
      <c r="F128" s="43"/>
      <c r="G128" s="35">
        <v>44228</v>
      </c>
      <c r="H128" s="35">
        <v>44561</v>
      </c>
      <c r="I128" s="34" t="s">
        <v>596</v>
      </c>
      <c r="J128" s="34" t="s">
        <v>597</v>
      </c>
      <c r="K128" s="37"/>
      <c r="L128" s="37"/>
      <c r="M128" s="37"/>
      <c r="N128" s="37"/>
      <c r="O128" s="37"/>
      <c r="P128" s="37"/>
      <c r="Q128" s="37"/>
      <c r="R128" s="21"/>
      <c r="S128" s="21"/>
      <c r="T128" s="21"/>
      <c r="U128" s="21"/>
      <c r="V128" s="21"/>
      <c r="W128" s="21"/>
      <c r="X128" s="21"/>
      <c r="Y128" s="21"/>
      <c r="Z128" s="21"/>
    </row>
    <row r="129" spans="1:26" ht="84" x14ac:dyDescent="0.2">
      <c r="A129" s="38"/>
      <c r="B129" s="38"/>
      <c r="C129" s="52"/>
      <c r="D129" s="49" t="s">
        <v>598</v>
      </c>
      <c r="E129" s="43" t="s">
        <v>5</v>
      </c>
      <c r="F129" s="43" t="s">
        <v>599</v>
      </c>
      <c r="G129" s="35">
        <v>44228</v>
      </c>
      <c r="H129" s="35">
        <v>44561</v>
      </c>
      <c r="I129" s="34" t="s">
        <v>600</v>
      </c>
      <c r="J129" s="34" t="s">
        <v>601</v>
      </c>
      <c r="K129" s="37"/>
      <c r="L129" s="37"/>
      <c r="M129" s="37"/>
      <c r="N129" s="37"/>
      <c r="O129" s="37"/>
      <c r="P129" s="37"/>
      <c r="Q129" s="37"/>
      <c r="R129" s="21"/>
      <c r="S129" s="21"/>
      <c r="T129" s="21"/>
      <c r="U129" s="21"/>
      <c r="V129" s="21"/>
      <c r="W129" s="21"/>
      <c r="X129" s="21"/>
      <c r="Y129" s="21"/>
      <c r="Z129" s="21"/>
    </row>
    <row r="130" spans="1:26" ht="264" x14ac:dyDescent="0.2">
      <c r="A130" s="38"/>
      <c r="B130" s="38"/>
      <c r="C130" s="47" t="s">
        <v>91</v>
      </c>
      <c r="D130" s="49" t="s">
        <v>602</v>
      </c>
      <c r="E130" s="43" t="s">
        <v>95</v>
      </c>
      <c r="F130" s="43"/>
      <c r="G130" s="35">
        <v>44200</v>
      </c>
      <c r="H130" s="35">
        <v>44545</v>
      </c>
      <c r="I130" s="34" t="s">
        <v>603</v>
      </c>
      <c r="J130" s="34" t="s">
        <v>604</v>
      </c>
      <c r="K130" s="37"/>
      <c r="L130" s="37"/>
      <c r="M130" s="37"/>
      <c r="N130" s="37"/>
      <c r="O130" s="37"/>
      <c r="P130" s="37"/>
      <c r="Q130" s="37"/>
      <c r="R130" s="21"/>
      <c r="S130" s="21"/>
      <c r="T130" s="21"/>
      <c r="U130" s="21"/>
      <c r="V130" s="21"/>
      <c r="W130" s="21"/>
      <c r="X130" s="21"/>
      <c r="Y130" s="21"/>
      <c r="Z130" s="21"/>
    </row>
    <row r="131" spans="1:26" ht="409.5" x14ac:dyDescent="0.2">
      <c r="A131" s="38"/>
      <c r="B131" s="38"/>
      <c r="C131" s="38"/>
      <c r="D131" s="49" t="s">
        <v>605</v>
      </c>
      <c r="E131" s="43" t="s">
        <v>95</v>
      </c>
      <c r="F131" s="43" t="s">
        <v>606</v>
      </c>
      <c r="G131" s="35">
        <v>44200</v>
      </c>
      <c r="H131" s="35">
        <v>44561</v>
      </c>
      <c r="I131" s="88" t="s">
        <v>607</v>
      </c>
      <c r="J131" s="34" t="s">
        <v>608</v>
      </c>
      <c r="K131" s="37"/>
      <c r="L131" s="37"/>
      <c r="M131" s="37"/>
      <c r="N131" s="37"/>
      <c r="O131" s="37"/>
      <c r="P131" s="37"/>
      <c r="Q131" s="37"/>
      <c r="R131" s="21"/>
      <c r="S131" s="21"/>
      <c r="T131" s="21"/>
      <c r="U131" s="21"/>
      <c r="V131" s="21"/>
      <c r="W131" s="21"/>
      <c r="X131" s="21"/>
      <c r="Y131" s="21"/>
      <c r="Z131" s="21"/>
    </row>
    <row r="132" spans="1:26" ht="72" x14ac:dyDescent="0.2">
      <c r="A132" s="38"/>
      <c r="B132" s="38"/>
      <c r="C132" s="38"/>
      <c r="D132" s="58" t="s">
        <v>609</v>
      </c>
      <c r="E132" s="43" t="s">
        <v>41</v>
      </c>
      <c r="F132" s="43"/>
      <c r="G132" s="35">
        <v>44211</v>
      </c>
      <c r="H132" s="35">
        <v>44531</v>
      </c>
      <c r="I132" s="34" t="s">
        <v>610</v>
      </c>
      <c r="J132" s="34" t="s">
        <v>611</v>
      </c>
      <c r="K132" s="37"/>
      <c r="L132" s="37"/>
      <c r="M132" s="37"/>
      <c r="N132" s="37"/>
      <c r="O132" s="37"/>
      <c r="P132" s="37"/>
      <c r="Q132" s="37"/>
      <c r="R132" s="21"/>
      <c r="S132" s="21"/>
      <c r="T132" s="21"/>
      <c r="U132" s="21"/>
      <c r="V132" s="21"/>
      <c r="W132" s="21"/>
      <c r="X132" s="21"/>
      <c r="Y132" s="21"/>
      <c r="Z132" s="21"/>
    </row>
    <row r="133" spans="1:26" ht="72" x14ac:dyDescent="0.2">
      <c r="A133" s="38"/>
      <c r="B133" s="38"/>
      <c r="C133" s="38"/>
      <c r="D133" s="41" t="s">
        <v>612</v>
      </c>
      <c r="E133" s="43" t="s">
        <v>4</v>
      </c>
      <c r="F133" s="43"/>
      <c r="G133" s="35">
        <v>44228</v>
      </c>
      <c r="H133" s="35">
        <v>44531</v>
      </c>
      <c r="I133" s="34" t="s">
        <v>650</v>
      </c>
      <c r="J133" s="34" t="s">
        <v>613</v>
      </c>
      <c r="K133" s="37"/>
      <c r="L133" s="37"/>
      <c r="M133" s="37"/>
      <c r="N133" s="37"/>
      <c r="O133" s="37"/>
      <c r="P133" s="37"/>
      <c r="Q133" s="37"/>
      <c r="R133" s="21"/>
      <c r="S133" s="21"/>
      <c r="T133" s="21"/>
      <c r="U133" s="21"/>
      <c r="V133" s="21"/>
      <c r="W133" s="21"/>
      <c r="X133" s="21"/>
      <c r="Y133" s="21"/>
      <c r="Z133" s="21"/>
    </row>
    <row r="134" spans="1:26" ht="72" customHeight="1" x14ac:dyDescent="0.2">
      <c r="A134" s="38"/>
      <c r="B134" s="38"/>
      <c r="C134" s="38"/>
      <c r="D134" s="58" t="s">
        <v>614</v>
      </c>
      <c r="E134" s="43" t="s">
        <v>615</v>
      </c>
      <c r="F134" s="43" t="s">
        <v>616</v>
      </c>
      <c r="G134" s="35">
        <v>44211</v>
      </c>
      <c r="H134" s="35">
        <v>44407</v>
      </c>
      <c r="I134" s="34" t="s">
        <v>617</v>
      </c>
      <c r="J134" s="34" t="s">
        <v>618</v>
      </c>
      <c r="K134" s="37"/>
      <c r="L134" s="37"/>
      <c r="M134" s="37"/>
      <c r="N134" s="37"/>
      <c r="O134" s="37"/>
      <c r="P134" s="37"/>
      <c r="Q134" s="37"/>
      <c r="R134" s="21"/>
      <c r="S134" s="21"/>
      <c r="T134" s="21"/>
      <c r="U134" s="21"/>
      <c r="V134" s="21"/>
      <c r="W134" s="21"/>
      <c r="X134" s="21"/>
      <c r="Y134" s="21"/>
      <c r="Z134" s="21"/>
    </row>
    <row r="135" spans="1:26" ht="48" x14ac:dyDescent="0.2">
      <c r="A135" s="38"/>
      <c r="B135" s="38"/>
      <c r="C135" s="38"/>
      <c r="D135" s="58" t="s">
        <v>619</v>
      </c>
      <c r="E135" s="43" t="s">
        <v>615</v>
      </c>
      <c r="F135" s="43" t="s">
        <v>616</v>
      </c>
      <c r="G135" s="35">
        <v>44256</v>
      </c>
      <c r="H135" s="35">
        <v>44407</v>
      </c>
      <c r="I135" s="34" t="s">
        <v>620</v>
      </c>
      <c r="J135" s="34" t="s">
        <v>621</v>
      </c>
      <c r="K135" s="37"/>
      <c r="L135" s="37"/>
      <c r="M135" s="37"/>
      <c r="N135" s="37"/>
      <c r="O135" s="37"/>
      <c r="P135" s="37"/>
      <c r="Q135" s="37"/>
      <c r="R135" s="21"/>
      <c r="S135" s="21"/>
      <c r="T135" s="21"/>
      <c r="U135" s="21"/>
      <c r="V135" s="21"/>
      <c r="W135" s="21"/>
      <c r="X135" s="21"/>
      <c r="Y135" s="21"/>
      <c r="Z135" s="21"/>
    </row>
    <row r="136" spans="1:26" ht="24" x14ac:dyDescent="0.2">
      <c r="A136" s="52"/>
      <c r="B136" s="52"/>
      <c r="C136" s="52"/>
      <c r="D136" s="58" t="s">
        <v>622</v>
      </c>
      <c r="E136" s="43" t="s">
        <v>615</v>
      </c>
      <c r="F136" s="43" t="s">
        <v>616</v>
      </c>
      <c r="G136" s="35">
        <v>44409</v>
      </c>
      <c r="H136" s="35">
        <v>44561</v>
      </c>
      <c r="I136" s="34" t="s">
        <v>623</v>
      </c>
      <c r="J136" s="34" t="s">
        <v>624</v>
      </c>
      <c r="K136" s="37"/>
      <c r="L136" s="37"/>
      <c r="M136" s="37"/>
      <c r="N136" s="37"/>
      <c r="O136" s="37"/>
      <c r="P136" s="37"/>
      <c r="Q136" s="37"/>
      <c r="R136" s="21"/>
      <c r="S136" s="21"/>
      <c r="T136" s="21"/>
      <c r="U136" s="21"/>
      <c r="V136" s="21"/>
      <c r="W136" s="21"/>
      <c r="X136" s="21"/>
      <c r="Y136" s="21"/>
      <c r="Z136" s="21"/>
    </row>
    <row r="137" spans="1:26" ht="15.75" customHeight="1" x14ac:dyDescent="0.25">
      <c r="A137" s="64"/>
      <c r="B137" s="64"/>
      <c r="C137" s="21"/>
      <c r="D137" s="65"/>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25">
      <c r="A138" s="64"/>
      <c r="B138" s="64"/>
      <c r="C138" s="21"/>
      <c r="D138" s="65"/>
      <c r="E138" s="21"/>
      <c r="F138" s="21"/>
      <c r="G138" s="66"/>
      <c r="H138" s="66"/>
      <c r="I138" s="21"/>
      <c r="J138" s="21"/>
      <c r="K138" s="21"/>
      <c r="L138" s="21"/>
      <c r="M138" s="21"/>
      <c r="N138" s="21"/>
      <c r="O138" s="21"/>
      <c r="P138" s="21"/>
      <c r="Q138" s="21"/>
      <c r="R138" s="21"/>
      <c r="S138" s="21"/>
      <c r="T138" s="21"/>
      <c r="U138" s="21"/>
      <c r="V138" s="21"/>
      <c r="W138" s="21"/>
      <c r="X138" s="21"/>
      <c r="Y138" s="21"/>
      <c r="Z138" s="21"/>
    </row>
    <row r="139" spans="1:26" ht="15.75" customHeight="1" x14ac:dyDescent="0.25">
      <c r="A139" s="64"/>
      <c r="B139" s="64"/>
      <c r="C139" s="21"/>
      <c r="D139" s="65"/>
      <c r="E139" s="21"/>
      <c r="F139" s="21"/>
      <c r="G139" s="66"/>
      <c r="H139" s="66"/>
      <c r="I139" s="21"/>
      <c r="J139" s="21"/>
      <c r="K139" s="21"/>
      <c r="L139" s="21"/>
      <c r="M139" s="21"/>
      <c r="N139" s="21"/>
      <c r="O139" s="21"/>
      <c r="P139" s="21"/>
      <c r="Q139" s="21"/>
      <c r="R139" s="21"/>
      <c r="S139" s="21"/>
      <c r="T139" s="21"/>
      <c r="U139" s="21"/>
      <c r="V139" s="21"/>
      <c r="W139" s="21"/>
      <c r="X139" s="21"/>
      <c r="Y139" s="21"/>
      <c r="Z139" s="21"/>
    </row>
    <row r="140" spans="1:26" ht="15.75" customHeight="1" x14ac:dyDescent="0.25">
      <c r="A140" s="64"/>
      <c r="B140" s="64"/>
      <c r="C140" s="21"/>
      <c r="D140" s="65"/>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25">
      <c r="A141" s="64"/>
      <c r="B141" s="64"/>
      <c r="C141" s="21"/>
      <c r="D141" s="65"/>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25">
      <c r="A142" s="64"/>
      <c r="B142" s="64"/>
      <c r="C142" s="21"/>
      <c r="D142" s="65"/>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25">
      <c r="A143" s="64"/>
      <c r="B143" s="64"/>
      <c r="C143" s="21"/>
      <c r="D143" s="65"/>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25">
      <c r="A144" s="64"/>
      <c r="B144" s="64"/>
      <c r="C144" s="21"/>
      <c r="D144" s="65"/>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25">
      <c r="A145" s="64"/>
      <c r="B145" s="64"/>
      <c r="C145" s="21"/>
      <c r="D145" s="65"/>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25">
      <c r="A146" s="64"/>
      <c r="B146" s="64"/>
      <c r="C146" s="21"/>
      <c r="D146" s="65"/>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25">
      <c r="A147" s="64"/>
      <c r="B147" s="64"/>
      <c r="C147" s="21"/>
      <c r="D147" s="65"/>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25">
      <c r="A148" s="64"/>
      <c r="B148" s="64"/>
      <c r="C148" s="21"/>
      <c r="D148" s="65"/>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25">
      <c r="A149" s="64"/>
      <c r="B149" s="64"/>
      <c r="C149" s="21"/>
      <c r="D149" s="65"/>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25">
      <c r="A150" s="64"/>
      <c r="B150" s="64"/>
      <c r="C150" s="21"/>
      <c r="D150" s="65"/>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25">
      <c r="A151" s="64"/>
      <c r="B151" s="64"/>
      <c r="C151" s="21"/>
      <c r="D151" s="65"/>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25">
      <c r="A152" s="64"/>
      <c r="B152" s="64"/>
      <c r="C152" s="21"/>
      <c r="D152" s="65"/>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25">
      <c r="A153" s="64"/>
      <c r="B153" s="64"/>
      <c r="C153" s="21"/>
      <c r="D153" s="65"/>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25">
      <c r="A154" s="64"/>
      <c r="B154" s="64"/>
      <c r="C154" s="21"/>
      <c r="D154" s="65"/>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25">
      <c r="A155" s="64"/>
      <c r="B155" s="64"/>
      <c r="C155" s="21"/>
      <c r="D155" s="65"/>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25">
      <c r="A156" s="64"/>
      <c r="B156" s="64"/>
      <c r="C156" s="21"/>
      <c r="D156" s="65"/>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25">
      <c r="A157" s="64"/>
      <c r="B157" s="64"/>
      <c r="C157" s="21"/>
      <c r="D157" s="65"/>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25">
      <c r="A158" s="64"/>
      <c r="B158" s="64"/>
      <c r="C158" s="21"/>
      <c r="D158" s="65"/>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25">
      <c r="A159" s="64"/>
      <c r="B159" s="64"/>
      <c r="C159" s="21"/>
      <c r="D159" s="65"/>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25">
      <c r="A160" s="64"/>
      <c r="B160" s="64"/>
      <c r="C160" s="21"/>
      <c r="D160" s="65"/>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25">
      <c r="A161" s="64"/>
      <c r="B161" s="64"/>
      <c r="C161" s="21"/>
      <c r="D161" s="65"/>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25">
      <c r="A162" s="64"/>
      <c r="B162" s="64"/>
      <c r="C162" s="21"/>
      <c r="D162" s="65"/>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25">
      <c r="A163" s="64"/>
      <c r="B163" s="64"/>
      <c r="C163" s="21"/>
      <c r="D163" s="65"/>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25">
      <c r="A164" s="64"/>
      <c r="B164" s="64"/>
      <c r="C164" s="21"/>
      <c r="D164" s="65"/>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25">
      <c r="A165" s="64"/>
      <c r="B165" s="64"/>
      <c r="C165" s="21"/>
      <c r="D165" s="65"/>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25">
      <c r="A166" s="64"/>
      <c r="B166" s="64"/>
      <c r="C166" s="21"/>
      <c r="D166" s="65"/>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25">
      <c r="A167" s="64"/>
      <c r="B167" s="64"/>
      <c r="C167" s="21"/>
      <c r="D167" s="65"/>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25">
      <c r="A168" s="64"/>
      <c r="B168" s="64"/>
      <c r="C168" s="21"/>
      <c r="D168" s="65"/>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25">
      <c r="A169" s="64"/>
      <c r="B169" s="64"/>
      <c r="C169" s="21"/>
      <c r="D169" s="65"/>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25">
      <c r="A170" s="64"/>
      <c r="B170" s="64"/>
      <c r="C170" s="21"/>
      <c r="D170" s="65"/>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25">
      <c r="A171" s="64"/>
      <c r="B171" s="64"/>
      <c r="C171" s="21"/>
      <c r="D171" s="65"/>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25">
      <c r="A172" s="64"/>
      <c r="B172" s="64"/>
      <c r="C172" s="21"/>
      <c r="D172" s="65"/>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25">
      <c r="A173" s="64"/>
      <c r="B173" s="64"/>
      <c r="C173" s="21"/>
      <c r="D173" s="65"/>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25">
      <c r="A174" s="64"/>
      <c r="B174" s="64"/>
      <c r="C174" s="21"/>
      <c r="D174" s="65"/>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25">
      <c r="A175" s="64"/>
      <c r="B175" s="64"/>
      <c r="C175" s="21"/>
      <c r="D175" s="65"/>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25">
      <c r="A176" s="64"/>
      <c r="B176" s="64"/>
      <c r="C176" s="21"/>
      <c r="D176" s="65"/>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25">
      <c r="A177" s="64"/>
      <c r="B177" s="64"/>
      <c r="C177" s="21"/>
      <c r="D177" s="65"/>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25">
      <c r="A178" s="64"/>
      <c r="B178" s="64"/>
      <c r="C178" s="21"/>
      <c r="D178" s="65"/>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25">
      <c r="A179" s="64"/>
      <c r="B179" s="64"/>
      <c r="C179" s="21"/>
      <c r="D179" s="65"/>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25">
      <c r="A180" s="64"/>
      <c r="B180" s="64"/>
      <c r="C180" s="21"/>
      <c r="D180" s="65"/>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25">
      <c r="A181" s="64"/>
      <c r="B181" s="64"/>
      <c r="C181" s="21"/>
      <c r="D181" s="65"/>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25">
      <c r="A182" s="64"/>
      <c r="B182" s="64"/>
      <c r="C182" s="21"/>
      <c r="D182" s="65"/>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25">
      <c r="A183" s="64"/>
      <c r="B183" s="64"/>
      <c r="C183" s="21"/>
      <c r="D183" s="65"/>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25">
      <c r="A184" s="64"/>
      <c r="B184" s="64"/>
      <c r="C184" s="21"/>
      <c r="D184" s="65"/>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25">
      <c r="A185" s="64"/>
      <c r="B185" s="64"/>
      <c r="C185" s="21"/>
      <c r="D185" s="65"/>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25">
      <c r="A186" s="64"/>
      <c r="B186" s="64"/>
      <c r="C186" s="21"/>
      <c r="D186" s="65"/>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25">
      <c r="A187" s="64"/>
      <c r="B187" s="64"/>
      <c r="C187" s="21"/>
      <c r="D187" s="65"/>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25">
      <c r="A188" s="64"/>
      <c r="B188" s="64"/>
      <c r="C188" s="21"/>
      <c r="D188" s="65"/>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25">
      <c r="A189" s="64"/>
      <c r="B189" s="64"/>
      <c r="C189" s="21"/>
      <c r="D189" s="65"/>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25">
      <c r="A190" s="64"/>
      <c r="B190" s="64"/>
      <c r="C190" s="21"/>
      <c r="D190" s="65"/>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25">
      <c r="A191" s="64"/>
      <c r="B191" s="64"/>
      <c r="C191" s="21"/>
      <c r="D191" s="65"/>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25">
      <c r="A192" s="64"/>
      <c r="B192" s="64"/>
      <c r="C192" s="21"/>
      <c r="D192" s="65"/>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25">
      <c r="A193" s="64"/>
      <c r="B193" s="64"/>
      <c r="C193" s="21"/>
      <c r="D193" s="65"/>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25">
      <c r="A194" s="64"/>
      <c r="B194" s="64"/>
      <c r="C194" s="21"/>
      <c r="D194" s="65"/>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25">
      <c r="A195" s="64"/>
      <c r="B195" s="64"/>
      <c r="C195" s="21"/>
      <c r="D195" s="65"/>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25">
      <c r="A196" s="64"/>
      <c r="B196" s="64"/>
      <c r="C196" s="21"/>
      <c r="D196" s="65"/>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25">
      <c r="A197" s="64"/>
      <c r="B197" s="64"/>
      <c r="C197" s="21"/>
      <c r="D197" s="65"/>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25">
      <c r="A198" s="64"/>
      <c r="B198" s="64"/>
      <c r="C198" s="21"/>
      <c r="D198" s="65"/>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25">
      <c r="A199" s="64"/>
      <c r="B199" s="64"/>
      <c r="C199" s="21"/>
      <c r="D199" s="65"/>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25">
      <c r="A200" s="64"/>
      <c r="B200" s="64"/>
      <c r="C200" s="21"/>
      <c r="D200" s="65"/>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25">
      <c r="A201" s="64"/>
      <c r="B201" s="64"/>
      <c r="C201" s="21"/>
      <c r="D201" s="65"/>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25">
      <c r="A202" s="64"/>
      <c r="B202" s="64"/>
      <c r="C202" s="21"/>
      <c r="D202" s="65"/>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25">
      <c r="A203" s="64"/>
      <c r="B203" s="64"/>
      <c r="C203" s="21"/>
      <c r="D203" s="65"/>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25">
      <c r="A204" s="64"/>
      <c r="B204" s="64"/>
      <c r="C204" s="21"/>
      <c r="D204" s="65"/>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25">
      <c r="A205" s="64"/>
      <c r="B205" s="64"/>
      <c r="C205" s="21"/>
      <c r="D205" s="65"/>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25">
      <c r="A206" s="64"/>
      <c r="B206" s="64"/>
      <c r="C206" s="21"/>
      <c r="D206" s="65"/>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25">
      <c r="A207" s="64"/>
      <c r="B207" s="64"/>
      <c r="C207" s="21"/>
      <c r="D207" s="65"/>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25">
      <c r="A208" s="64"/>
      <c r="B208" s="64"/>
      <c r="C208" s="21"/>
      <c r="D208" s="65"/>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25">
      <c r="A209" s="64"/>
      <c r="B209" s="64"/>
      <c r="C209" s="21"/>
      <c r="D209" s="65"/>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25">
      <c r="A210" s="64"/>
      <c r="B210" s="64"/>
      <c r="C210" s="21"/>
      <c r="D210" s="65"/>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25">
      <c r="A211" s="64"/>
      <c r="B211" s="64"/>
      <c r="C211" s="21"/>
      <c r="D211" s="65"/>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25">
      <c r="A212" s="64"/>
      <c r="B212" s="64"/>
      <c r="C212" s="21"/>
      <c r="D212" s="65"/>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25">
      <c r="A213" s="64"/>
      <c r="B213" s="64"/>
      <c r="C213" s="21"/>
      <c r="D213" s="65"/>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25">
      <c r="A214" s="64"/>
      <c r="B214" s="64"/>
      <c r="C214" s="21"/>
      <c r="D214" s="65"/>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25">
      <c r="A215" s="64"/>
      <c r="B215" s="64"/>
      <c r="C215" s="21"/>
      <c r="D215" s="65"/>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25">
      <c r="A216" s="64"/>
      <c r="B216" s="64"/>
      <c r="C216" s="21"/>
      <c r="D216" s="65"/>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25">
      <c r="A217" s="64"/>
      <c r="B217" s="64"/>
      <c r="C217" s="21"/>
      <c r="D217" s="65"/>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25">
      <c r="A218" s="64"/>
      <c r="B218" s="64"/>
      <c r="C218" s="21"/>
      <c r="D218" s="65"/>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25">
      <c r="A219" s="64"/>
      <c r="B219" s="64"/>
      <c r="C219" s="21"/>
      <c r="D219" s="65"/>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25">
      <c r="A220" s="64"/>
      <c r="B220" s="64"/>
      <c r="C220" s="21"/>
      <c r="D220" s="65"/>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25">
      <c r="A221" s="64"/>
      <c r="B221" s="64"/>
      <c r="C221" s="21"/>
      <c r="D221" s="65"/>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5.75" customHeight="1" x14ac:dyDescent="0.25">
      <c r="A222" s="64"/>
      <c r="B222" s="64"/>
      <c r="C222" s="21"/>
      <c r="D222" s="65"/>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ustomHeight="1" x14ac:dyDescent="0.25">
      <c r="A223" s="64"/>
      <c r="B223" s="64"/>
      <c r="C223" s="21"/>
      <c r="D223" s="65"/>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ustomHeight="1" x14ac:dyDescent="0.25">
      <c r="A224" s="64"/>
      <c r="B224" s="64"/>
      <c r="C224" s="21"/>
      <c r="D224" s="65"/>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ustomHeight="1" x14ac:dyDescent="0.25">
      <c r="A225" s="64"/>
      <c r="B225" s="64"/>
      <c r="C225" s="21"/>
      <c r="D225" s="65"/>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ustomHeight="1" x14ac:dyDescent="0.25">
      <c r="A226" s="64"/>
      <c r="B226" s="64"/>
      <c r="C226" s="21"/>
      <c r="D226" s="65"/>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25">
      <c r="A227" s="64"/>
      <c r="B227" s="64"/>
      <c r="C227" s="21"/>
      <c r="D227" s="65"/>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ustomHeight="1" x14ac:dyDescent="0.25">
      <c r="A228" s="64"/>
      <c r="B228" s="64"/>
      <c r="C228" s="21"/>
      <c r="D228" s="65"/>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ustomHeight="1" x14ac:dyDescent="0.25">
      <c r="A229" s="64"/>
      <c r="B229" s="64"/>
      <c r="C229" s="21"/>
      <c r="D229" s="65"/>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ustomHeight="1" x14ac:dyDescent="0.25">
      <c r="A230" s="64"/>
      <c r="B230" s="64"/>
      <c r="C230" s="21"/>
      <c r="D230" s="65"/>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ustomHeight="1" x14ac:dyDescent="0.25">
      <c r="A231" s="64"/>
      <c r="B231" s="64"/>
      <c r="C231" s="21"/>
      <c r="D231" s="65"/>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ustomHeight="1" x14ac:dyDescent="0.25">
      <c r="A232" s="64"/>
      <c r="B232" s="64"/>
      <c r="C232" s="21"/>
      <c r="D232" s="65"/>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ustomHeight="1" x14ac:dyDescent="0.25">
      <c r="A233" s="64"/>
      <c r="B233" s="64"/>
      <c r="C233" s="21"/>
      <c r="D233" s="65"/>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ustomHeight="1" x14ac:dyDescent="0.25">
      <c r="A234" s="64"/>
      <c r="B234" s="64"/>
      <c r="C234" s="21"/>
      <c r="D234" s="65"/>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ustomHeight="1" x14ac:dyDescent="0.25">
      <c r="A235" s="64"/>
      <c r="B235" s="64"/>
      <c r="C235" s="21"/>
      <c r="D235" s="65"/>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ustomHeight="1" x14ac:dyDescent="0.25">
      <c r="A236" s="64"/>
      <c r="B236" s="64"/>
      <c r="C236" s="21"/>
      <c r="D236" s="65"/>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x14ac:dyDescent="0.25">
      <c r="A237" s="64"/>
      <c r="B237" s="64"/>
      <c r="C237" s="21"/>
      <c r="D237" s="65"/>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ustomHeight="1" x14ac:dyDescent="0.25">
      <c r="A238" s="64"/>
      <c r="B238" s="64"/>
      <c r="C238" s="21"/>
      <c r="D238" s="65"/>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ustomHeight="1" x14ac:dyDescent="0.25">
      <c r="A239" s="64"/>
      <c r="B239" s="64"/>
      <c r="C239" s="21"/>
      <c r="D239" s="65"/>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ustomHeight="1" x14ac:dyDescent="0.25">
      <c r="A240" s="64"/>
      <c r="B240" s="64"/>
      <c r="C240" s="21"/>
      <c r="D240" s="65"/>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ustomHeight="1" x14ac:dyDescent="0.25">
      <c r="A241" s="64"/>
      <c r="B241" s="64"/>
      <c r="C241" s="21"/>
      <c r="D241" s="65"/>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ustomHeight="1" x14ac:dyDescent="0.25">
      <c r="A242" s="64"/>
      <c r="B242" s="64"/>
      <c r="C242" s="21"/>
      <c r="D242" s="65"/>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ustomHeight="1" x14ac:dyDescent="0.25">
      <c r="A243" s="64"/>
      <c r="B243" s="64"/>
      <c r="C243" s="21"/>
      <c r="D243" s="65"/>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ustomHeight="1" x14ac:dyDescent="0.25">
      <c r="A244" s="64"/>
      <c r="B244" s="64"/>
      <c r="C244" s="21"/>
      <c r="D244" s="65"/>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ustomHeight="1" x14ac:dyDescent="0.25">
      <c r="A245" s="64"/>
      <c r="B245" s="64"/>
      <c r="C245" s="21"/>
      <c r="D245" s="65"/>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ustomHeight="1" x14ac:dyDescent="0.25">
      <c r="A246" s="64"/>
      <c r="B246" s="64"/>
      <c r="C246" s="21"/>
      <c r="D246" s="65"/>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ustomHeight="1" x14ac:dyDescent="0.25">
      <c r="A247" s="64"/>
      <c r="B247" s="64"/>
      <c r="C247" s="21"/>
      <c r="D247" s="65"/>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ustomHeight="1" x14ac:dyDescent="0.25">
      <c r="A248" s="64"/>
      <c r="B248" s="64"/>
      <c r="C248" s="21"/>
      <c r="D248" s="65"/>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ustomHeight="1" x14ac:dyDescent="0.25">
      <c r="A249" s="64"/>
      <c r="B249" s="64"/>
      <c r="C249" s="21"/>
      <c r="D249" s="65"/>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ustomHeight="1" x14ac:dyDescent="0.25">
      <c r="A250" s="64"/>
      <c r="B250" s="64"/>
      <c r="C250" s="21"/>
      <c r="D250" s="65"/>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ustomHeight="1" x14ac:dyDescent="0.25">
      <c r="A251" s="64"/>
      <c r="B251" s="64"/>
      <c r="C251" s="21"/>
      <c r="D251" s="65"/>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ustomHeight="1" x14ac:dyDescent="0.25">
      <c r="A252" s="64"/>
      <c r="B252" s="64"/>
      <c r="C252" s="21"/>
      <c r="D252" s="65"/>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ustomHeight="1" x14ac:dyDescent="0.25">
      <c r="A253" s="64"/>
      <c r="B253" s="64"/>
      <c r="C253" s="21"/>
      <c r="D253" s="65"/>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ustomHeight="1" x14ac:dyDescent="0.25">
      <c r="A254" s="64"/>
      <c r="B254" s="64"/>
      <c r="C254" s="21"/>
      <c r="D254" s="65"/>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ustomHeight="1" x14ac:dyDescent="0.25">
      <c r="A255" s="64"/>
      <c r="B255" s="64"/>
      <c r="C255" s="21"/>
      <c r="D255" s="65"/>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ustomHeight="1" x14ac:dyDescent="0.25">
      <c r="A256" s="64"/>
      <c r="B256" s="64"/>
      <c r="C256" s="21"/>
      <c r="D256" s="65"/>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ustomHeight="1" x14ac:dyDescent="0.25">
      <c r="A257" s="64"/>
      <c r="B257" s="64"/>
      <c r="C257" s="21"/>
      <c r="D257" s="65"/>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ustomHeight="1" x14ac:dyDescent="0.25">
      <c r="A258" s="64"/>
      <c r="B258" s="64"/>
      <c r="C258" s="21"/>
      <c r="D258" s="65"/>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ustomHeight="1" x14ac:dyDescent="0.25">
      <c r="A259" s="64"/>
      <c r="B259" s="64"/>
      <c r="C259" s="21"/>
      <c r="D259" s="65"/>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ustomHeight="1" x14ac:dyDescent="0.25">
      <c r="A260" s="64"/>
      <c r="B260" s="64"/>
      <c r="C260" s="21"/>
      <c r="D260" s="65"/>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ustomHeight="1" x14ac:dyDescent="0.25">
      <c r="A261" s="64"/>
      <c r="B261" s="64"/>
      <c r="C261" s="21"/>
      <c r="D261" s="65"/>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ustomHeight="1" x14ac:dyDescent="0.25">
      <c r="A262" s="64"/>
      <c r="B262" s="64"/>
      <c r="C262" s="21"/>
      <c r="D262" s="65"/>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ustomHeight="1" x14ac:dyDescent="0.25">
      <c r="A263" s="64"/>
      <c r="B263" s="64"/>
      <c r="C263" s="21"/>
      <c r="D263" s="65"/>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ustomHeight="1" x14ac:dyDescent="0.25">
      <c r="A264" s="64"/>
      <c r="B264" s="64"/>
      <c r="C264" s="21"/>
      <c r="D264" s="65"/>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ustomHeight="1" x14ac:dyDescent="0.25">
      <c r="A265" s="64"/>
      <c r="B265" s="64"/>
      <c r="C265" s="21"/>
      <c r="D265" s="65"/>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ustomHeight="1" x14ac:dyDescent="0.25">
      <c r="A266" s="64"/>
      <c r="B266" s="64"/>
      <c r="C266" s="21"/>
      <c r="D266" s="65"/>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ustomHeight="1" x14ac:dyDescent="0.25">
      <c r="A267" s="64"/>
      <c r="B267" s="64"/>
      <c r="C267" s="21"/>
      <c r="D267" s="65"/>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ustomHeight="1" x14ac:dyDescent="0.25">
      <c r="A268" s="64"/>
      <c r="B268" s="64"/>
      <c r="C268" s="21"/>
      <c r="D268" s="65"/>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ustomHeight="1" x14ac:dyDescent="0.25">
      <c r="A269" s="64"/>
      <c r="B269" s="64"/>
      <c r="C269" s="21"/>
      <c r="D269" s="65"/>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ustomHeight="1" x14ac:dyDescent="0.25">
      <c r="A270" s="64"/>
      <c r="B270" s="64"/>
      <c r="C270" s="21"/>
      <c r="D270" s="65"/>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ustomHeight="1" x14ac:dyDescent="0.25">
      <c r="A271" s="64"/>
      <c r="B271" s="64"/>
      <c r="C271" s="21"/>
      <c r="D271" s="65"/>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ustomHeight="1" x14ac:dyDescent="0.25">
      <c r="A272" s="64"/>
      <c r="B272" s="64"/>
      <c r="C272" s="21"/>
      <c r="D272" s="65"/>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ustomHeight="1" x14ac:dyDescent="0.25">
      <c r="A273" s="64"/>
      <c r="B273" s="64"/>
      <c r="C273" s="21"/>
      <c r="D273" s="65"/>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ustomHeight="1" x14ac:dyDescent="0.25">
      <c r="A274" s="64"/>
      <c r="B274" s="64"/>
      <c r="C274" s="21"/>
      <c r="D274" s="65"/>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ustomHeight="1" x14ac:dyDescent="0.25">
      <c r="A275" s="64"/>
      <c r="B275" s="64"/>
      <c r="C275" s="21"/>
      <c r="D275" s="65"/>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ustomHeight="1" x14ac:dyDescent="0.25">
      <c r="A276" s="64"/>
      <c r="B276" s="64"/>
      <c r="C276" s="21"/>
      <c r="D276" s="65"/>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ustomHeight="1" x14ac:dyDescent="0.25">
      <c r="A277" s="64"/>
      <c r="B277" s="64"/>
      <c r="C277" s="21"/>
      <c r="D277" s="65"/>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ustomHeight="1" x14ac:dyDescent="0.25">
      <c r="A278" s="64"/>
      <c r="B278" s="64"/>
      <c r="C278" s="21"/>
      <c r="D278" s="65"/>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ustomHeight="1" x14ac:dyDescent="0.25">
      <c r="A279" s="64"/>
      <c r="B279" s="64"/>
      <c r="C279" s="21"/>
      <c r="D279" s="65"/>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ustomHeight="1" x14ac:dyDescent="0.25">
      <c r="A280" s="64"/>
      <c r="B280" s="64"/>
      <c r="C280" s="21"/>
      <c r="D280" s="65"/>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ustomHeight="1" x14ac:dyDescent="0.25">
      <c r="A281" s="64"/>
      <c r="B281" s="64"/>
      <c r="C281" s="21"/>
      <c r="D281" s="65"/>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ustomHeight="1" x14ac:dyDescent="0.25">
      <c r="A282" s="64"/>
      <c r="B282" s="64"/>
      <c r="C282" s="21"/>
      <c r="D282" s="65"/>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ustomHeight="1" x14ac:dyDescent="0.25">
      <c r="A283" s="64"/>
      <c r="B283" s="64"/>
      <c r="C283" s="21"/>
      <c r="D283" s="65"/>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ustomHeight="1" x14ac:dyDescent="0.25">
      <c r="A284" s="64"/>
      <c r="B284" s="64"/>
      <c r="C284" s="21"/>
      <c r="D284" s="65"/>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ustomHeight="1" x14ac:dyDescent="0.25">
      <c r="A285" s="64"/>
      <c r="B285" s="64"/>
      <c r="C285" s="21"/>
      <c r="D285" s="65"/>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ustomHeight="1" x14ac:dyDescent="0.25">
      <c r="A286" s="64"/>
      <c r="B286" s="64"/>
      <c r="C286" s="21"/>
      <c r="D286" s="65"/>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ustomHeight="1" x14ac:dyDescent="0.25">
      <c r="A287" s="64"/>
      <c r="B287" s="64"/>
      <c r="C287" s="21"/>
      <c r="D287" s="65"/>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ustomHeight="1" x14ac:dyDescent="0.25">
      <c r="A288" s="64"/>
      <c r="B288" s="64"/>
      <c r="C288" s="21"/>
      <c r="D288" s="65"/>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ustomHeight="1" x14ac:dyDescent="0.25">
      <c r="A289" s="64"/>
      <c r="B289" s="64"/>
      <c r="C289" s="21"/>
      <c r="D289" s="65"/>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ustomHeight="1" x14ac:dyDescent="0.25">
      <c r="A290" s="64"/>
      <c r="B290" s="64"/>
      <c r="C290" s="21"/>
      <c r="D290" s="65"/>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ustomHeight="1" x14ac:dyDescent="0.25">
      <c r="A291" s="64"/>
      <c r="B291" s="64"/>
      <c r="C291" s="21"/>
      <c r="D291" s="65"/>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ustomHeight="1" x14ac:dyDescent="0.25">
      <c r="A292" s="64"/>
      <c r="B292" s="64"/>
      <c r="C292" s="21"/>
      <c r="D292" s="65"/>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ustomHeight="1" x14ac:dyDescent="0.25">
      <c r="A293" s="64"/>
      <c r="B293" s="64"/>
      <c r="C293" s="21"/>
      <c r="D293" s="65"/>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ustomHeight="1" x14ac:dyDescent="0.25">
      <c r="A294" s="64"/>
      <c r="B294" s="64"/>
      <c r="C294" s="21"/>
      <c r="D294" s="65"/>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ustomHeight="1" x14ac:dyDescent="0.25">
      <c r="A295" s="64"/>
      <c r="B295" s="64"/>
      <c r="C295" s="21"/>
      <c r="D295" s="65"/>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ustomHeight="1" x14ac:dyDescent="0.25">
      <c r="A296" s="64"/>
      <c r="B296" s="64"/>
      <c r="C296" s="21"/>
      <c r="D296" s="65"/>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ustomHeight="1" x14ac:dyDescent="0.25">
      <c r="A297" s="64"/>
      <c r="B297" s="64"/>
      <c r="C297" s="21"/>
      <c r="D297" s="65"/>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ustomHeight="1" x14ac:dyDescent="0.25">
      <c r="A298" s="64"/>
      <c r="B298" s="64"/>
      <c r="C298" s="21"/>
      <c r="D298" s="65"/>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ustomHeight="1" x14ac:dyDescent="0.25">
      <c r="A299" s="64"/>
      <c r="B299" s="64"/>
      <c r="C299" s="21"/>
      <c r="D299" s="65"/>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ustomHeight="1" x14ac:dyDescent="0.25">
      <c r="A300" s="64"/>
      <c r="B300" s="64"/>
      <c r="C300" s="21"/>
      <c r="D300" s="65"/>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ustomHeight="1" x14ac:dyDescent="0.25">
      <c r="A301" s="64"/>
      <c r="B301" s="64"/>
      <c r="C301" s="21"/>
      <c r="D301" s="65"/>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ustomHeight="1" x14ac:dyDescent="0.25">
      <c r="A302" s="64"/>
      <c r="B302" s="64"/>
      <c r="C302" s="21"/>
      <c r="D302" s="65"/>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ustomHeight="1" x14ac:dyDescent="0.25">
      <c r="A303" s="64"/>
      <c r="B303" s="64"/>
      <c r="C303" s="21"/>
      <c r="D303" s="65"/>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ustomHeight="1" x14ac:dyDescent="0.25">
      <c r="A304" s="64"/>
      <c r="B304" s="64"/>
      <c r="C304" s="21"/>
      <c r="D304" s="65"/>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ustomHeight="1" x14ac:dyDescent="0.25">
      <c r="A305" s="64"/>
      <c r="B305" s="64"/>
      <c r="C305" s="21"/>
      <c r="D305" s="65"/>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ustomHeight="1" x14ac:dyDescent="0.25">
      <c r="A306" s="64"/>
      <c r="B306" s="64"/>
      <c r="C306" s="21"/>
      <c r="D306" s="65"/>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ustomHeight="1" x14ac:dyDescent="0.25">
      <c r="A307" s="64"/>
      <c r="B307" s="64"/>
      <c r="C307" s="21"/>
      <c r="D307" s="65"/>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ustomHeight="1" x14ac:dyDescent="0.25">
      <c r="A308" s="64"/>
      <c r="B308" s="64"/>
      <c r="C308" s="21"/>
      <c r="D308" s="65"/>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ustomHeight="1" x14ac:dyDescent="0.25">
      <c r="A309" s="64"/>
      <c r="B309" s="64"/>
      <c r="C309" s="21"/>
      <c r="D309" s="65"/>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ustomHeight="1" x14ac:dyDescent="0.25">
      <c r="A310" s="64"/>
      <c r="B310" s="64"/>
      <c r="C310" s="21"/>
      <c r="D310" s="65"/>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ustomHeight="1" x14ac:dyDescent="0.25">
      <c r="A311" s="64"/>
      <c r="B311" s="64"/>
      <c r="C311" s="21"/>
      <c r="D311" s="65"/>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ustomHeight="1" x14ac:dyDescent="0.25">
      <c r="A312" s="64"/>
      <c r="B312" s="64"/>
      <c r="C312" s="21"/>
      <c r="D312" s="65"/>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ustomHeight="1" x14ac:dyDescent="0.25">
      <c r="A313" s="64"/>
      <c r="B313" s="64"/>
      <c r="C313" s="21"/>
      <c r="D313" s="65"/>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ustomHeight="1" x14ac:dyDescent="0.25">
      <c r="A314" s="64"/>
      <c r="B314" s="64"/>
      <c r="C314" s="21"/>
      <c r="D314" s="65"/>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ustomHeight="1" x14ac:dyDescent="0.25">
      <c r="A315" s="64"/>
      <c r="B315" s="64"/>
      <c r="C315" s="21"/>
      <c r="D315" s="65"/>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ustomHeight="1" x14ac:dyDescent="0.25">
      <c r="A316" s="64"/>
      <c r="B316" s="64"/>
      <c r="C316" s="21"/>
      <c r="D316" s="65"/>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ustomHeight="1" x14ac:dyDescent="0.25">
      <c r="A317" s="64"/>
      <c r="B317" s="64"/>
      <c r="C317" s="21"/>
      <c r="D317" s="65"/>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ustomHeight="1" x14ac:dyDescent="0.25">
      <c r="A318" s="64"/>
      <c r="B318" s="64"/>
      <c r="C318" s="21"/>
      <c r="D318" s="65"/>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ustomHeight="1" x14ac:dyDescent="0.25">
      <c r="A319" s="64"/>
      <c r="B319" s="64"/>
      <c r="C319" s="21"/>
      <c r="D319" s="65"/>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ustomHeight="1" x14ac:dyDescent="0.25">
      <c r="A320" s="64"/>
      <c r="B320" s="64"/>
      <c r="C320" s="21"/>
      <c r="D320" s="65"/>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ustomHeight="1" x14ac:dyDescent="0.25">
      <c r="A321" s="64"/>
      <c r="B321" s="64"/>
      <c r="C321" s="21"/>
      <c r="D321" s="65"/>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ustomHeight="1" x14ac:dyDescent="0.25">
      <c r="A322" s="64"/>
      <c r="B322" s="64"/>
      <c r="C322" s="21"/>
      <c r="D322" s="65"/>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ustomHeight="1" x14ac:dyDescent="0.25">
      <c r="A323" s="64"/>
      <c r="B323" s="64"/>
      <c r="C323" s="21"/>
      <c r="D323" s="65"/>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ustomHeight="1" x14ac:dyDescent="0.25">
      <c r="A324" s="64"/>
      <c r="B324" s="64"/>
      <c r="C324" s="21"/>
      <c r="D324" s="65"/>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ustomHeight="1" x14ac:dyDescent="0.25">
      <c r="A325" s="64"/>
      <c r="B325" s="64"/>
      <c r="C325" s="21"/>
      <c r="D325" s="65"/>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ustomHeight="1" x14ac:dyDescent="0.25">
      <c r="A326" s="64"/>
      <c r="B326" s="64"/>
      <c r="C326" s="21"/>
      <c r="D326" s="65"/>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ustomHeight="1" x14ac:dyDescent="0.25">
      <c r="A327" s="64"/>
      <c r="B327" s="64"/>
      <c r="C327" s="21"/>
      <c r="D327" s="65"/>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ustomHeight="1" x14ac:dyDescent="0.25">
      <c r="A328" s="64"/>
      <c r="B328" s="64"/>
      <c r="C328" s="21"/>
      <c r="D328" s="65"/>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ustomHeight="1" x14ac:dyDescent="0.25">
      <c r="A329" s="64"/>
      <c r="B329" s="64"/>
      <c r="C329" s="21"/>
      <c r="D329" s="65"/>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ustomHeight="1" x14ac:dyDescent="0.25">
      <c r="A330" s="64"/>
      <c r="B330" s="64"/>
      <c r="C330" s="21"/>
      <c r="D330" s="65"/>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ustomHeight="1" x14ac:dyDescent="0.25">
      <c r="A331" s="64"/>
      <c r="B331" s="64"/>
      <c r="C331" s="21"/>
      <c r="D331" s="65"/>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ustomHeight="1" x14ac:dyDescent="0.25">
      <c r="A332" s="64"/>
      <c r="B332" s="64"/>
      <c r="C332" s="21"/>
      <c r="D332" s="65"/>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ustomHeight="1" x14ac:dyDescent="0.25">
      <c r="A333" s="64"/>
      <c r="B333" s="64"/>
      <c r="C333" s="21"/>
      <c r="D333" s="65"/>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ustomHeight="1" x14ac:dyDescent="0.25">
      <c r="A334" s="64"/>
      <c r="B334" s="64"/>
      <c r="C334" s="21"/>
      <c r="D334" s="65"/>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ustomHeight="1" x14ac:dyDescent="0.25">
      <c r="A335" s="64"/>
      <c r="B335" s="64"/>
      <c r="C335" s="21"/>
      <c r="D335" s="65"/>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ustomHeight="1" x14ac:dyDescent="0.25">
      <c r="A336" s="64"/>
      <c r="B336" s="64"/>
      <c r="C336" s="21"/>
      <c r="D336" s="65"/>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ustomHeight="1" x14ac:dyDescent="0.25">
      <c r="A337" s="64"/>
      <c r="B337" s="64"/>
      <c r="C337" s="21"/>
      <c r="D337" s="65"/>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ustomHeight="1" x14ac:dyDescent="0.25">
      <c r="A338" s="64"/>
      <c r="B338" s="64"/>
      <c r="C338" s="21"/>
      <c r="D338" s="65"/>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ustomHeight="1" x14ac:dyDescent="0.25">
      <c r="A339" s="64"/>
      <c r="B339" s="64"/>
      <c r="C339" s="21"/>
      <c r="D339" s="65"/>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ustomHeight="1" x14ac:dyDescent="0.25">
      <c r="A340" s="64"/>
      <c r="B340" s="64"/>
      <c r="C340" s="21"/>
      <c r="D340" s="65"/>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ustomHeight="1" x14ac:dyDescent="0.25">
      <c r="A341" s="64"/>
      <c r="B341" s="64"/>
      <c r="C341" s="21"/>
      <c r="D341" s="65"/>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25">
      <c r="A342" s="64"/>
      <c r="B342" s="64"/>
      <c r="C342" s="21"/>
      <c r="D342" s="65"/>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ustomHeight="1" x14ac:dyDescent="0.25">
      <c r="A343" s="64"/>
      <c r="B343" s="64"/>
      <c r="C343" s="21"/>
      <c r="D343" s="65"/>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ustomHeight="1" x14ac:dyDescent="0.25">
      <c r="A344" s="64"/>
      <c r="B344" s="64"/>
      <c r="C344" s="21"/>
      <c r="D344" s="65"/>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ustomHeight="1" x14ac:dyDescent="0.25">
      <c r="A345" s="64"/>
      <c r="B345" s="64"/>
      <c r="C345" s="21"/>
      <c r="D345" s="65"/>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ustomHeight="1" x14ac:dyDescent="0.25">
      <c r="A346" s="64"/>
      <c r="B346" s="64"/>
      <c r="C346" s="21"/>
      <c r="D346" s="65"/>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ustomHeight="1" x14ac:dyDescent="0.25">
      <c r="A347" s="64"/>
      <c r="B347" s="64"/>
      <c r="C347" s="21"/>
      <c r="D347" s="65"/>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ustomHeight="1" x14ac:dyDescent="0.25">
      <c r="A348" s="64"/>
      <c r="B348" s="64"/>
      <c r="C348" s="21"/>
      <c r="D348" s="65"/>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ustomHeight="1" x14ac:dyDescent="0.25">
      <c r="A349" s="64"/>
      <c r="B349" s="64"/>
      <c r="C349" s="21"/>
      <c r="D349" s="65"/>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ustomHeight="1" x14ac:dyDescent="0.25">
      <c r="A350" s="64"/>
      <c r="B350" s="64"/>
      <c r="C350" s="21"/>
      <c r="D350" s="65"/>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ustomHeight="1" x14ac:dyDescent="0.25">
      <c r="A351" s="64"/>
      <c r="B351" s="64"/>
      <c r="C351" s="21"/>
      <c r="D351" s="65"/>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ustomHeight="1" x14ac:dyDescent="0.25">
      <c r="A352" s="64"/>
      <c r="B352" s="64"/>
      <c r="C352" s="21"/>
      <c r="D352" s="65"/>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ustomHeight="1" x14ac:dyDescent="0.25">
      <c r="A353" s="64"/>
      <c r="B353" s="64"/>
      <c r="C353" s="21"/>
      <c r="D353" s="65"/>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ustomHeight="1" x14ac:dyDescent="0.25">
      <c r="A354" s="64"/>
      <c r="B354" s="64"/>
      <c r="C354" s="21"/>
      <c r="D354" s="65"/>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ustomHeight="1" x14ac:dyDescent="0.25">
      <c r="A355" s="64"/>
      <c r="B355" s="64"/>
      <c r="C355" s="21"/>
      <c r="D355" s="65"/>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ustomHeight="1" x14ac:dyDescent="0.25">
      <c r="A356" s="64"/>
      <c r="B356" s="64"/>
      <c r="C356" s="21"/>
      <c r="D356" s="65"/>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ustomHeight="1" x14ac:dyDescent="0.25">
      <c r="A357" s="64"/>
      <c r="B357" s="64"/>
      <c r="C357" s="21"/>
      <c r="D357" s="65"/>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ustomHeight="1" x14ac:dyDescent="0.25">
      <c r="A358" s="64"/>
      <c r="B358" s="64"/>
      <c r="C358" s="21"/>
      <c r="D358" s="65"/>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ustomHeight="1" x14ac:dyDescent="0.25">
      <c r="A359" s="64"/>
      <c r="B359" s="64"/>
      <c r="C359" s="21"/>
      <c r="D359" s="65"/>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ustomHeight="1" x14ac:dyDescent="0.25">
      <c r="A360" s="64"/>
      <c r="B360" s="64"/>
      <c r="C360" s="21"/>
      <c r="D360" s="65"/>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ustomHeight="1" x14ac:dyDescent="0.25">
      <c r="A361" s="64"/>
      <c r="B361" s="64"/>
      <c r="C361" s="21"/>
      <c r="D361" s="65"/>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ustomHeight="1" x14ac:dyDescent="0.25">
      <c r="A362" s="64"/>
      <c r="B362" s="64"/>
      <c r="C362" s="21"/>
      <c r="D362" s="65"/>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ustomHeight="1" x14ac:dyDescent="0.25">
      <c r="A363" s="64"/>
      <c r="B363" s="64"/>
      <c r="C363" s="21"/>
      <c r="D363" s="65"/>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ustomHeight="1" x14ac:dyDescent="0.25">
      <c r="A364" s="64"/>
      <c r="B364" s="64"/>
      <c r="C364" s="21"/>
      <c r="D364" s="65"/>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ustomHeight="1" x14ac:dyDescent="0.25">
      <c r="A365" s="64"/>
      <c r="B365" s="64"/>
      <c r="C365" s="21"/>
      <c r="D365" s="65"/>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ustomHeight="1" x14ac:dyDescent="0.25">
      <c r="A366" s="64"/>
      <c r="B366" s="64"/>
      <c r="C366" s="21"/>
      <c r="D366" s="65"/>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ustomHeight="1" x14ac:dyDescent="0.25">
      <c r="A367" s="64"/>
      <c r="B367" s="64"/>
      <c r="C367" s="21"/>
      <c r="D367" s="65"/>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ustomHeight="1" x14ac:dyDescent="0.25">
      <c r="A368" s="64"/>
      <c r="B368" s="64"/>
      <c r="C368" s="21"/>
      <c r="D368" s="65"/>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ustomHeight="1" x14ac:dyDescent="0.25">
      <c r="A369" s="64"/>
      <c r="B369" s="64"/>
      <c r="C369" s="21"/>
      <c r="D369" s="65"/>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ustomHeight="1" x14ac:dyDescent="0.25">
      <c r="A370" s="64"/>
      <c r="B370" s="64"/>
      <c r="C370" s="21"/>
      <c r="D370" s="65"/>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ustomHeight="1" x14ac:dyDescent="0.25">
      <c r="A371" s="64"/>
      <c r="B371" s="64"/>
      <c r="C371" s="21"/>
      <c r="D371" s="65"/>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ustomHeight="1" x14ac:dyDescent="0.25">
      <c r="A372" s="64"/>
      <c r="B372" s="64"/>
      <c r="C372" s="21"/>
      <c r="D372" s="65"/>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ustomHeight="1" x14ac:dyDescent="0.25">
      <c r="A373" s="64"/>
      <c r="B373" s="64"/>
      <c r="C373" s="21"/>
      <c r="D373" s="65"/>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ustomHeight="1" x14ac:dyDescent="0.25">
      <c r="A374" s="64"/>
      <c r="B374" s="64"/>
      <c r="C374" s="21"/>
      <c r="D374" s="65"/>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ustomHeight="1" x14ac:dyDescent="0.25">
      <c r="A375" s="64"/>
      <c r="B375" s="64"/>
      <c r="C375" s="21"/>
      <c r="D375" s="65"/>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ustomHeight="1" x14ac:dyDescent="0.25">
      <c r="A376" s="64"/>
      <c r="B376" s="64"/>
      <c r="C376" s="21"/>
      <c r="D376" s="65"/>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ustomHeight="1" x14ac:dyDescent="0.25">
      <c r="A377" s="64"/>
      <c r="B377" s="64"/>
      <c r="C377" s="21"/>
      <c r="D377" s="65"/>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ustomHeight="1" x14ac:dyDescent="0.25">
      <c r="A378" s="64"/>
      <c r="B378" s="64"/>
      <c r="C378" s="21"/>
      <c r="D378" s="65"/>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ustomHeight="1" x14ac:dyDescent="0.25">
      <c r="A379" s="64"/>
      <c r="B379" s="64"/>
      <c r="C379" s="21"/>
      <c r="D379" s="65"/>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ustomHeight="1" x14ac:dyDescent="0.25">
      <c r="A380" s="64"/>
      <c r="B380" s="64"/>
      <c r="C380" s="21"/>
      <c r="D380" s="65"/>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ustomHeight="1" x14ac:dyDescent="0.25">
      <c r="A381" s="64"/>
      <c r="B381" s="64"/>
      <c r="C381" s="21"/>
      <c r="D381" s="65"/>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ustomHeight="1" x14ac:dyDescent="0.25">
      <c r="A382" s="64"/>
      <c r="B382" s="64"/>
      <c r="C382" s="21"/>
      <c r="D382" s="65"/>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ustomHeight="1" x14ac:dyDescent="0.25">
      <c r="A383" s="64"/>
      <c r="B383" s="64"/>
      <c r="C383" s="21"/>
      <c r="D383" s="65"/>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ustomHeight="1" x14ac:dyDescent="0.25">
      <c r="A384" s="64"/>
      <c r="B384" s="64"/>
      <c r="C384" s="21"/>
      <c r="D384" s="65"/>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ustomHeight="1" x14ac:dyDescent="0.25">
      <c r="A385" s="64"/>
      <c r="B385" s="64"/>
      <c r="C385" s="21"/>
      <c r="D385" s="65"/>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ustomHeight="1" x14ac:dyDescent="0.25">
      <c r="A386" s="64"/>
      <c r="B386" s="64"/>
      <c r="C386" s="21"/>
      <c r="D386" s="65"/>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ustomHeight="1" x14ac:dyDescent="0.25">
      <c r="A387" s="64"/>
      <c r="B387" s="64"/>
      <c r="C387" s="21"/>
      <c r="D387" s="65"/>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ustomHeight="1" x14ac:dyDescent="0.25">
      <c r="A388" s="64"/>
      <c r="B388" s="64"/>
      <c r="C388" s="21"/>
      <c r="D388" s="65"/>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ustomHeight="1" x14ac:dyDescent="0.25">
      <c r="A389" s="64"/>
      <c r="B389" s="64"/>
      <c r="C389" s="21"/>
      <c r="D389" s="65"/>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ustomHeight="1" x14ac:dyDescent="0.25">
      <c r="A390" s="64"/>
      <c r="B390" s="64"/>
      <c r="C390" s="21"/>
      <c r="D390" s="65"/>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ustomHeight="1" x14ac:dyDescent="0.25">
      <c r="A391" s="64"/>
      <c r="B391" s="64"/>
      <c r="C391" s="21"/>
      <c r="D391" s="65"/>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ustomHeight="1" x14ac:dyDescent="0.25">
      <c r="A392" s="64"/>
      <c r="B392" s="64"/>
      <c r="C392" s="21"/>
      <c r="D392" s="65"/>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ustomHeight="1" x14ac:dyDescent="0.25">
      <c r="A393" s="64"/>
      <c r="B393" s="64"/>
      <c r="C393" s="21"/>
      <c r="D393" s="65"/>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ustomHeight="1" x14ac:dyDescent="0.25">
      <c r="A394" s="64"/>
      <c r="B394" s="64"/>
      <c r="C394" s="21"/>
      <c r="D394" s="65"/>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ustomHeight="1" x14ac:dyDescent="0.25">
      <c r="A395" s="64"/>
      <c r="B395" s="64"/>
      <c r="C395" s="21"/>
      <c r="D395" s="65"/>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ustomHeight="1" x14ac:dyDescent="0.25">
      <c r="A396" s="64"/>
      <c r="B396" s="64"/>
      <c r="C396" s="21"/>
      <c r="D396" s="65"/>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ustomHeight="1" x14ac:dyDescent="0.25">
      <c r="A397" s="64"/>
      <c r="B397" s="64"/>
      <c r="C397" s="21"/>
      <c r="D397" s="65"/>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ustomHeight="1" x14ac:dyDescent="0.25">
      <c r="A398" s="64"/>
      <c r="B398" s="64"/>
      <c r="C398" s="21"/>
      <c r="D398" s="65"/>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ustomHeight="1" x14ac:dyDescent="0.25">
      <c r="A399" s="64"/>
      <c r="B399" s="64"/>
      <c r="C399" s="21"/>
      <c r="D399" s="65"/>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ustomHeight="1" x14ac:dyDescent="0.25">
      <c r="A400" s="64"/>
      <c r="B400" s="64"/>
      <c r="C400" s="21"/>
      <c r="D400" s="65"/>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ustomHeight="1" x14ac:dyDescent="0.25">
      <c r="A401" s="64"/>
      <c r="B401" s="64"/>
      <c r="C401" s="21"/>
      <c r="D401" s="65"/>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ustomHeight="1" x14ac:dyDescent="0.25">
      <c r="A402" s="64"/>
      <c r="B402" s="64"/>
      <c r="C402" s="21"/>
      <c r="D402" s="65"/>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ustomHeight="1" x14ac:dyDescent="0.25">
      <c r="A403" s="64"/>
      <c r="B403" s="64"/>
      <c r="C403" s="21"/>
      <c r="D403" s="65"/>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ustomHeight="1" x14ac:dyDescent="0.25">
      <c r="A404" s="64"/>
      <c r="B404" s="64"/>
      <c r="C404" s="21"/>
      <c r="D404" s="65"/>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ustomHeight="1" x14ac:dyDescent="0.25">
      <c r="A405" s="64"/>
      <c r="B405" s="64"/>
      <c r="C405" s="21"/>
      <c r="D405" s="65"/>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ustomHeight="1" x14ac:dyDescent="0.25">
      <c r="A406" s="64"/>
      <c r="B406" s="64"/>
      <c r="C406" s="21"/>
      <c r="D406" s="65"/>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ustomHeight="1" x14ac:dyDescent="0.25">
      <c r="A407" s="64"/>
      <c r="B407" s="64"/>
      <c r="C407" s="21"/>
      <c r="D407" s="65"/>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ustomHeight="1" x14ac:dyDescent="0.25">
      <c r="A408" s="64"/>
      <c r="B408" s="64"/>
      <c r="C408" s="21"/>
      <c r="D408" s="65"/>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ustomHeight="1" x14ac:dyDescent="0.25">
      <c r="A409" s="64"/>
      <c r="B409" s="64"/>
      <c r="C409" s="21"/>
      <c r="D409" s="65"/>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ustomHeight="1" x14ac:dyDescent="0.25">
      <c r="A410" s="64"/>
      <c r="B410" s="64"/>
      <c r="C410" s="21"/>
      <c r="D410" s="65"/>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ustomHeight="1" x14ac:dyDescent="0.25">
      <c r="A411" s="64"/>
      <c r="B411" s="64"/>
      <c r="C411" s="21"/>
      <c r="D411" s="65"/>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ustomHeight="1" x14ac:dyDescent="0.25">
      <c r="A412" s="64"/>
      <c r="B412" s="64"/>
      <c r="C412" s="21"/>
      <c r="D412" s="65"/>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ustomHeight="1" x14ac:dyDescent="0.25">
      <c r="A413" s="64"/>
      <c r="B413" s="64"/>
      <c r="C413" s="21"/>
      <c r="D413" s="65"/>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ustomHeight="1" x14ac:dyDescent="0.25">
      <c r="A414" s="64"/>
      <c r="B414" s="64"/>
      <c r="C414" s="21"/>
      <c r="D414" s="65"/>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ustomHeight="1" x14ac:dyDescent="0.25">
      <c r="A415" s="64"/>
      <c r="B415" s="64"/>
      <c r="C415" s="21"/>
      <c r="D415" s="65"/>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ustomHeight="1" x14ac:dyDescent="0.25">
      <c r="A416" s="64"/>
      <c r="B416" s="64"/>
      <c r="C416" s="21"/>
      <c r="D416" s="65"/>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ustomHeight="1" x14ac:dyDescent="0.25">
      <c r="A417" s="64"/>
      <c r="B417" s="64"/>
      <c r="C417" s="21"/>
      <c r="D417" s="65"/>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ustomHeight="1" x14ac:dyDescent="0.25">
      <c r="A418" s="64"/>
      <c r="B418" s="64"/>
      <c r="C418" s="21"/>
      <c r="D418" s="65"/>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ustomHeight="1" x14ac:dyDescent="0.25">
      <c r="A419" s="64"/>
      <c r="B419" s="64"/>
      <c r="C419" s="21"/>
      <c r="D419" s="65"/>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ustomHeight="1" x14ac:dyDescent="0.25">
      <c r="A420" s="64"/>
      <c r="B420" s="64"/>
      <c r="C420" s="21"/>
      <c r="D420" s="65"/>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5.75" customHeight="1" x14ac:dyDescent="0.25">
      <c r="A421" s="64"/>
      <c r="B421" s="64"/>
      <c r="C421" s="21"/>
      <c r="D421" s="65"/>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5.75" customHeight="1" x14ac:dyDescent="0.25">
      <c r="A422" s="64"/>
      <c r="B422" s="64"/>
      <c r="C422" s="21"/>
      <c r="D422" s="65"/>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5.75" customHeight="1" x14ac:dyDescent="0.25">
      <c r="A423" s="64"/>
      <c r="B423" s="64"/>
      <c r="C423" s="21"/>
      <c r="D423" s="65"/>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5.75" customHeight="1" x14ac:dyDescent="0.25">
      <c r="A424" s="64"/>
      <c r="B424" s="64"/>
      <c r="C424" s="21"/>
      <c r="D424" s="65"/>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5.75" customHeight="1" x14ac:dyDescent="0.25">
      <c r="A425" s="64"/>
      <c r="B425" s="64"/>
      <c r="C425" s="21"/>
      <c r="D425" s="65"/>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5.75" customHeight="1" x14ac:dyDescent="0.25">
      <c r="A426" s="64"/>
      <c r="B426" s="64"/>
      <c r="C426" s="21"/>
      <c r="D426" s="65"/>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5.75" customHeight="1" x14ac:dyDescent="0.25">
      <c r="A427" s="64"/>
      <c r="B427" s="64"/>
      <c r="C427" s="21"/>
      <c r="D427" s="65"/>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5.75" customHeight="1" x14ac:dyDescent="0.25">
      <c r="A428" s="64"/>
      <c r="B428" s="64"/>
      <c r="C428" s="21"/>
      <c r="D428" s="65"/>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5.75" customHeight="1" x14ac:dyDescent="0.25">
      <c r="A429" s="64"/>
      <c r="B429" s="64"/>
      <c r="C429" s="21"/>
      <c r="D429" s="65"/>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5.75" customHeight="1" x14ac:dyDescent="0.25">
      <c r="A430" s="64"/>
      <c r="B430" s="64"/>
      <c r="C430" s="21"/>
      <c r="D430" s="65"/>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5.75" customHeight="1" x14ac:dyDescent="0.25">
      <c r="A431" s="64"/>
      <c r="B431" s="64"/>
      <c r="C431" s="21"/>
      <c r="D431" s="65"/>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5.75" customHeight="1" x14ac:dyDescent="0.25">
      <c r="A432" s="64"/>
      <c r="B432" s="64"/>
      <c r="C432" s="21"/>
      <c r="D432" s="65"/>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5.75" customHeight="1" x14ac:dyDescent="0.25">
      <c r="A433" s="64"/>
      <c r="B433" s="64"/>
      <c r="C433" s="21"/>
      <c r="D433" s="65"/>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5.75" customHeight="1" x14ac:dyDescent="0.25">
      <c r="A434" s="64"/>
      <c r="B434" s="64"/>
      <c r="C434" s="21"/>
      <c r="D434" s="65"/>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5.75" customHeight="1" x14ac:dyDescent="0.25">
      <c r="A435" s="64"/>
      <c r="B435" s="64"/>
      <c r="C435" s="21"/>
      <c r="D435" s="65"/>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5.75" customHeight="1" x14ac:dyDescent="0.25">
      <c r="A436" s="64"/>
      <c r="B436" s="64"/>
      <c r="C436" s="21"/>
      <c r="D436" s="65"/>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5.75" customHeight="1" x14ac:dyDescent="0.25">
      <c r="A437" s="64"/>
      <c r="B437" s="64"/>
      <c r="C437" s="21"/>
      <c r="D437" s="65"/>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5.75" customHeight="1" x14ac:dyDescent="0.25">
      <c r="A438" s="64"/>
      <c r="B438" s="64"/>
      <c r="C438" s="21"/>
      <c r="D438" s="65"/>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5.75" customHeight="1" x14ac:dyDescent="0.25">
      <c r="A439" s="64"/>
      <c r="B439" s="64"/>
      <c r="C439" s="21"/>
      <c r="D439" s="65"/>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5.75" customHeight="1" x14ac:dyDescent="0.25">
      <c r="A440" s="64"/>
      <c r="B440" s="64"/>
      <c r="C440" s="21"/>
      <c r="D440" s="65"/>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5.75" customHeight="1" x14ac:dyDescent="0.25">
      <c r="A441" s="64"/>
      <c r="B441" s="64"/>
      <c r="C441" s="21"/>
      <c r="D441" s="65"/>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5.75" customHeight="1" x14ac:dyDescent="0.25">
      <c r="A442" s="64"/>
      <c r="B442" s="64"/>
      <c r="C442" s="21"/>
      <c r="D442" s="65"/>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5.75" customHeight="1" x14ac:dyDescent="0.25">
      <c r="A443" s="64"/>
      <c r="B443" s="64"/>
      <c r="C443" s="21"/>
      <c r="D443" s="65"/>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5.75" customHeight="1" x14ac:dyDescent="0.25">
      <c r="A444" s="64"/>
      <c r="B444" s="64"/>
      <c r="C444" s="21"/>
      <c r="D444" s="65"/>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5.75" customHeight="1" x14ac:dyDescent="0.25">
      <c r="A445" s="64"/>
      <c r="B445" s="64"/>
      <c r="C445" s="21"/>
      <c r="D445" s="65"/>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5.75" customHeight="1" x14ac:dyDescent="0.25">
      <c r="A446" s="64"/>
      <c r="B446" s="64"/>
      <c r="C446" s="21"/>
      <c r="D446" s="65"/>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5.75" customHeight="1" x14ac:dyDescent="0.25">
      <c r="A447" s="64"/>
      <c r="B447" s="64"/>
      <c r="C447" s="21"/>
      <c r="D447" s="65"/>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5.75" customHeight="1" x14ac:dyDescent="0.25">
      <c r="A448" s="64"/>
      <c r="B448" s="64"/>
      <c r="C448" s="21"/>
      <c r="D448" s="65"/>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5.75" customHeight="1" x14ac:dyDescent="0.25">
      <c r="A449" s="64"/>
      <c r="B449" s="64"/>
      <c r="C449" s="21"/>
      <c r="D449" s="65"/>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5.75" customHeight="1" x14ac:dyDescent="0.25">
      <c r="A450" s="64"/>
      <c r="B450" s="64"/>
      <c r="C450" s="21"/>
      <c r="D450" s="65"/>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5.75" customHeight="1" x14ac:dyDescent="0.25">
      <c r="A451" s="64"/>
      <c r="B451" s="64"/>
      <c r="C451" s="21"/>
      <c r="D451" s="65"/>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5.75" customHeight="1" x14ac:dyDescent="0.25">
      <c r="A452" s="64"/>
      <c r="B452" s="64"/>
      <c r="C452" s="21"/>
      <c r="D452" s="65"/>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5.75" customHeight="1" x14ac:dyDescent="0.25">
      <c r="A453" s="64"/>
      <c r="B453" s="64"/>
      <c r="C453" s="21"/>
      <c r="D453" s="65"/>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5.75" customHeight="1" x14ac:dyDescent="0.25">
      <c r="A454" s="64"/>
      <c r="B454" s="64"/>
      <c r="C454" s="21"/>
      <c r="D454" s="65"/>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5.75" customHeight="1" x14ac:dyDescent="0.25">
      <c r="A455" s="64"/>
      <c r="B455" s="64"/>
      <c r="C455" s="21"/>
      <c r="D455" s="65"/>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5.75" customHeight="1" x14ac:dyDescent="0.25">
      <c r="A456" s="64"/>
      <c r="B456" s="64"/>
      <c r="C456" s="21"/>
      <c r="D456" s="65"/>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5.75" customHeight="1" x14ac:dyDescent="0.25">
      <c r="A457" s="64"/>
      <c r="B457" s="64"/>
      <c r="C457" s="21"/>
      <c r="D457" s="65"/>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5.75" customHeight="1" x14ac:dyDescent="0.25">
      <c r="A458" s="64"/>
      <c r="B458" s="64"/>
      <c r="C458" s="21"/>
      <c r="D458" s="65"/>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5.75" customHeight="1" x14ac:dyDescent="0.25">
      <c r="A459" s="64"/>
      <c r="B459" s="64"/>
      <c r="C459" s="21"/>
      <c r="D459" s="65"/>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5.75" customHeight="1" x14ac:dyDescent="0.25">
      <c r="A460" s="64"/>
      <c r="B460" s="64"/>
      <c r="C460" s="21"/>
      <c r="D460" s="65"/>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5.75" customHeight="1" x14ac:dyDescent="0.25">
      <c r="A461" s="64"/>
      <c r="B461" s="64"/>
      <c r="C461" s="21"/>
      <c r="D461" s="65"/>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5.75" customHeight="1" x14ac:dyDescent="0.25">
      <c r="A462" s="64"/>
      <c r="B462" s="64"/>
      <c r="C462" s="21"/>
      <c r="D462" s="65"/>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5.75" customHeight="1" x14ac:dyDescent="0.25">
      <c r="A463" s="64"/>
      <c r="B463" s="64"/>
      <c r="C463" s="21"/>
      <c r="D463" s="65"/>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5.75" customHeight="1" x14ac:dyDescent="0.25">
      <c r="A464" s="64"/>
      <c r="B464" s="64"/>
      <c r="C464" s="21"/>
      <c r="D464" s="65"/>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5.75" customHeight="1" x14ac:dyDescent="0.25">
      <c r="A465" s="64"/>
      <c r="B465" s="64"/>
      <c r="C465" s="21"/>
      <c r="D465" s="65"/>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5.75" customHeight="1" x14ac:dyDescent="0.25">
      <c r="A466" s="64"/>
      <c r="B466" s="64"/>
      <c r="C466" s="21"/>
      <c r="D466" s="65"/>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5.75" customHeight="1" x14ac:dyDescent="0.25">
      <c r="A467" s="64"/>
      <c r="B467" s="64"/>
      <c r="C467" s="21"/>
      <c r="D467" s="65"/>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5.75" customHeight="1" x14ac:dyDescent="0.25">
      <c r="A468" s="64"/>
      <c r="B468" s="64"/>
      <c r="C468" s="21"/>
      <c r="D468" s="65"/>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5.75" customHeight="1" x14ac:dyDescent="0.25">
      <c r="A469" s="64"/>
      <c r="B469" s="64"/>
      <c r="C469" s="21"/>
      <c r="D469" s="65"/>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5.75" customHeight="1" x14ac:dyDescent="0.25">
      <c r="A470" s="64"/>
      <c r="B470" s="64"/>
      <c r="C470" s="21"/>
      <c r="D470" s="65"/>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5.75" customHeight="1" x14ac:dyDescent="0.25">
      <c r="A471" s="64"/>
      <c r="B471" s="64"/>
      <c r="C471" s="21"/>
      <c r="D471" s="65"/>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5.75" customHeight="1" x14ac:dyDescent="0.25">
      <c r="A472" s="64"/>
      <c r="B472" s="64"/>
      <c r="C472" s="21"/>
      <c r="D472" s="65"/>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5.75" customHeight="1" x14ac:dyDescent="0.25">
      <c r="A473" s="64"/>
      <c r="B473" s="64"/>
      <c r="C473" s="21"/>
      <c r="D473" s="65"/>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5.75" customHeight="1" x14ac:dyDescent="0.25">
      <c r="A474" s="64"/>
      <c r="B474" s="64"/>
      <c r="C474" s="21"/>
      <c r="D474" s="65"/>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5.75" customHeight="1" x14ac:dyDescent="0.25">
      <c r="A475" s="64"/>
      <c r="B475" s="64"/>
      <c r="C475" s="21"/>
      <c r="D475" s="65"/>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5.75" customHeight="1" x14ac:dyDescent="0.25">
      <c r="A476" s="64"/>
      <c r="B476" s="64"/>
      <c r="C476" s="21"/>
      <c r="D476" s="65"/>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5.75" customHeight="1" x14ac:dyDescent="0.25">
      <c r="A477" s="64"/>
      <c r="B477" s="64"/>
      <c r="C477" s="21"/>
      <c r="D477" s="65"/>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5.75" customHeight="1" x14ac:dyDescent="0.25">
      <c r="A478" s="64"/>
      <c r="B478" s="64"/>
      <c r="C478" s="21"/>
      <c r="D478" s="65"/>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5.75" customHeight="1" x14ac:dyDescent="0.25">
      <c r="A479" s="64"/>
      <c r="B479" s="64"/>
      <c r="C479" s="21"/>
      <c r="D479" s="65"/>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5.75" customHeight="1" x14ac:dyDescent="0.25">
      <c r="A480" s="64"/>
      <c r="B480" s="64"/>
      <c r="C480" s="21"/>
      <c r="D480" s="65"/>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5.75" customHeight="1" x14ac:dyDescent="0.25">
      <c r="A481" s="64"/>
      <c r="B481" s="64"/>
      <c r="C481" s="21"/>
      <c r="D481" s="65"/>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5.75" customHeight="1" x14ac:dyDescent="0.25">
      <c r="A482" s="64"/>
      <c r="B482" s="64"/>
      <c r="C482" s="21"/>
      <c r="D482" s="65"/>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5.75" customHeight="1" x14ac:dyDescent="0.25">
      <c r="A483" s="64"/>
      <c r="B483" s="64"/>
      <c r="C483" s="21"/>
      <c r="D483" s="65"/>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5.75" customHeight="1" x14ac:dyDescent="0.25">
      <c r="A484" s="64"/>
      <c r="B484" s="64"/>
      <c r="C484" s="21"/>
      <c r="D484" s="65"/>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5.75" customHeight="1" x14ac:dyDescent="0.25">
      <c r="A485" s="64"/>
      <c r="B485" s="64"/>
      <c r="C485" s="21"/>
      <c r="D485" s="65"/>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5.75" customHeight="1" x14ac:dyDescent="0.25">
      <c r="A486" s="64"/>
      <c r="B486" s="64"/>
      <c r="C486" s="21"/>
      <c r="D486" s="65"/>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5.75" customHeight="1" x14ac:dyDescent="0.25">
      <c r="A487" s="64"/>
      <c r="B487" s="64"/>
      <c r="C487" s="21"/>
      <c r="D487" s="65"/>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5.75" customHeight="1" x14ac:dyDescent="0.25">
      <c r="A488" s="64"/>
      <c r="B488" s="64"/>
      <c r="C488" s="21"/>
      <c r="D488" s="65"/>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5.75" customHeight="1" x14ac:dyDescent="0.25">
      <c r="A489" s="64"/>
      <c r="B489" s="64"/>
      <c r="C489" s="21"/>
      <c r="D489" s="65"/>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5.75" customHeight="1" x14ac:dyDescent="0.25">
      <c r="A490" s="64"/>
      <c r="B490" s="64"/>
      <c r="C490" s="21"/>
      <c r="D490" s="65"/>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5.75" customHeight="1" x14ac:dyDescent="0.25">
      <c r="A491" s="64"/>
      <c r="B491" s="64"/>
      <c r="C491" s="21"/>
      <c r="D491" s="65"/>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5.75" customHeight="1" x14ac:dyDescent="0.25">
      <c r="A492" s="64"/>
      <c r="B492" s="64"/>
      <c r="C492" s="21"/>
      <c r="D492" s="65"/>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5.75" customHeight="1" x14ac:dyDescent="0.25">
      <c r="A493" s="64"/>
      <c r="B493" s="64"/>
      <c r="C493" s="21"/>
      <c r="D493" s="65"/>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5.75" customHeight="1" x14ac:dyDescent="0.25">
      <c r="A494" s="64"/>
      <c r="B494" s="64"/>
      <c r="C494" s="21"/>
      <c r="D494" s="65"/>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5.75" customHeight="1" x14ac:dyDescent="0.25">
      <c r="A495" s="64"/>
      <c r="B495" s="64"/>
      <c r="C495" s="21"/>
      <c r="D495" s="65"/>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5.75" customHeight="1" x14ac:dyDescent="0.25">
      <c r="A496" s="64"/>
      <c r="B496" s="64"/>
      <c r="C496" s="21"/>
      <c r="D496" s="65"/>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5.75" customHeight="1" x14ac:dyDescent="0.25">
      <c r="A497" s="64"/>
      <c r="B497" s="64"/>
      <c r="C497" s="21"/>
      <c r="D497" s="65"/>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5.75" customHeight="1" x14ac:dyDescent="0.25">
      <c r="A498" s="64"/>
      <c r="B498" s="64"/>
      <c r="C498" s="21"/>
      <c r="D498" s="65"/>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5.75" customHeight="1" x14ac:dyDescent="0.25">
      <c r="A499" s="64"/>
      <c r="B499" s="64"/>
      <c r="C499" s="21"/>
      <c r="D499" s="65"/>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5.75" customHeight="1" x14ac:dyDescent="0.25">
      <c r="A500" s="64"/>
      <c r="B500" s="64"/>
      <c r="C500" s="21"/>
      <c r="D500" s="65"/>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5.75" customHeight="1" x14ac:dyDescent="0.25">
      <c r="A501" s="64"/>
      <c r="B501" s="64"/>
      <c r="C501" s="21"/>
      <c r="D501" s="65"/>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5.75" customHeight="1" x14ac:dyDescent="0.25">
      <c r="A502" s="64"/>
      <c r="B502" s="64"/>
      <c r="C502" s="21"/>
      <c r="D502" s="65"/>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5.75" customHeight="1" x14ac:dyDescent="0.25">
      <c r="A503" s="64"/>
      <c r="B503" s="64"/>
      <c r="C503" s="21"/>
      <c r="D503" s="65"/>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5.75" customHeight="1" x14ac:dyDescent="0.25">
      <c r="A504" s="64"/>
      <c r="B504" s="64"/>
      <c r="C504" s="21"/>
      <c r="D504" s="65"/>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5.75" customHeight="1" x14ac:dyDescent="0.25">
      <c r="A505" s="64"/>
      <c r="B505" s="64"/>
      <c r="C505" s="21"/>
      <c r="D505" s="65"/>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5.75" customHeight="1" x14ac:dyDescent="0.25">
      <c r="A506" s="64"/>
      <c r="B506" s="64"/>
      <c r="C506" s="21"/>
      <c r="D506" s="65"/>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5.75" customHeight="1" x14ac:dyDescent="0.25">
      <c r="A507" s="64"/>
      <c r="B507" s="64"/>
      <c r="C507" s="21"/>
      <c r="D507" s="65"/>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5.75" customHeight="1" x14ac:dyDescent="0.25">
      <c r="A508" s="64"/>
      <c r="B508" s="64"/>
      <c r="C508" s="21"/>
      <c r="D508" s="65"/>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5.75" customHeight="1" x14ac:dyDescent="0.25">
      <c r="A509" s="64"/>
      <c r="B509" s="64"/>
      <c r="C509" s="21"/>
      <c r="D509" s="65"/>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5.75" customHeight="1" x14ac:dyDescent="0.25">
      <c r="A510" s="64"/>
      <c r="B510" s="64"/>
      <c r="C510" s="21"/>
      <c r="D510" s="65"/>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5.75" customHeight="1" x14ac:dyDescent="0.25">
      <c r="A511" s="64"/>
      <c r="B511" s="64"/>
      <c r="C511" s="21"/>
      <c r="D511" s="65"/>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5.75" customHeight="1" x14ac:dyDescent="0.25">
      <c r="A512" s="64"/>
      <c r="B512" s="64"/>
      <c r="C512" s="21"/>
      <c r="D512" s="65"/>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5.75" customHeight="1" x14ac:dyDescent="0.25">
      <c r="A513" s="64"/>
      <c r="B513" s="64"/>
      <c r="C513" s="21"/>
      <c r="D513" s="65"/>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5.75" customHeight="1" x14ac:dyDescent="0.25">
      <c r="A514" s="64"/>
      <c r="B514" s="64"/>
      <c r="C514" s="21"/>
      <c r="D514" s="65"/>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5.75" customHeight="1" x14ac:dyDescent="0.25">
      <c r="A515" s="64"/>
      <c r="B515" s="64"/>
      <c r="C515" s="21"/>
      <c r="D515" s="65"/>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5.75" customHeight="1" x14ac:dyDescent="0.25">
      <c r="A516" s="64"/>
      <c r="B516" s="64"/>
      <c r="C516" s="21"/>
      <c r="D516" s="65"/>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5.75" customHeight="1" x14ac:dyDescent="0.25">
      <c r="A517" s="64"/>
      <c r="B517" s="64"/>
      <c r="C517" s="21"/>
      <c r="D517" s="65"/>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5.75" customHeight="1" x14ac:dyDescent="0.25">
      <c r="A518" s="64"/>
      <c r="B518" s="64"/>
      <c r="C518" s="21"/>
      <c r="D518" s="65"/>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5.75" customHeight="1" x14ac:dyDescent="0.25">
      <c r="A519" s="64"/>
      <c r="B519" s="64"/>
      <c r="C519" s="21"/>
      <c r="D519" s="65"/>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5.75" customHeight="1" x14ac:dyDescent="0.25">
      <c r="A520" s="64"/>
      <c r="B520" s="64"/>
      <c r="C520" s="21"/>
      <c r="D520" s="65"/>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5.75" customHeight="1" x14ac:dyDescent="0.25">
      <c r="A521" s="64"/>
      <c r="B521" s="64"/>
      <c r="C521" s="21"/>
      <c r="D521" s="65"/>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5.75" customHeight="1" x14ac:dyDescent="0.25">
      <c r="A522" s="64"/>
      <c r="B522" s="64"/>
      <c r="C522" s="21"/>
      <c r="D522" s="65"/>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5.75" customHeight="1" x14ac:dyDescent="0.25">
      <c r="A523" s="64"/>
      <c r="B523" s="64"/>
      <c r="C523" s="21"/>
      <c r="D523" s="65"/>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5.75" customHeight="1" x14ac:dyDescent="0.25">
      <c r="A524" s="64"/>
      <c r="B524" s="64"/>
      <c r="C524" s="21"/>
      <c r="D524" s="65"/>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5.75" customHeight="1" x14ac:dyDescent="0.25">
      <c r="A525" s="64"/>
      <c r="B525" s="64"/>
      <c r="C525" s="21"/>
      <c r="D525" s="65"/>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5.75" customHeight="1" x14ac:dyDescent="0.25">
      <c r="A526" s="64"/>
      <c r="B526" s="64"/>
      <c r="C526" s="21"/>
      <c r="D526" s="65"/>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5.75" customHeight="1" x14ac:dyDescent="0.25">
      <c r="A527" s="64"/>
      <c r="B527" s="64"/>
      <c r="C527" s="21"/>
      <c r="D527" s="65"/>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5.75" customHeight="1" x14ac:dyDescent="0.25">
      <c r="A528" s="64"/>
      <c r="B528" s="64"/>
      <c r="C528" s="21"/>
      <c r="D528" s="65"/>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5.75" customHeight="1" x14ac:dyDescent="0.25">
      <c r="A529" s="64"/>
      <c r="B529" s="64"/>
      <c r="C529" s="21"/>
      <c r="D529" s="65"/>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5.75" customHeight="1" x14ac:dyDescent="0.25">
      <c r="A530" s="64"/>
      <c r="B530" s="64"/>
      <c r="C530" s="21"/>
      <c r="D530" s="65"/>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5.75" customHeight="1" x14ac:dyDescent="0.25">
      <c r="A531" s="64"/>
      <c r="B531" s="64"/>
      <c r="C531" s="21"/>
      <c r="D531" s="65"/>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5.75" customHeight="1" x14ac:dyDescent="0.25">
      <c r="A532" s="64"/>
      <c r="B532" s="64"/>
      <c r="C532" s="21"/>
      <c r="D532" s="65"/>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5.75" customHeight="1" x14ac:dyDescent="0.25">
      <c r="A533" s="64"/>
      <c r="B533" s="64"/>
      <c r="C533" s="21"/>
      <c r="D533" s="65"/>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5.75" customHeight="1" x14ac:dyDescent="0.25">
      <c r="A534" s="64"/>
      <c r="B534" s="64"/>
      <c r="C534" s="21"/>
      <c r="D534" s="65"/>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5.75" customHeight="1" x14ac:dyDescent="0.25">
      <c r="A535" s="64"/>
      <c r="B535" s="64"/>
      <c r="C535" s="21"/>
      <c r="D535" s="65"/>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5.75" customHeight="1" x14ac:dyDescent="0.25">
      <c r="A536" s="64"/>
      <c r="B536" s="64"/>
      <c r="C536" s="21"/>
      <c r="D536" s="65"/>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5.75" customHeight="1" x14ac:dyDescent="0.25">
      <c r="A537" s="64"/>
      <c r="B537" s="64"/>
      <c r="C537" s="21"/>
      <c r="D537" s="65"/>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5.75" customHeight="1" x14ac:dyDescent="0.25">
      <c r="A538" s="64"/>
      <c r="B538" s="64"/>
      <c r="C538" s="21"/>
      <c r="D538" s="65"/>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5.75" customHeight="1" x14ac:dyDescent="0.25">
      <c r="A539" s="64"/>
      <c r="B539" s="64"/>
      <c r="C539" s="21"/>
      <c r="D539" s="65"/>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5.75" customHeight="1" x14ac:dyDescent="0.25">
      <c r="A540" s="64"/>
      <c r="B540" s="64"/>
      <c r="C540" s="21"/>
      <c r="D540" s="65"/>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5.75" customHeight="1" x14ac:dyDescent="0.25">
      <c r="A541" s="64"/>
      <c r="B541" s="64"/>
      <c r="C541" s="21"/>
      <c r="D541" s="65"/>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5.75" customHeight="1" x14ac:dyDescent="0.25">
      <c r="A542" s="64"/>
      <c r="B542" s="64"/>
      <c r="C542" s="21"/>
      <c r="D542" s="65"/>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5.75" customHeight="1" x14ac:dyDescent="0.25">
      <c r="A543" s="64"/>
      <c r="B543" s="64"/>
      <c r="C543" s="21"/>
      <c r="D543" s="65"/>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5.75" customHeight="1" x14ac:dyDescent="0.25">
      <c r="A544" s="64"/>
      <c r="B544" s="64"/>
      <c r="C544" s="21"/>
      <c r="D544" s="65"/>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5.75" customHeight="1" x14ac:dyDescent="0.25">
      <c r="A545" s="64"/>
      <c r="B545" s="64"/>
      <c r="C545" s="21"/>
      <c r="D545" s="65"/>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5.75" customHeight="1" x14ac:dyDescent="0.25">
      <c r="A546" s="64"/>
      <c r="B546" s="64"/>
      <c r="C546" s="21"/>
      <c r="D546" s="65"/>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5.75" customHeight="1" x14ac:dyDescent="0.25">
      <c r="A547" s="64"/>
      <c r="B547" s="64"/>
      <c r="C547" s="21"/>
      <c r="D547" s="65"/>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5.75" customHeight="1" x14ac:dyDescent="0.25">
      <c r="A548" s="64"/>
      <c r="B548" s="64"/>
      <c r="C548" s="21"/>
      <c r="D548" s="65"/>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5.75" customHeight="1" x14ac:dyDescent="0.25">
      <c r="A549" s="64"/>
      <c r="B549" s="64"/>
      <c r="C549" s="21"/>
      <c r="D549" s="65"/>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5.75" customHeight="1" x14ac:dyDescent="0.25">
      <c r="A550" s="64"/>
      <c r="B550" s="64"/>
      <c r="C550" s="21"/>
      <c r="D550" s="65"/>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5.75" customHeight="1" x14ac:dyDescent="0.25">
      <c r="A551" s="64"/>
      <c r="B551" s="64"/>
      <c r="C551" s="21"/>
      <c r="D551" s="65"/>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5.75" customHeight="1" x14ac:dyDescent="0.25">
      <c r="A552" s="64"/>
      <c r="B552" s="64"/>
      <c r="C552" s="21"/>
      <c r="D552" s="65"/>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5.75" customHeight="1" x14ac:dyDescent="0.25">
      <c r="A553" s="64"/>
      <c r="B553" s="64"/>
      <c r="C553" s="21"/>
      <c r="D553" s="65"/>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5.75" customHeight="1" x14ac:dyDescent="0.25">
      <c r="A554" s="64"/>
      <c r="B554" s="64"/>
      <c r="C554" s="21"/>
      <c r="D554" s="65"/>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5.75" customHeight="1" x14ac:dyDescent="0.25">
      <c r="A555" s="64"/>
      <c r="B555" s="64"/>
      <c r="C555" s="21"/>
      <c r="D555" s="65"/>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5.75" customHeight="1" x14ac:dyDescent="0.25">
      <c r="A556" s="64"/>
      <c r="B556" s="64"/>
      <c r="C556" s="21"/>
      <c r="D556" s="65"/>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5.75" customHeight="1" x14ac:dyDescent="0.25">
      <c r="A557" s="64"/>
      <c r="B557" s="64"/>
      <c r="C557" s="21"/>
      <c r="D557" s="65"/>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5.75" customHeight="1" x14ac:dyDescent="0.25">
      <c r="A558" s="64"/>
      <c r="B558" s="64"/>
      <c r="C558" s="21"/>
      <c r="D558" s="65"/>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5.75" customHeight="1" x14ac:dyDescent="0.25">
      <c r="A559" s="64"/>
      <c r="B559" s="64"/>
      <c r="C559" s="21"/>
      <c r="D559" s="65"/>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5.75" customHeight="1" x14ac:dyDescent="0.25">
      <c r="A560" s="64"/>
      <c r="B560" s="64"/>
      <c r="C560" s="21"/>
      <c r="D560" s="65"/>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5.75" customHeight="1" x14ac:dyDescent="0.25">
      <c r="A561" s="64"/>
      <c r="B561" s="64"/>
      <c r="C561" s="21"/>
      <c r="D561" s="65"/>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5.75" customHeight="1" x14ac:dyDescent="0.25">
      <c r="A562" s="64"/>
      <c r="B562" s="64"/>
      <c r="C562" s="21"/>
      <c r="D562" s="65"/>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5.75" customHeight="1" x14ac:dyDescent="0.25">
      <c r="A563" s="64"/>
      <c r="B563" s="64"/>
      <c r="C563" s="21"/>
      <c r="D563" s="65"/>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5.75" customHeight="1" x14ac:dyDescent="0.25">
      <c r="A564" s="64"/>
      <c r="B564" s="64"/>
      <c r="C564" s="21"/>
      <c r="D564" s="65"/>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5.75" customHeight="1" x14ac:dyDescent="0.25">
      <c r="A565" s="64"/>
      <c r="B565" s="64"/>
      <c r="C565" s="21"/>
      <c r="D565" s="65"/>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5.75" customHeight="1" x14ac:dyDescent="0.25">
      <c r="A566" s="64"/>
      <c r="B566" s="64"/>
      <c r="C566" s="21"/>
      <c r="D566" s="65"/>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5.75" customHeight="1" x14ac:dyDescent="0.25">
      <c r="A567" s="64"/>
      <c r="B567" s="64"/>
      <c r="C567" s="21"/>
      <c r="D567" s="65"/>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5.75" customHeight="1" x14ac:dyDescent="0.25">
      <c r="A568" s="64"/>
      <c r="B568" s="64"/>
      <c r="C568" s="21"/>
      <c r="D568" s="65"/>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5.75" customHeight="1" x14ac:dyDescent="0.25">
      <c r="A569" s="64"/>
      <c r="B569" s="64"/>
      <c r="C569" s="21"/>
      <c r="D569" s="65"/>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5.75" customHeight="1" x14ac:dyDescent="0.25">
      <c r="A570" s="64"/>
      <c r="B570" s="64"/>
      <c r="C570" s="21"/>
      <c r="D570" s="65"/>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5.75" customHeight="1" x14ac:dyDescent="0.25">
      <c r="A571" s="64"/>
      <c r="B571" s="64"/>
      <c r="C571" s="21"/>
      <c r="D571" s="65"/>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5.75" customHeight="1" x14ac:dyDescent="0.25">
      <c r="A572" s="64"/>
      <c r="B572" s="64"/>
      <c r="C572" s="21"/>
      <c r="D572" s="65"/>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5.75" customHeight="1" x14ac:dyDescent="0.25">
      <c r="A573" s="64"/>
      <c r="B573" s="64"/>
      <c r="C573" s="21"/>
      <c r="D573" s="65"/>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5.75" customHeight="1" x14ac:dyDescent="0.25">
      <c r="A574" s="64"/>
      <c r="B574" s="64"/>
      <c r="C574" s="21"/>
      <c r="D574" s="65"/>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5.75" customHeight="1" x14ac:dyDescent="0.25">
      <c r="A575" s="64"/>
      <c r="B575" s="64"/>
      <c r="C575" s="21"/>
      <c r="D575" s="65"/>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5.75" customHeight="1" x14ac:dyDescent="0.25">
      <c r="A576" s="64"/>
      <c r="B576" s="64"/>
      <c r="C576" s="21"/>
      <c r="D576" s="65"/>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5.75" customHeight="1" x14ac:dyDescent="0.25">
      <c r="A577" s="64"/>
      <c r="B577" s="64"/>
      <c r="C577" s="21"/>
      <c r="D577" s="65"/>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5.75" customHeight="1" x14ac:dyDescent="0.25">
      <c r="A578" s="64"/>
      <c r="B578" s="64"/>
      <c r="C578" s="21"/>
      <c r="D578" s="65"/>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5.75" customHeight="1" x14ac:dyDescent="0.25">
      <c r="A579" s="64"/>
      <c r="B579" s="64"/>
      <c r="C579" s="21"/>
      <c r="D579" s="65"/>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5.75" customHeight="1" x14ac:dyDescent="0.25">
      <c r="A580" s="64"/>
      <c r="B580" s="64"/>
      <c r="C580" s="21"/>
      <c r="D580" s="65"/>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5.75" customHeight="1" x14ac:dyDescent="0.25">
      <c r="A581" s="64"/>
      <c r="B581" s="64"/>
      <c r="C581" s="21"/>
      <c r="D581" s="65"/>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5.75" customHeight="1" x14ac:dyDescent="0.25">
      <c r="A582" s="64"/>
      <c r="B582" s="64"/>
      <c r="C582" s="21"/>
      <c r="D582" s="65"/>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5.75" customHeight="1" x14ac:dyDescent="0.25">
      <c r="A583" s="64"/>
      <c r="B583" s="64"/>
      <c r="C583" s="21"/>
      <c r="D583" s="65"/>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5.75" customHeight="1" x14ac:dyDescent="0.25">
      <c r="A584" s="64"/>
      <c r="B584" s="64"/>
      <c r="C584" s="21"/>
      <c r="D584" s="65"/>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5.75" customHeight="1" x14ac:dyDescent="0.25">
      <c r="A585" s="64"/>
      <c r="B585" s="64"/>
      <c r="C585" s="21"/>
      <c r="D585" s="65"/>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5.75" customHeight="1" x14ac:dyDescent="0.25">
      <c r="A586" s="64"/>
      <c r="B586" s="64"/>
      <c r="C586" s="21"/>
      <c r="D586" s="65"/>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5.75" customHeight="1" x14ac:dyDescent="0.25">
      <c r="A587" s="64"/>
      <c r="B587" s="64"/>
      <c r="C587" s="21"/>
      <c r="D587" s="65"/>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5.75" customHeight="1" x14ac:dyDescent="0.25">
      <c r="A588" s="64"/>
      <c r="B588" s="64"/>
      <c r="C588" s="21"/>
      <c r="D588" s="65"/>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5.75" customHeight="1" x14ac:dyDescent="0.25">
      <c r="A589" s="64"/>
      <c r="B589" s="64"/>
      <c r="C589" s="21"/>
      <c r="D589" s="65"/>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5.75" customHeight="1" x14ac:dyDescent="0.25">
      <c r="A590" s="64"/>
      <c r="B590" s="64"/>
      <c r="C590" s="21"/>
      <c r="D590" s="65"/>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5.75" customHeight="1" x14ac:dyDescent="0.25">
      <c r="A591" s="64"/>
      <c r="B591" s="64"/>
      <c r="C591" s="21"/>
      <c r="D591" s="65"/>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5.75" customHeight="1" x14ac:dyDescent="0.25">
      <c r="A592" s="64"/>
      <c r="B592" s="64"/>
      <c r="C592" s="21"/>
      <c r="D592" s="65"/>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5.75" customHeight="1" x14ac:dyDescent="0.25">
      <c r="A593" s="64"/>
      <c r="B593" s="64"/>
      <c r="C593" s="21"/>
      <c r="D593" s="65"/>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5.75" customHeight="1" x14ac:dyDescent="0.25">
      <c r="A594" s="64"/>
      <c r="B594" s="64"/>
      <c r="C594" s="21"/>
      <c r="D594" s="65"/>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5.75" customHeight="1" x14ac:dyDescent="0.25">
      <c r="A595" s="64"/>
      <c r="B595" s="64"/>
      <c r="C595" s="21"/>
      <c r="D595" s="65"/>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5.75" customHeight="1" x14ac:dyDescent="0.25">
      <c r="A596" s="64"/>
      <c r="B596" s="64"/>
      <c r="C596" s="21"/>
      <c r="D596" s="65"/>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5.75" customHeight="1" x14ac:dyDescent="0.25">
      <c r="A597" s="64"/>
      <c r="B597" s="64"/>
      <c r="C597" s="21"/>
      <c r="D597" s="65"/>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5.75" customHeight="1" x14ac:dyDescent="0.25">
      <c r="A598" s="64"/>
      <c r="B598" s="64"/>
      <c r="C598" s="21"/>
      <c r="D598" s="65"/>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5.75" customHeight="1" x14ac:dyDescent="0.25">
      <c r="A599" s="64"/>
      <c r="B599" s="64"/>
      <c r="C599" s="21"/>
      <c r="D599" s="65"/>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5.75" customHeight="1" x14ac:dyDescent="0.25">
      <c r="A600" s="64"/>
      <c r="B600" s="64"/>
      <c r="C600" s="21"/>
      <c r="D600" s="65"/>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5.75" customHeight="1" x14ac:dyDescent="0.25">
      <c r="A601" s="64"/>
      <c r="B601" s="64"/>
      <c r="C601" s="21"/>
      <c r="D601" s="65"/>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5.75" customHeight="1" x14ac:dyDescent="0.25">
      <c r="A602" s="64"/>
      <c r="B602" s="64"/>
      <c r="C602" s="21"/>
      <c r="D602" s="65"/>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5.75" customHeight="1" x14ac:dyDescent="0.25">
      <c r="A603" s="64"/>
      <c r="B603" s="64"/>
      <c r="C603" s="21"/>
      <c r="D603" s="65"/>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5.75" customHeight="1" x14ac:dyDescent="0.25">
      <c r="A604" s="64"/>
      <c r="B604" s="64"/>
      <c r="C604" s="21"/>
      <c r="D604" s="65"/>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5.75" customHeight="1" x14ac:dyDescent="0.25">
      <c r="A605" s="64"/>
      <c r="B605" s="64"/>
      <c r="C605" s="21"/>
      <c r="D605" s="65"/>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5.75" customHeight="1" x14ac:dyDescent="0.25">
      <c r="A606" s="64"/>
      <c r="B606" s="64"/>
      <c r="C606" s="21"/>
      <c r="D606" s="65"/>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5.75" customHeight="1" x14ac:dyDescent="0.25">
      <c r="A607" s="64"/>
      <c r="B607" s="64"/>
      <c r="C607" s="21"/>
      <c r="D607" s="65"/>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5.75" customHeight="1" x14ac:dyDescent="0.25">
      <c r="A608" s="64"/>
      <c r="B608" s="64"/>
      <c r="C608" s="21"/>
      <c r="D608" s="65"/>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5.75" customHeight="1" x14ac:dyDescent="0.25">
      <c r="A609" s="64"/>
      <c r="B609" s="64"/>
      <c r="C609" s="21"/>
      <c r="D609" s="65"/>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5.75" customHeight="1" x14ac:dyDescent="0.25">
      <c r="A610" s="64"/>
      <c r="B610" s="64"/>
      <c r="C610" s="21"/>
      <c r="D610" s="65"/>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5.75" customHeight="1" x14ac:dyDescent="0.25">
      <c r="A611" s="64"/>
      <c r="B611" s="64"/>
      <c r="C611" s="21"/>
      <c r="D611" s="65"/>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5.75" customHeight="1" x14ac:dyDescent="0.25">
      <c r="A612" s="64"/>
      <c r="B612" s="64"/>
      <c r="C612" s="21"/>
      <c r="D612" s="65"/>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5.75" customHeight="1" x14ac:dyDescent="0.25">
      <c r="A613" s="64"/>
      <c r="B613" s="64"/>
      <c r="C613" s="21"/>
      <c r="D613" s="65"/>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5.75" customHeight="1" x14ac:dyDescent="0.25">
      <c r="A614" s="64"/>
      <c r="B614" s="64"/>
      <c r="C614" s="21"/>
      <c r="D614" s="65"/>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5.75" customHeight="1" x14ac:dyDescent="0.25">
      <c r="A615" s="64"/>
      <c r="B615" s="64"/>
      <c r="C615" s="21"/>
      <c r="D615" s="65"/>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5.75" customHeight="1" x14ac:dyDescent="0.25">
      <c r="A616" s="64"/>
      <c r="B616" s="64"/>
      <c r="C616" s="21"/>
      <c r="D616" s="65"/>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5.75" customHeight="1" x14ac:dyDescent="0.25">
      <c r="A617" s="64"/>
      <c r="B617" s="64"/>
      <c r="C617" s="21"/>
      <c r="D617" s="65"/>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5.75" customHeight="1" x14ac:dyDescent="0.25">
      <c r="A618" s="64"/>
      <c r="B618" s="64"/>
      <c r="C618" s="21"/>
      <c r="D618" s="65"/>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5.75" customHeight="1" x14ac:dyDescent="0.25">
      <c r="A619" s="64"/>
      <c r="B619" s="64"/>
      <c r="C619" s="21"/>
      <c r="D619" s="65"/>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5.75" customHeight="1" x14ac:dyDescent="0.25">
      <c r="A620" s="64"/>
      <c r="B620" s="64"/>
      <c r="C620" s="21"/>
      <c r="D620" s="65"/>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5.75" customHeight="1" x14ac:dyDescent="0.25">
      <c r="A621" s="64"/>
      <c r="B621" s="64"/>
      <c r="C621" s="21"/>
      <c r="D621" s="65"/>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5.75" customHeight="1" x14ac:dyDescent="0.25">
      <c r="A622" s="64"/>
      <c r="B622" s="64"/>
      <c r="C622" s="21"/>
      <c r="D622" s="65"/>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5.75" customHeight="1" x14ac:dyDescent="0.25">
      <c r="A623" s="64"/>
      <c r="B623" s="64"/>
      <c r="C623" s="21"/>
      <c r="D623" s="65"/>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5.75" customHeight="1" x14ac:dyDescent="0.25">
      <c r="A624" s="64"/>
      <c r="B624" s="64"/>
      <c r="C624" s="21"/>
      <c r="D624" s="65"/>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5.75" customHeight="1" x14ac:dyDescent="0.25">
      <c r="A625" s="64"/>
      <c r="B625" s="64"/>
      <c r="C625" s="21"/>
      <c r="D625" s="65"/>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5.75" customHeight="1" x14ac:dyDescent="0.25">
      <c r="A626" s="64"/>
      <c r="B626" s="64"/>
      <c r="C626" s="21"/>
      <c r="D626" s="65"/>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5.75" customHeight="1" x14ac:dyDescent="0.25">
      <c r="A627" s="64"/>
      <c r="B627" s="64"/>
      <c r="C627" s="21"/>
      <c r="D627" s="65"/>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5.75" customHeight="1" x14ac:dyDescent="0.25">
      <c r="A628" s="64"/>
      <c r="B628" s="64"/>
      <c r="C628" s="21"/>
      <c r="D628" s="65"/>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5.75" customHeight="1" x14ac:dyDescent="0.25">
      <c r="A629" s="64"/>
      <c r="B629" s="64"/>
      <c r="C629" s="21"/>
      <c r="D629" s="65"/>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5.75" customHeight="1" x14ac:dyDescent="0.25">
      <c r="A630" s="64"/>
      <c r="B630" s="64"/>
      <c r="C630" s="21"/>
      <c r="D630" s="65"/>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5.75" customHeight="1" x14ac:dyDescent="0.25">
      <c r="A631" s="64"/>
      <c r="B631" s="64"/>
      <c r="C631" s="21"/>
      <c r="D631" s="65"/>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5.75" customHeight="1" x14ac:dyDescent="0.25">
      <c r="A632" s="64"/>
      <c r="B632" s="64"/>
      <c r="C632" s="21"/>
      <c r="D632" s="65"/>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5.75" customHeight="1" x14ac:dyDescent="0.25">
      <c r="A633" s="64"/>
      <c r="B633" s="64"/>
      <c r="C633" s="21"/>
      <c r="D633" s="65"/>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5.75" customHeight="1" x14ac:dyDescent="0.25">
      <c r="A634" s="64"/>
      <c r="B634" s="64"/>
      <c r="C634" s="21"/>
      <c r="D634" s="65"/>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5.75" customHeight="1" x14ac:dyDescent="0.25">
      <c r="A635" s="64"/>
      <c r="B635" s="64"/>
      <c r="C635" s="21"/>
      <c r="D635" s="65"/>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5.75" customHeight="1" x14ac:dyDescent="0.25">
      <c r="A636" s="64"/>
      <c r="B636" s="64"/>
      <c r="C636" s="21"/>
      <c r="D636" s="65"/>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5.75" customHeight="1" x14ac:dyDescent="0.25">
      <c r="A637" s="64"/>
      <c r="B637" s="64"/>
      <c r="C637" s="21"/>
      <c r="D637" s="65"/>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5.75" customHeight="1" x14ac:dyDescent="0.25">
      <c r="A638" s="64"/>
      <c r="B638" s="64"/>
      <c r="C638" s="21"/>
      <c r="D638" s="65"/>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5.75" customHeight="1" x14ac:dyDescent="0.25">
      <c r="A639" s="64"/>
      <c r="B639" s="64"/>
      <c r="C639" s="21"/>
      <c r="D639" s="65"/>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5.75" customHeight="1" x14ac:dyDescent="0.25">
      <c r="A640" s="64"/>
      <c r="B640" s="64"/>
      <c r="C640" s="21"/>
      <c r="D640" s="65"/>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5.75" customHeight="1" x14ac:dyDescent="0.25">
      <c r="A641" s="64"/>
      <c r="B641" s="64"/>
      <c r="C641" s="21"/>
      <c r="D641" s="65"/>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5.75" customHeight="1" x14ac:dyDescent="0.25">
      <c r="A642" s="64"/>
      <c r="B642" s="64"/>
      <c r="C642" s="21"/>
      <c r="D642" s="65"/>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5.75" customHeight="1" x14ac:dyDescent="0.25">
      <c r="A643" s="64"/>
      <c r="B643" s="64"/>
      <c r="C643" s="21"/>
      <c r="D643" s="65"/>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5.75" customHeight="1" x14ac:dyDescent="0.25">
      <c r="A644" s="64"/>
      <c r="B644" s="64"/>
      <c r="C644" s="21"/>
      <c r="D644" s="65"/>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5.75" customHeight="1" x14ac:dyDescent="0.25">
      <c r="A645" s="64"/>
      <c r="B645" s="64"/>
      <c r="C645" s="21"/>
      <c r="D645" s="65"/>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5.75" customHeight="1" x14ac:dyDescent="0.25">
      <c r="A646" s="64"/>
      <c r="B646" s="64"/>
      <c r="C646" s="21"/>
      <c r="D646" s="65"/>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5.75" customHeight="1" x14ac:dyDescent="0.25">
      <c r="A647" s="64"/>
      <c r="B647" s="64"/>
      <c r="C647" s="21"/>
      <c r="D647" s="65"/>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5.75" customHeight="1" x14ac:dyDescent="0.25">
      <c r="A648" s="64"/>
      <c r="B648" s="64"/>
      <c r="C648" s="21"/>
      <c r="D648" s="65"/>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5.75" customHeight="1" x14ac:dyDescent="0.25">
      <c r="A649" s="64"/>
      <c r="B649" s="64"/>
      <c r="C649" s="21"/>
      <c r="D649" s="65"/>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5.75" customHeight="1" x14ac:dyDescent="0.25">
      <c r="A650" s="64"/>
      <c r="B650" s="64"/>
      <c r="C650" s="21"/>
      <c r="D650" s="65"/>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5.75" customHeight="1" x14ac:dyDescent="0.25">
      <c r="A651" s="64"/>
      <c r="B651" s="64"/>
      <c r="C651" s="21"/>
      <c r="D651" s="65"/>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5.75" customHeight="1" x14ac:dyDescent="0.25">
      <c r="A652" s="64"/>
      <c r="B652" s="64"/>
      <c r="C652" s="21"/>
      <c r="D652" s="65"/>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5.75" customHeight="1" x14ac:dyDescent="0.25">
      <c r="A653" s="64"/>
      <c r="B653" s="64"/>
      <c r="C653" s="21"/>
      <c r="D653" s="65"/>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5.75" customHeight="1" x14ac:dyDescent="0.25">
      <c r="A654" s="64"/>
      <c r="B654" s="64"/>
      <c r="C654" s="21"/>
      <c r="D654" s="65"/>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5.75" customHeight="1" x14ac:dyDescent="0.25">
      <c r="A655" s="64"/>
      <c r="B655" s="64"/>
      <c r="C655" s="21"/>
      <c r="D655" s="65"/>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5.75" customHeight="1" x14ac:dyDescent="0.25">
      <c r="A656" s="64"/>
      <c r="B656" s="64"/>
      <c r="C656" s="21"/>
      <c r="D656" s="65"/>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5.75" customHeight="1" x14ac:dyDescent="0.25">
      <c r="A657" s="64"/>
      <c r="B657" s="64"/>
      <c r="C657" s="21"/>
      <c r="D657" s="65"/>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5.75" customHeight="1" x14ac:dyDescent="0.25">
      <c r="A658" s="64"/>
      <c r="B658" s="64"/>
      <c r="C658" s="21"/>
      <c r="D658" s="65"/>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5.75" customHeight="1" x14ac:dyDescent="0.25">
      <c r="A659" s="64"/>
      <c r="B659" s="64"/>
      <c r="C659" s="21"/>
      <c r="D659" s="65"/>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5.75" customHeight="1" x14ac:dyDescent="0.25">
      <c r="A660" s="64"/>
      <c r="B660" s="64"/>
      <c r="C660" s="21"/>
      <c r="D660" s="65"/>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5.75" customHeight="1" x14ac:dyDescent="0.25">
      <c r="A661" s="64"/>
      <c r="B661" s="64"/>
      <c r="C661" s="21"/>
      <c r="D661" s="65"/>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5.75" customHeight="1" x14ac:dyDescent="0.25">
      <c r="A662" s="64"/>
      <c r="B662" s="64"/>
      <c r="C662" s="21"/>
      <c r="D662" s="65"/>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5.75" customHeight="1" x14ac:dyDescent="0.25">
      <c r="A663" s="64"/>
      <c r="B663" s="64"/>
      <c r="C663" s="21"/>
      <c r="D663" s="65"/>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5.75" customHeight="1" x14ac:dyDescent="0.25">
      <c r="A664" s="64"/>
      <c r="B664" s="64"/>
      <c r="C664" s="21"/>
      <c r="D664" s="65"/>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5.75" customHeight="1" x14ac:dyDescent="0.25">
      <c r="A665" s="64"/>
      <c r="B665" s="64"/>
      <c r="C665" s="21"/>
      <c r="D665" s="65"/>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5.75" customHeight="1" x14ac:dyDescent="0.25">
      <c r="A666" s="64"/>
      <c r="B666" s="64"/>
      <c r="C666" s="21"/>
      <c r="D666" s="65"/>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5.75" customHeight="1" x14ac:dyDescent="0.25">
      <c r="A667" s="64"/>
      <c r="B667" s="64"/>
      <c r="C667" s="21"/>
      <c r="D667" s="65"/>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5.75" customHeight="1" x14ac:dyDescent="0.25">
      <c r="A668" s="64"/>
      <c r="B668" s="64"/>
      <c r="C668" s="21"/>
      <c r="D668" s="65"/>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5.75" customHeight="1" x14ac:dyDescent="0.25">
      <c r="A669" s="64"/>
      <c r="B669" s="64"/>
      <c r="C669" s="21"/>
      <c r="D669" s="65"/>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5.75" customHeight="1" x14ac:dyDescent="0.25">
      <c r="A670" s="64"/>
      <c r="B670" s="64"/>
      <c r="C670" s="21"/>
      <c r="D670" s="65"/>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5.75" customHeight="1" x14ac:dyDescent="0.25">
      <c r="A671" s="64"/>
      <c r="B671" s="64"/>
      <c r="C671" s="21"/>
      <c r="D671" s="65"/>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5.75" customHeight="1" x14ac:dyDescent="0.25">
      <c r="A672" s="64"/>
      <c r="B672" s="64"/>
      <c r="C672" s="21"/>
      <c r="D672" s="65"/>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5.75" customHeight="1" x14ac:dyDescent="0.25">
      <c r="A673" s="64"/>
      <c r="B673" s="64"/>
      <c r="C673" s="21"/>
      <c r="D673" s="65"/>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5.75" customHeight="1" x14ac:dyDescent="0.25">
      <c r="A674" s="64"/>
      <c r="B674" s="64"/>
      <c r="C674" s="21"/>
      <c r="D674" s="65"/>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5.75" customHeight="1" x14ac:dyDescent="0.25">
      <c r="A675" s="64"/>
      <c r="B675" s="64"/>
      <c r="C675" s="21"/>
      <c r="D675" s="65"/>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5.75" customHeight="1" x14ac:dyDescent="0.25">
      <c r="A676" s="64"/>
      <c r="B676" s="64"/>
      <c r="C676" s="21"/>
      <c r="D676" s="65"/>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5.75" customHeight="1" x14ac:dyDescent="0.25">
      <c r="A677" s="64"/>
      <c r="B677" s="64"/>
      <c r="C677" s="21"/>
      <c r="D677" s="65"/>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5.75" customHeight="1" x14ac:dyDescent="0.25">
      <c r="A678" s="64"/>
      <c r="B678" s="64"/>
      <c r="C678" s="21"/>
      <c r="D678" s="65"/>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5.75" customHeight="1" x14ac:dyDescent="0.25">
      <c r="A679" s="64"/>
      <c r="B679" s="64"/>
      <c r="C679" s="21"/>
      <c r="D679" s="65"/>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5.75" customHeight="1" x14ac:dyDescent="0.25">
      <c r="A680" s="64"/>
      <c r="B680" s="64"/>
      <c r="C680" s="21"/>
      <c r="D680" s="65"/>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5.75" customHeight="1" x14ac:dyDescent="0.25">
      <c r="A681" s="64"/>
      <c r="B681" s="64"/>
      <c r="C681" s="21"/>
      <c r="D681" s="65"/>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5.75" customHeight="1" x14ac:dyDescent="0.25">
      <c r="A682" s="64"/>
      <c r="B682" s="64"/>
      <c r="C682" s="21"/>
      <c r="D682" s="65"/>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5.75" customHeight="1" x14ac:dyDescent="0.25">
      <c r="A683" s="64"/>
      <c r="B683" s="64"/>
      <c r="C683" s="21"/>
      <c r="D683" s="65"/>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5.75" customHeight="1" x14ac:dyDescent="0.25">
      <c r="A684" s="64"/>
      <c r="B684" s="64"/>
      <c r="C684" s="21"/>
      <c r="D684" s="65"/>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5.75" customHeight="1" x14ac:dyDescent="0.25">
      <c r="A685" s="64"/>
      <c r="B685" s="64"/>
      <c r="C685" s="21"/>
      <c r="D685" s="65"/>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5.75" customHeight="1" x14ac:dyDescent="0.25">
      <c r="A686" s="64"/>
      <c r="B686" s="64"/>
      <c r="C686" s="21"/>
      <c r="D686" s="65"/>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5.75" customHeight="1" x14ac:dyDescent="0.25">
      <c r="A687" s="64"/>
      <c r="B687" s="64"/>
      <c r="C687" s="21"/>
      <c r="D687" s="65"/>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5.75" customHeight="1" x14ac:dyDescent="0.25">
      <c r="A688" s="64"/>
      <c r="B688" s="64"/>
      <c r="C688" s="21"/>
      <c r="D688" s="65"/>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5.75" customHeight="1" x14ac:dyDescent="0.25">
      <c r="A689" s="64"/>
      <c r="B689" s="64"/>
      <c r="C689" s="21"/>
      <c r="D689" s="65"/>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5.75" customHeight="1" x14ac:dyDescent="0.25">
      <c r="A690" s="64"/>
      <c r="B690" s="64"/>
      <c r="C690" s="21"/>
      <c r="D690" s="65"/>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5.75" customHeight="1" x14ac:dyDescent="0.25">
      <c r="A691" s="64"/>
      <c r="B691" s="64"/>
      <c r="C691" s="21"/>
      <c r="D691" s="65"/>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5.75" customHeight="1" x14ac:dyDescent="0.25">
      <c r="A692" s="64"/>
      <c r="B692" s="64"/>
      <c r="C692" s="21"/>
      <c r="D692" s="65"/>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5.75" customHeight="1" x14ac:dyDescent="0.25">
      <c r="A693" s="64"/>
      <c r="B693" s="64"/>
      <c r="C693" s="21"/>
      <c r="D693" s="65"/>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5.75" customHeight="1" x14ac:dyDescent="0.25">
      <c r="A694" s="64"/>
      <c r="B694" s="64"/>
      <c r="C694" s="21"/>
      <c r="D694" s="65"/>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5.75" customHeight="1" x14ac:dyDescent="0.25">
      <c r="A695" s="64"/>
      <c r="B695" s="64"/>
      <c r="C695" s="21"/>
      <c r="D695" s="65"/>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5.75" customHeight="1" x14ac:dyDescent="0.25">
      <c r="A696" s="64"/>
      <c r="B696" s="64"/>
      <c r="C696" s="21"/>
      <c r="D696" s="65"/>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5.75" customHeight="1" x14ac:dyDescent="0.25">
      <c r="A697" s="64"/>
      <c r="B697" s="64"/>
      <c r="C697" s="21"/>
      <c r="D697" s="65"/>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5.75" customHeight="1" x14ac:dyDescent="0.25">
      <c r="A698" s="64"/>
      <c r="B698" s="64"/>
      <c r="C698" s="21"/>
      <c r="D698" s="65"/>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5.75" customHeight="1" x14ac:dyDescent="0.25">
      <c r="A699" s="64"/>
      <c r="B699" s="64"/>
      <c r="C699" s="21"/>
      <c r="D699" s="65"/>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5.75" customHeight="1" x14ac:dyDescent="0.25">
      <c r="A700" s="64"/>
      <c r="B700" s="64"/>
      <c r="C700" s="21"/>
      <c r="D700" s="65"/>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5.75" customHeight="1" x14ac:dyDescent="0.25">
      <c r="A701" s="64"/>
      <c r="B701" s="64"/>
      <c r="C701" s="21"/>
      <c r="D701" s="65"/>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5.75" customHeight="1" x14ac:dyDescent="0.25">
      <c r="A702" s="64"/>
      <c r="B702" s="64"/>
      <c r="C702" s="21"/>
      <c r="D702" s="65"/>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5.75" customHeight="1" x14ac:dyDescent="0.25">
      <c r="A703" s="64"/>
      <c r="B703" s="64"/>
      <c r="C703" s="21"/>
      <c r="D703" s="65"/>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5.75" customHeight="1" x14ac:dyDescent="0.25">
      <c r="A704" s="64"/>
      <c r="B704" s="64"/>
      <c r="C704" s="21"/>
      <c r="D704" s="65"/>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5.75" customHeight="1" x14ac:dyDescent="0.25">
      <c r="A705" s="64"/>
      <c r="B705" s="64"/>
      <c r="C705" s="21"/>
      <c r="D705" s="65"/>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5.75" customHeight="1" x14ac:dyDescent="0.25">
      <c r="A706" s="64"/>
      <c r="B706" s="64"/>
      <c r="C706" s="21"/>
      <c r="D706" s="65"/>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5.75" customHeight="1" x14ac:dyDescent="0.25">
      <c r="A707" s="64"/>
      <c r="B707" s="64"/>
      <c r="C707" s="21"/>
      <c r="D707" s="65"/>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5.75" customHeight="1" x14ac:dyDescent="0.25">
      <c r="A708" s="64"/>
      <c r="B708" s="64"/>
      <c r="C708" s="21"/>
      <c r="D708" s="65"/>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5.75" customHeight="1" x14ac:dyDescent="0.25">
      <c r="A709" s="64"/>
      <c r="B709" s="64"/>
      <c r="C709" s="21"/>
      <c r="D709" s="65"/>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5.75" customHeight="1" x14ac:dyDescent="0.25">
      <c r="A710" s="64"/>
      <c r="B710" s="64"/>
      <c r="C710" s="21"/>
      <c r="D710" s="65"/>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5.75" customHeight="1" x14ac:dyDescent="0.25">
      <c r="A711" s="64"/>
      <c r="B711" s="64"/>
      <c r="C711" s="21"/>
      <c r="D711" s="65"/>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5.75" customHeight="1" x14ac:dyDescent="0.25">
      <c r="A712" s="64"/>
      <c r="B712" s="64"/>
      <c r="C712" s="21"/>
      <c r="D712" s="65"/>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5.75" customHeight="1" x14ac:dyDescent="0.25">
      <c r="A713" s="64"/>
      <c r="B713" s="64"/>
      <c r="C713" s="21"/>
      <c r="D713" s="65"/>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5.75" customHeight="1" x14ac:dyDescent="0.25">
      <c r="A714" s="64"/>
      <c r="B714" s="64"/>
      <c r="C714" s="21"/>
      <c r="D714" s="65"/>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5.75" customHeight="1" x14ac:dyDescent="0.25">
      <c r="A715" s="64"/>
      <c r="B715" s="64"/>
      <c r="C715" s="21"/>
      <c r="D715" s="65"/>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5.75" customHeight="1" x14ac:dyDescent="0.25">
      <c r="A716" s="64"/>
      <c r="B716" s="64"/>
      <c r="C716" s="21"/>
      <c r="D716" s="65"/>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5.75" customHeight="1" x14ac:dyDescent="0.25">
      <c r="A717" s="64"/>
      <c r="B717" s="64"/>
      <c r="C717" s="21"/>
      <c r="D717" s="65"/>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5.75" customHeight="1" x14ac:dyDescent="0.25">
      <c r="A718" s="64"/>
      <c r="B718" s="64"/>
      <c r="C718" s="21"/>
      <c r="D718" s="65"/>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5.75" customHeight="1" x14ac:dyDescent="0.25">
      <c r="A719" s="64"/>
      <c r="B719" s="64"/>
      <c r="C719" s="21"/>
      <c r="D719" s="65"/>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5.75" customHeight="1" x14ac:dyDescent="0.25">
      <c r="A720" s="64"/>
      <c r="B720" s="64"/>
      <c r="C720" s="21"/>
      <c r="D720" s="65"/>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5.75" customHeight="1" x14ac:dyDescent="0.25">
      <c r="A721" s="64"/>
      <c r="B721" s="64"/>
      <c r="C721" s="21"/>
      <c r="D721" s="65"/>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5.75" customHeight="1" x14ac:dyDescent="0.25">
      <c r="A722" s="64"/>
      <c r="B722" s="64"/>
      <c r="C722" s="21"/>
      <c r="D722" s="65"/>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5.75" customHeight="1" x14ac:dyDescent="0.25">
      <c r="A723" s="64"/>
      <c r="B723" s="64"/>
      <c r="C723" s="21"/>
      <c r="D723" s="65"/>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5.75" customHeight="1" x14ac:dyDescent="0.25">
      <c r="A724" s="64"/>
      <c r="B724" s="64"/>
      <c r="C724" s="21"/>
      <c r="D724" s="65"/>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5.75" customHeight="1" x14ac:dyDescent="0.25">
      <c r="A725" s="64"/>
      <c r="B725" s="64"/>
      <c r="C725" s="21"/>
      <c r="D725" s="65"/>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5.75" customHeight="1" x14ac:dyDescent="0.25">
      <c r="A726" s="64"/>
      <c r="B726" s="64"/>
      <c r="C726" s="21"/>
      <c r="D726" s="65"/>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5.75" customHeight="1" x14ac:dyDescent="0.25">
      <c r="A727" s="64"/>
      <c r="B727" s="64"/>
      <c r="C727" s="21"/>
      <c r="D727" s="65"/>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5.75" customHeight="1" x14ac:dyDescent="0.25">
      <c r="A728" s="64"/>
      <c r="B728" s="64"/>
      <c r="C728" s="21"/>
      <c r="D728" s="65"/>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5.75" customHeight="1" x14ac:dyDescent="0.25">
      <c r="A729" s="64"/>
      <c r="B729" s="64"/>
      <c r="C729" s="21"/>
      <c r="D729" s="65"/>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5.75" customHeight="1" x14ac:dyDescent="0.25">
      <c r="A730" s="64"/>
      <c r="B730" s="64"/>
      <c r="C730" s="21"/>
      <c r="D730" s="65"/>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5.75" customHeight="1" x14ac:dyDescent="0.25">
      <c r="A731" s="64"/>
      <c r="B731" s="64"/>
      <c r="C731" s="21"/>
      <c r="D731" s="65"/>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5.75" customHeight="1" x14ac:dyDescent="0.25">
      <c r="A732" s="64"/>
      <c r="B732" s="64"/>
      <c r="C732" s="21"/>
      <c r="D732" s="65"/>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5.75" customHeight="1" x14ac:dyDescent="0.25">
      <c r="A733" s="64"/>
      <c r="B733" s="64"/>
      <c r="C733" s="21"/>
      <c r="D733" s="65"/>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5.75" customHeight="1" x14ac:dyDescent="0.25">
      <c r="A734" s="64"/>
      <c r="B734" s="64"/>
      <c r="C734" s="21"/>
      <c r="D734" s="65"/>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5.75" customHeight="1" x14ac:dyDescent="0.25">
      <c r="A735" s="64"/>
      <c r="B735" s="64"/>
      <c r="C735" s="21"/>
      <c r="D735" s="65"/>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5.75" customHeight="1" x14ac:dyDescent="0.25">
      <c r="A736" s="64"/>
      <c r="B736" s="64"/>
      <c r="C736" s="21"/>
      <c r="D736" s="65"/>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5.75" customHeight="1" x14ac:dyDescent="0.25">
      <c r="A737" s="64"/>
      <c r="B737" s="64"/>
      <c r="C737" s="21"/>
      <c r="D737" s="65"/>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5.75" customHeight="1" x14ac:dyDescent="0.25">
      <c r="A738" s="64"/>
      <c r="B738" s="64"/>
      <c r="C738" s="21"/>
      <c r="D738" s="65"/>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5.75" customHeight="1" x14ac:dyDescent="0.25">
      <c r="A739" s="64"/>
      <c r="B739" s="64"/>
      <c r="C739" s="21"/>
      <c r="D739" s="65"/>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5.75" customHeight="1" x14ac:dyDescent="0.25">
      <c r="A740" s="64"/>
      <c r="B740" s="64"/>
      <c r="C740" s="21"/>
      <c r="D740" s="65"/>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5.75" customHeight="1" x14ac:dyDescent="0.25">
      <c r="A741" s="64"/>
      <c r="B741" s="64"/>
      <c r="C741" s="21"/>
      <c r="D741" s="65"/>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5.75" customHeight="1" x14ac:dyDescent="0.25">
      <c r="A742" s="64"/>
      <c r="B742" s="64"/>
      <c r="C742" s="21"/>
      <c r="D742" s="65"/>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5.75" customHeight="1" x14ac:dyDescent="0.25">
      <c r="A743" s="64"/>
      <c r="B743" s="64"/>
      <c r="C743" s="21"/>
      <c r="D743" s="65"/>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5.75" customHeight="1" x14ac:dyDescent="0.25">
      <c r="A744" s="64"/>
      <c r="B744" s="64"/>
      <c r="C744" s="21"/>
      <c r="D744" s="65"/>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5.75" customHeight="1" x14ac:dyDescent="0.25">
      <c r="A745" s="64"/>
      <c r="B745" s="64"/>
      <c r="C745" s="21"/>
      <c r="D745" s="65"/>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5.75" customHeight="1" x14ac:dyDescent="0.25">
      <c r="A746" s="64"/>
      <c r="B746" s="64"/>
      <c r="C746" s="21"/>
      <c r="D746" s="65"/>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5.75" customHeight="1" x14ac:dyDescent="0.25">
      <c r="A747" s="64"/>
      <c r="B747" s="64"/>
      <c r="C747" s="21"/>
      <c r="D747" s="65"/>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5.75" customHeight="1" x14ac:dyDescent="0.25">
      <c r="A748" s="64"/>
      <c r="B748" s="64"/>
      <c r="C748" s="21"/>
      <c r="D748" s="65"/>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5.75" customHeight="1" x14ac:dyDescent="0.25">
      <c r="A749" s="64"/>
      <c r="B749" s="64"/>
      <c r="C749" s="21"/>
      <c r="D749" s="65"/>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5.75" customHeight="1" x14ac:dyDescent="0.25">
      <c r="A750" s="64"/>
      <c r="B750" s="64"/>
      <c r="C750" s="21"/>
      <c r="D750" s="65"/>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5.75" customHeight="1" x14ac:dyDescent="0.25">
      <c r="A751" s="64"/>
      <c r="B751" s="64"/>
      <c r="C751" s="21"/>
      <c r="D751" s="65"/>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5.75" customHeight="1" x14ac:dyDescent="0.25">
      <c r="A752" s="64"/>
      <c r="B752" s="64"/>
      <c r="C752" s="21"/>
      <c r="D752" s="65"/>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5.75" customHeight="1" x14ac:dyDescent="0.25">
      <c r="A753" s="64"/>
      <c r="B753" s="64"/>
      <c r="C753" s="21"/>
      <c r="D753" s="65"/>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5.75" customHeight="1" x14ac:dyDescent="0.25">
      <c r="A754" s="64"/>
      <c r="B754" s="64"/>
      <c r="C754" s="21"/>
      <c r="D754" s="65"/>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5.75" customHeight="1" x14ac:dyDescent="0.25">
      <c r="A755" s="64"/>
      <c r="B755" s="64"/>
      <c r="C755" s="21"/>
      <c r="D755" s="65"/>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5.75" customHeight="1" x14ac:dyDescent="0.25">
      <c r="A756" s="64"/>
      <c r="B756" s="64"/>
      <c r="C756" s="21"/>
      <c r="D756" s="65"/>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5.75" customHeight="1" x14ac:dyDescent="0.25">
      <c r="A757" s="64"/>
      <c r="B757" s="64"/>
      <c r="C757" s="21"/>
      <c r="D757" s="65"/>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5.75" customHeight="1" x14ac:dyDescent="0.25">
      <c r="A758" s="64"/>
      <c r="B758" s="64"/>
      <c r="C758" s="21"/>
      <c r="D758" s="65"/>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5.75" customHeight="1" x14ac:dyDescent="0.25">
      <c r="A759" s="64"/>
      <c r="B759" s="64"/>
      <c r="C759" s="21"/>
      <c r="D759" s="65"/>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5.75" customHeight="1" x14ac:dyDescent="0.25">
      <c r="A760" s="64"/>
      <c r="B760" s="64"/>
      <c r="C760" s="21"/>
      <c r="D760" s="65"/>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5.75" customHeight="1" x14ac:dyDescent="0.25">
      <c r="A761" s="64"/>
      <c r="B761" s="64"/>
      <c r="C761" s="21"/>
      <c r="D761" s="65"/>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5.75" customHeight="1" x14ac:dyDescent="0.25">
      <c r="A762" s="64"/>
      <c r="B762" s="64"/>
      <c r="C762" s="21"/>
      <c r="D762" s="65"/>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5.75" customHeight="1" x14ac:dyDescent="0.25">
      <c r="A763" s="64"/>
      <c r="B763" s="64"/>
      <c r="C763" s="21"/>
      <c r="D763" s="65"/>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5.75" customHeight="1" x14ac:dyDescent="0.25">
      <c r="A764" s="64"/>
      <c r="B764" s="64"/>
      <c r="C764" s="21"/>
      <c r="D764" s="65"/>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5.75" customHeight="1" x14ac:dyDescent="0.25">
      <c r="A765" s="64"/>
      <c r="B765" s="64"/>
      <c r="C765" s="21"/>
      <c r="D765" s="65"/>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5.75" customHeight="1" x14ac:dyDescent="0.25">
      <c r="A766" s="64"/>
      <c r="B766" s="64"/>
      <c r="C766" s="21"/>
      <c r="D766" s="65"/>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5.75" customHeight="1" x14ac:dyDescent="0.25">
      <c r="A767" s="64"/>
      <c r="B767" s="64"/>
      <c r="C767" s="21"/>
      <c r="D767" s="65"/>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5.75" customHeight="1" x14ac:dyDescent="0.25">
      <c r="A768" s="64"/>
      <c r="B768" s="64"/>
      <c r="C768" s="21"/>
      <c r="D768" s="65"/>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5.75" customHeight="1" x14ac:dyDescent="0.25">
      <c r="A769" s="64"/>
      <c r="B769" s="64"/>
      <c r="C769" s="21"/>
      <c r="D769" s="65"/>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5.75" customHeight="1" x14ac:dyDescent="0.25">
      <c r="A770" s="64"/>
      <c r="B770" s="64"/>
      <c r="C770" s="21"/>
      <c r="D770" s="65"/>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5.75" customHeight="1" x14ac:dyDescent="0.25">
      <c r="A771" s="64"/>
      <c r="B771" s="64"/>
      <c r="C771" s="21"/>
      <c r="D771" s="65"/>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5.75" customHeight="1" x14ac:dyDescent="0.25">
      <c r="A772" s="64"/>
      <c r="B772" s="64"/>
      <c r="C772" s="21"/>
      <c r="D772" s="65"/>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5.75" customHeight="1" x14ac:dyDescent="0.25">
      <c r="A773" s="64"/>
      <c r="B773" s="64"/>
      <c r="C773" s="21"/>
      <c r="D773" s="65"/>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5.75" customHeight="1" x14ac:dyDescent="0.25">
      <c r="A774" s="64"/>
      <c r="B774" s="64"/>
      <c r="C774" s="21"/>
      <c r="D774" s="65"/>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5.75" customHeight="1" x14ac:dyDescent="0.25">
      <c r="A775" s="64"/>
      <c r="B775" s="64"/>
      <c r="C775" s="21"/>
      <c r="D775" s="65"/>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5.75" customHeight="1" x14ac:dyDescent="0.25">
      <c r="A776" s="64"/>
      <c r="B776" s="64"/>
      <c r="C776" s="21"/>
      <c r="D776" s="65"/>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5.75" customHeight="1" x14ac:dyDescent="0.25">
      <c r="A777" s="64"/>
      <c r="B777" s="64"/>
      <c r="C777" s="21"/>
      <c r="D777" s="65"/>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5.75" customHeight="1" x14ac:dyDescent="0.25">
      <c r="A778" s="64"/>
      <c r="B778" s="64"/>
      <c r="C778" s="21"/>
      <c r="D778" s="65"/>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5.75" customHeight="1" x14ac:dyDescent="0.25">
      <c r="A779" s="64"/>
      <c r="B779" s="64"/>
      <c r="C779" s="21"/>
      <c r="D779" s="65"/>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5.75" customHeight="1" x14ac:dyDescent="0.25">
      <c r="A780" s="64"/>
      <c r="B780" s="64"/>
      <c r="C780" s="21"/>
      <c r="D780" s="65"/>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5.75" customHeight="1" x14ac:dyDescent="0.25">
      <c r="A781" s="64"/>
      <c r="B781" s="64"/>
      <c r="C781" s="21"/>
      <c r="D781" s="65"/>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5.75" customHeight="1" x14ac:dyDescent="0.25">
      <c r="A782" s="64"/>
      <c r="B782" s="64"/>
      <c r="C782" s="21"/>
      <c r="D782" s="65"/>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5.75" customHeight="1" x14ac:dyDescent="0.25">
      <c r="A783" s="64"/>
      <c r="B783" s="64"/>
      <c r="C783" s="21"/>
      <c r="D783" s="65"/>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5.75" customHeight="1" x14ac:dyDescent="0.25">
      <c r="A784" s="64"/>
      <c r="B784" s="64"/>
      <c r="C784" s="21"/>
      <c r="D784" s="65"/>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5.75" customHeight="1" x14ac:dyDescent="0.25">
      <c r="A785" s="64"/>
      <c r="B785" s="64"/>
      <c r="C785" s="21"/>
      <c r="D785" s="65"/>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5.75" customHeight="1" x14ac:dyDescent="0.25">
      <c r="A786" s="64"/>
      <c r="B786" s="64"/>
      <c r="C786" s="21"/>
      <c r="D786" s="65"/>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5.75" customHeight="1" x14ac:dyDescent="0.25">
      <c r="A787" s="64"/>
      <c r="B787" s="64"/>
      <c r="C787" s="21"/>
      <c r="D787" s="65"/>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5.75" customHeight="1" x14ac:dyDescent="0.25">
      <c r="A788" s="64"/>
      <c r="B788" s="64"/>
      <c r="C788" s="21"/>
      <c r="D788" s="65"/>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5.75" customHeight="1" x14ac:dyDescent="0.25">
      <c r="A789" s="64"/>
      <c r="B789" s="64"/>
      <c r="C789" s="21"/>
      <c r="D789" s="65"/>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5.75" customHeight="1" x14ac:dyDescent="0.25">
      <c r="A790" s="64"/>
      <c r="B790" s="64"/>
      <c r="C790" s="21"/>
      <c r="D790" s="65"/>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5.75" customHeight="1" x14ac:dyDescent="0.25">
      <c r="A791" s="64"/>
      <c r="B791" s="64"/>
      <c r="C791" s="21"/>
      <c r="D791" s="65"/>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5.75" customHeight="1" x14ac:dyDescent="0.25">
      <c r="A792" s="64"/>
      <c r="B792" s="64"/>
      <c r="C792" s="21"/>
      <c r="D792" s="65"/>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5.75" customHeight="1" x14ac:dyDescent="0.25">
      <c r="A793" s="64"/>
      <c r="B793" s="64"/>
      <c r="C793" s="21"/>
      <c r="D793" s="65"/>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5.75" customHeight="1" x14ac:dyDescent="0.25">
      <c r="A794" s="64"/>
      <c r="B794" s="64"/>
      <c r="C794" s="21"/>
      <c r="D794" s="65"/>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5.75" customHeight="1" x14ac:dyDescent="0.25">
      <c r="A795" s="64"/>
      <c r="B795" s="64"/>
      <c r="C795" s="21"/>
      <c r="D795" s="65"/>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5.75" customHeight="1" x14ac:dyDescent="0.25">
      <c r="A796" s="64"/>
      <c r="B796" s="64"/>
      <c r="C796" s="21"/>
      <c r="D796" s="65"/>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5.75" customHeight="1" x14ac:dyDescent="0.25">
      <c r="A797" s="64"/>
      <c r="B797" s="64"/>
      <c r="C797" s="21"/>
      <c r="D797" s="65"/>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5.75" customHeight="1" x14ac:dyDescent="0.25">
      <c r="A798" s="64"/>
      <c r="B798" s="64"/>
      <c r="C798" s="21"/>
      <c r="D798" s="65"/>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5.75" customHeight="1" x14ac:dyDescent="0.25">
      <c r="A799" s="64"/>
      <c r="B799" s="64"/>
      <c r="C799" s="21"/>
      <c r="D799" s="65"/>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5.75" customHeight="1" x14ac:dyDescent="0.25">
      <c r="A800" s="64"/>
      <c r="B800" s="64"/>
      <c r="C800" s="21"/>
      <c r="D800" s="65"/>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5.75" customHeight="1" x14ac:dyDescent="0.25">
      <c r="A801" s="64"/>
      <c r="B801" s="64"/>
      <c r="C801" s="21"/>
      <c r="D801" s="65"/>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5.75" customHeight="1" x14ac:dyDescent="0.25">
      <c r="A802" s="64"/>
      <c r="B802" s="64"/>
      <c r="C802" s="21"/>
      <c r="D802" s="65"/>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5.75" customHeight="1" x14ac:dyDescent="0.25">
      <c r="A803" s="64"/>
      <c r="B803" s="64"/>
      <c r="C803" s="21"/>
      <c r="D803" s="65"/>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5.75" customHeight="1" x14ac:dyDescent="0.25">
      <c r="A804" s="64"/>
      <c r="B804" s="64"/>
      <c r="C804" s="21"/>
      <c r="D804" s="65"/>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5.75" customHeight="1" x14ac:dyDescent="0.25">
      <c r="A805" s="64"/>
      <c r="B805" s="64"/>
      <c r="C805" s="21"/>
      <c r="D805" s="65"/>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5.75" customHeight="1" x14ac:dyDescent="0.25">
      <c r="A806" s="64"/>
      <c r="B806" s="64"/>
      <c r="C806" s="21"/>
      <c r="D806" s="65"/>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5.75" customHeight="1" x14ac:dyDescent="0.25">
      <c r="A807" s="64"/>
      <c r="B807" s="64"/>
      <c r="C807" s="21"/>
      <c r="D807" s="65"/>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5.75" customHeight="1" x14ac:dyDescent="0.25">
      <c r="A808" s="64"/>
      <c r="B808" s="64"/>
      <c r="C808" s="21"/>
      <c r="D808" s="65"/>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5.75" customHeight="1" x14ac:dyDescent="0.25">
      <c r="A809" s="64"/>
      <c r="B809" s="64"/>
      <c r="C809" s="21"/>
      <c r="D809" s="65"/>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5.75" customHeight="1" x14ac:dyDescent="0.25">
      <c r="A810" s="64"/>
      <c r="B810" s="64"/>
      <c r="C810" s="21"/>
      <c r="D810" s="65"/>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5.75" customHeight="1" x14ac:dyDescent="0.25">
      <c r="A811" s="64"/>
      <c r="B811" s="64"/>
      <c r="C811" s="21"/>
      <c r="D811" s="65"/>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5.75" customHeight="1" x14ac:dyDescent="0.25">
      <c r="A812" s="64"/>
      <c r="B812" s="64"/>
      <c r="C812" s="21"/>
      <c r="D812" s="65"/>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5.75" customHeight="1" x14ac:dyDescent="0.25">
      <c r="A813" s="64"/>
      <c r="B813" s="64"/>
      <c r="C813" s="21"/>
      <c r="D813" s="65"/>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5.75" customHeight="1" x14ac:dyDescent="0.25">
      <c r="A814" s="64"/>
      <c r="B814" s="64"/>
      <c r="C814" s="21"/>
      <c r="D814" s="65"/>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5.75" customHeight="1" x14ac:dyDescent="0.25">
      <c r="A815" s="64"/>
      <c r="B815" s="64"/>
      <c r="C815" s="21"/>
      <c r="D815" s="65"/>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5.75" customHeight="1" x14ac:dyDescent="0.25">
      <c r="A816" s="64"/>
      <c r="B816" s="64"/>
      <c r="C816" s="21"/>
      <c r="D816" s="65"/>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5.75" customHeight="1" x14ac:dyDescent="0.25">
      <c r="A817" s="64"/>
      <c r="B817" s="64"/>
      <c r="C817" s="21"/>
      <c r="D817" s="65"/>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5.75" customHeight="1" x14ac:dyDescent="0.25">
      <c r="A818" s="64"/>
      <c r="B818" s="64"/>
      <c r="C818" s="21"/>
      <c r="D818" s="65"/>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5.75" customHeight="1" x14ac:dyDescent="0.25">
      <c r="A819" s="64"/>
      <c r="B819" s="64"/>
      <c r="C819" s="21"/>
      <c r="D819" s="65"/>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5.75" customHeight="1" x14ac:dyDescent="0.25">
      <c r="A820" s="64"/>
      <c r="B820" s="64"/>
      <c r="C820" s="21"/>
      <c r="D820" s="65"/>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5.75" customHeight="1" x14ac:dyDescent="0.25">
      <c r="A821" s="64"/>
      <c r="B821" s="64"/>
      <c r="C821" s="21"/>
      <c r="D821" s="65"/>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5.75" customHeight="1" x14ac:dyDescent="0.25">
      <c r="A822" s="64"/>
      <c r="B822" s="64"/>
      <c r="C822" s="21"/>
      <c r="D822" s="65"/>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5.75" customHeight="1" x14ac:dyDescent="0.25">
      <c r="A823" s="64"/>
      <c r="B823" s="64"/>
      <c r="C823" s="21"/>
      <c r="D823" s="65"/>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5.75" customHeight="1" x14ac:dyDescent="0.25">
      <c r="A824" s="64"/>
      <c r="B824" s="64"/>
      <c r="C824" s="21"/>
      <c r="D824" s="65"/>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5.75" customHeight="1" x14ac:dyDescent="0.25">
      <c r="A825" s="64"/>
      <c r="B825" s="64"/>
      <c r="C825" s="21"/>
      <c r="D825" s="65"/>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5.75" customHeight="1" x14ac:dyDescent="0.25">
      <c r="A826" s="64"/>
      <c r="B826" s="64"/>
      <c r="C826" s="21"/>
      <c r="D826" s="65"/>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5.75" customHeight="1" x14ac:dyDescent="0.25">
      <c r="A827" s="64"/>
      <c r="B827" s="64"/>
      <c r="C827" s="21"/>
      <c r="D827" s="65"/>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5.75" customHeight="1" x14ac:dyDescent="0.25">
      <c r="A828" s="64"/>
      <c r="B828" s="64"/>
      <c r="C828" s="21"/>
      <c r="D828" s="65"/>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5.75" customHeight="1" x14ac:dyDescent="0.25">
      <c r="A829" s="64"/>
      <c r="B829" s="64"/>
      <c r="C829" s="21"/>
      <c r="D829" s="65"/>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5.75" customHeight="1" x14ac:dyDescent="0.25">
      <c r="A830" s="64"/>
      <c r="B830" s="64"/>
      <c r="C830" s="21"/>
      <c r="D830" s="65"/>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5.75" customHeight="1" x14ac:dyDescent="0.25">
      <c r="A831" s="64"/>
      <c r="B831" s="64"/>
      <c r="C831" s="21"/>
      <c r="D831" s="65"/>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5.75" customHeight="1" x14ac:dyDescent="0.25">
      <c r="A832" s="64"/>
      <c r="B832" s="64"/>
      <c r="C832" s="21"/>
      <c r="D832" s="65"/>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5.75" customHeight="1" x14ac:dyDescent="0.25">
      <c r="A833" s="64"/>
      <c r="B833" s="64"/>
      <c r="C833" s="21"/>
      <c r="D833" s="65"/>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5.75" customHeight="1" x14ac:dyDescent="0.25">
      <c r="A834" s="64"/>
      <c r="B834" s="64"/>
      <c r="C834" s="21"/>
      <c r="D834" s="65"/>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5.75" customHeight="1" x14ac:dyDescent="0.25">
      <c r="A835" s="64"/>
      <c r="B835" s="64"/>
      <c r="C835" s="21"/>
      <c r="D835" s="65"/>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5.75" customHeight="1" x14ac:dyDescent="0.25">
      <c r="A836" s="64"/>
      <c r="B836" s="64"/>
      <c r="C836" s="21"/>
      <c r="D836" s="65"/>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5.75" customHeight="1" x14ac:dyDescent="0.25">
      <c r="A837" s="64"/>
      <c r="B837" s="64"/>
      <c r="C837" s="21"/>
      <c r="D837" s="65"/>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5.75" customHeight="1" x14ac:dyDescent="0.25">
      <c r="A838" s="64"/>
      <c r="B838" s="64"/>
      <c r="C838" s="21"/>
      <c r="D838" s="65"/>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5.75" customHeight="1" x14ac:dyDescent="0.25">
      <c r="A839" s="64"/>
      <c r="B839" s="64"/>
      <c r="C839" s="21"/>
      <c r="D839" s="65"/>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5.75" customHeight="1" x14ac:dyDescent="0.25">
      <c r="A840" s="64"/>
      <c r="B840" s="64"/>
      <c r="C840" s="21"/>
      <c r="D840" s="65"/>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5.75" customHeight="1" x14ac:dyDescent="0.25">
      <c r="A841" s="64"/>
      <c r="B841" s="64"/>
      <c r="C841" s="21"/>
      <c r="D841" s="65"/>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5.75" customHeight="1" x14ac:dyDescent="0.25">
      <c r="A842" s="64"/>
      <c r="B842" s="64"/>
      <c r="C842" s="21"/>
      <c r="D842" s="65"/>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5.75" customHeight="1" x14ac:dyDescent="0.25">
      <c r="A843" s="64"/>
      <c r="B843" s="64"/>
      <c r="C843" s="21"/>
      <c r="D843" s="65"/>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5.75" customHeight="1" x14ac:dyDescent="0.25">
      <c r="A844" s="64"/>
      <c r="B844" s="64"/>
      <c r="C844" s="21"/>
      <c r="D844" s="65"/>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5.75" customHeight="1" x14ac:dyDescent="0.25">
      <c r="A845" s="64"/>
      <c r="B845" s="64"/>
      <c r="C845" s="21"/>
      <c r="D845" s="65"/>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5.75" customHeight="1" x14ac:dyDescent="0.25">
      <c r="A846" s="64"/>
      <c r="B846" s="64"/>
      <c r="C846" s="21"/>
      <c r="D846" s="65"/>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5.75" customHeight="1" x14ac:dyDescent="0.25">
      <c r="A847" s="64"/>
      <c r="B847" s="64"/>
      <c r="C847" s="21"/>
      <c r="D847" s="65"/>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5.75" customHeight="1" x14ac:dyDescent="0.25">
      <c r="A848" s="64"/>
      <c r="B848" s="64"/>
      <c r="C848" s="21"/>
      <c r="D848" s="65"/>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5.75" customHeight="1" x14ac:dyDescent="0.25">
      <c r="A849" s="64"/>
      <c r="B849" s="64"/>
      <c r="C849" s="21"/>
      <c r="D849" s="65"/>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5.75" customHeight="1" x14ac:dyDescent="0.25">
      <c r="A850" s="64"/>
      <c r="B850" s="64"/>
      <c r="C850" s="21"/>
      <c r="D850" s="65"/>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5.75" customHeight="1" x14ac:dyDescent="0.25">
      <c r="A851" s="64"/>
      <c r="B851" s="64"/>
      <c r="C851" s="21"/>
      <c r="D851" s="65"/>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5.75" customHeight="1" x14ac:dyDescent="0.25">
      <c r="A852" s="64"/>
      <c r="B852" s="64"/>
      <c r="C852" s="21"/>
      <c r="D852" s="65"/>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5.75" customHeight="1" x14ac:dyDescent="0.25">
      <c r="A853" s="64"/>
      <c r="B853" s="64"/>
      <c r="C853" s="21"/>
      <c r="D853" s="65"/>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5.75" customHeight="1" x14ac:dyDescent="0.25">
      <c r="A854" s="64"/>
      <c r="B854" s="64"/>
      <c r="C854" s="21"/>
      <c r="D854" s="65"/>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5.75" customHeight="1" x14ac:dyDescent="0.25">
      <c r="A855" s="64"/>
      <c r="B855" s="64"/>
      <c r="C855" s="21"/>
      <c r="D855" s="65"/>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5.75" customHeight="1" x14ac:dyDescent="0.25">
      <c r="A856" s="64"/>
      <c r="B856" s="64"/>
      <c r="C856" s="21"/>
      <c r="D856" s="65"/>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5.75" customHeight="1" x14ac:dyDescent="0.25">
      <c r="A857" s="64"/>
      <c r="B857" s="64"/>
      <c r="C857" s="21"/>
      <c r="D857" s="65"/>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5.75" customHeight="1" x14ac:dyDescent="0.25">
      <c r="A858" s="64"/>
      <c r="B858" s="64"/>
      <c r="C858" s="21"/>
      <c r="D858" s="65"/>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5.75" customHeight="1" x14ac:dyDescent="0.25">
      <c r="A859" s="64"/>
      <c r="B859" s="64"/>
      <c r="C859" s="21"/>
      <c r="D859" s="65"/>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5.75" customHeight="1" x14ac:dyDescent="0.25">
      <c r="A860" s="64"/>
      <c r="B860" s="64"/>
      <c r="C860" s="21"/>
      <c r="D860" s="65"/>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5.75" customHeight="1" x14ac:dyDescent="0.25">
      <c r="A861" s="64"/>
      <c r="B861" s="64"/>
      <c r="C861" s="21"/>
      <c r="D861" s="65"/>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5.75" customHeight="1" x14ac:dyDescent="0.25">
      <c r="A862" s="64"/>
      <c r="B862" s="64"/>
      <c r="C862" s="21"/>
      <c r="D862" s="65"/>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5.75" customHeight="1" x14ac:dyDescent="0.25">
      <c r="A863" s="64"/>
      <c r="B863" s="64"/>
      <c r="C863" s="21"/>
      <c r="D863" s="65"/>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5.75" customHeight="1" x14ac:dyDescent="0.25">
      <c r="A864" s="64"/>
      <c r="B864" s="64"/>
      <c r="C864" s="21"/>
      <c r="D864" s="65"/>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5.75" customHeight="1" x14ac:dyDescent="0.25">
      <c r="A865" s="64"/>
      <c r="B865" s="64"/>
      <c r="C865" s="21"/>
      <c r="D865" s="65"/>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5.75" customHeight="1" x14ac:dyDescent="0.25">
      <c r="A866" s="64"/>
      <c r="B866" s="64"/>
      <c r="C866" s="21"/>
      <c r="D866" s="65"/>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5.75" customHeight="1" x14ac:dyDescent="0.25">
      <c r="A867" s="64"/>
      <c r="B867" s="64"/>
      <c r="C867" s="21"/>
      <c r="D867" s="65"/>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5.75" customHeight="1" x14ac:dyDescent="0.25">
      <c r="A868" s="64"/>
      <c r="B868" s="64"/>
      <c r="C868" s="21"/>
      <c r="D868" s="65"/>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5.75" customHeight="1" x14ac:dyDescent="0.25">
      <c r="A869" s="64"/>
      <c r="B869" s="64"/>
      <c r="C869" s="21"/>
      <c r="D869" s="65"/>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5.75" customHeight="1" x14ac:dyDescent="0.25">
      <c r="A870" s="64"/>
      <c r="B870" s="64"/>
      <c r="C870" s="21"/>
      <c r="D870" s="65"/>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5.75" customHeight="1" x14ac:dyDescent="0.25">
      <c r="A871" s="64"/>
      <c r="B871" s="64"/>
      <c r="C871" s="21"/>
      <c r="D871" s="65"/>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5.75" customHeight="1" x14ac:dyDescent="0.25">
      <c r="A872" s="64"/>
      <c r="B872" s="64"/>
      <c r="C872" s="21"/>
      <c r="D872" s="65"/>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5.75" customHeight="1" x14ac:dyDescent="0.25">
      <c r="A873" s="64"/>
      <c r="B873" s="64"/>
      <c r="C873" s="21"/>
      <c r="D873" s="65"/>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5.75" customHeight="1" x14ac:dyDescent="0.25">
      <c r="A874" s="64"/>
      <c r="B874" s="64"/>
      <c r="C874" s="21"/>
      <c r="D874" s="65"/>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5.75" customHeight="1" x14ac:dyDescent="0.25">
      <c r="A875" s="64"/>
      <c r="B875" s="64"/>
      <c r="C875" s="21"/>
      <c r="D875" s="65"/>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5.75" customHeight="1" x14ac:dyDescent="0.25">
      <c r="A876" s="64"/>
      <c r="B876" s="64"/>
      <c r="C876" s="21"/>
      <c r="D876" s="65"/>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5.75" customHeight="1" x14ac:dyDescent="0.25">
      <c r="A877" s="64"/>
      <c r="B877" s="64"/>
      <c r="C877" s="21"/>
      <c r="D877" s="65"/>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5.75" customHeight="1" x14ac:dyDescent="0.25">
      <c r="A878" s="64"/>
      <c r="B878" s="64"/>
      <c r="C878" s="21"/>
      <c r="D878" s="65"/>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5.75" customHeight="1" x14ac:dyDescent="0.25">
      <c r="A879" s="64"/>
      <c r="B879" s="64"/>
      <c r="C879" s="21"/>
      <c r="D879" s="65"/>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5.75" customHeight="1" x14ac:dyDescent="0.25">
      <c r="A880" s="64"/>
      <c r="B880" s="64"/>
      <c r="C880" s="21"/>
      <c r="D880" s="65"/>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5.75" customHeight="1" x14ac:dyDescent="0.25">
      <c r="A881" s="64"/>
      <c r="B881" s="64"/>
      <c r="C881" s="21"/>
      <c r="D881" s="65"/>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5.75" customHeight="1" x14ac:dyDescent="0.25">
      <c r="A882" s="64"/>
      <c r="B882" s="64"/>
      <c r="C882" s="21"/>
      <c r="D882" s="65"/>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5.75" customHeight="1" x14ac:dyDescent="0.25">
      <c r="A883" s="64"/>
      <c r="B883" s="64"/>
      <c r="C883" s="21"/>
      <c r="D883" s="65"/>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5.75" customHeight="1" x14ac:dyDescent="0.25">
      <c r="A884" s="64"/>
      <c r="B884" s="64"/>
      <c r="C884" s="21"/>
      <c r="D884" s="65"/>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5.75" customHeight="1" x14ac:dyDescent="0.25">
      <c r="A885" s="64"/>
      <c r="B885" s="64"/>
      <c r="C885" s="21"/>
      <c r="D885" s="65"/>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5.75" customHeight="1" x14ac:dyDescent="0.25">
      <c r="A886" s="64"/>
      <c r="B886" s="64"/>
      <c r="C886" s="21"/>
      <c r="D886" s="65"/>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5.75" customHeight="1" x14ac:dyDescent="0.25">
      <c r="A887" s="64"/>
      <c r="B887" s="64"/>
      <c r="C887" s="21"/>
      <c r="D887" s="65"/>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5.75" customHeight="1" x14ac:dyDescent="0.25">
      <c r="A888" s="64"/>
      <c r="B888" s="64"/>
      <c r="C888" s="21"/>
      <c r="D888" s="65"/>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5.75" customHeight="1" x14ac:dyDescent="0.25">
      <c r="A889" s="64"/>
      <c r="B889" s="64"/>
      <c r="C889" s="21"/>
      <c r="D889" s="65"/>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5.75" customHeight="1" x14ac:dyDescent="0.25">
      <c r="A890" s="64"/>
      <c r="B890" s="64"/>
      <c r="C890" s="21"/>
      <c r="D890" s="65"/>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5.75" customHeight="1" x14ac:dyDescent="0.25">
      <c r="A891" s="64"/>
      <c r="B891" s="64"/>
      <c r="C891" s="21"/>
      <c r="D891" s="65"/>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5.75" customHeight="1" x14ac:dyDescent="0.25">
      <c r="A892" s="64"/>
      <c r="B892" s="64"/>
      <c r="C892" s="21"/>
      <c r="D892" s="65"/>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5.75" customHeight="1" x14ac:dyDescent="0.25">
      <c r="A893" s="64"/>
      <c r="B893" s="64"/>
      <c r="C893" s="21"/>
      <c r="D893" s="65"/>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5.75" customHeight="1" x14ac:dyDescent="0.25">
      <c r="A894" s="64"/>
      <c r="B894" s="64"/>
      <c r="C894" s="21"/>
      <c r="D894" s="65"/>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5.75" customHeight="1" x14ac:dyDescent="0.25">
      <c r="A895" s="64"/>
      <c r="B895" s="64"/>
      <c r="C895" s="21"/>
      <c r="D895" s="65"/>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5.75" customHeight="1" x14ac:dyDescent="0.25">
      <c r="A896" s="64"/>
      <c r="B896" s="64"/>
      <c r="C896" s="21"/>
      <c r="D896" s="65"/>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5.75" customHeight="1" x14ac:dyDescent="0.25">
      <c r="A897" s="64"/>
      <c r="B897" s="64"/>
      <c r="C897" s="21"/>
      <c r="D897" s="65"/>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5.75" customHeight="1" x14ac:dyDescent="0.25">
      <c r="A898" s="64"/>
      <c r="B898" s="64"/>
      <c r="C898" s="21"/>
      <c r="D898" s="65"/>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5.75" customHeight="1" x14ac:dyDescent="0.25">
      <c r="A899" s="64"/>
      <c r="B899" s="64"/>
      <c r="C899" s="21"/>
      <c r="D899" s="65"/>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5.75" customHeight="1" x14ac:dyDescent="0.25">
      <c r="A900" s="64"/>
      <c r="B900" s="64"/>
      <c r="C900" s="21"/>
      <c r="D900" s="65"/>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5.75" customHeight="1" x14ac:dyDescent="0.25">
      <c r="A901" s="64"/>
      <c r="B901" s="64"/>
      <c r="C901" s="21"/>
      <c r="D901" s="65"/>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5.75" customHeight="1" x14ac:dyDescent="0.25">
      <c r="A902" s="64"/>
      <c r="B902" s="64"/>
      <c r="C902" s="21"/>
      <c r="D902" s="65"/>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5.75" customHeight="1" x14ac:dyDescent="0.25">
      <c r="A903" s="64"/>
      <c r="B903" s="64"/>
      <c r="C903" s="21"/>
      <c r="D903" s="65"/>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5.75" customHeight="1" x14ac:dyDescent="0.25">
      <c r="A904" s="64"/>
      <c r="B904" s="64"/>
      <c r="C904" s="21"/>
      <c r="D904" s="65"/>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5.75" customHeight="1" x14ac:dyDescent="0.25">
      <c r="A905" s="64"/>
      <c r="B905" s="64"/>
      <c r="C905" s="21"/>
      <c r="D905" s="65"/>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5.75" customHeight="1" x14ac:dyDescent="0.25">
      <c r="A906" s="64"/>
      <c r="B906" s="64"/>
      <c r="C906" s="21"/>
      <c r="D906" s="65"/>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5.75" customHeight="1" x14ac:dyDescent="0.25">
      <c r="A907" s="64"/>
      <c r="B907" s="64"/>
      <c r="C907" s="21"/>
      <c r="D907" s="65"/>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5.75" customHeight="1" x14ac:dyDescent="0.25">
      <c r="A908" s="64"/>
      <c r="B908" s="64"/>
      <c r="C908" s="21"/>
      <c r="D908" s="65"/>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5.75" customHeight="1" x14ac:dyDescent="0.25">
      <c r="A909" s="64"/>
      <c r="B909" s="64"/>
      <c r="C909" s="21"/>
      <c r="D909" s="65"/>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5.75" customHeight="1" x14ac:dyDescent="0.25">
      <c r="A910" s="64"/>
      <c r="B910" s="64"/>
      <c r="C910" s="21"/>
      <c r="D910" s="65"/>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5.75" customHeight="1" x14ac:dyDescent="0.25">
      <c r="A911" s="64"/>
      <c r="B911" s="64"/>
      <c r="C911" s="21"/>
      <c r="D911" s="65"/>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5.75" customHeight="1" x14ac:dyDescent="0.25">
      <c r="A912" s="64"/>
      <c r="B912" s="64"/>
      <c r="C912" s="21"/>
      <c r="D912" s="65"/>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5.75" customHeight="1" x14ac:dyDescent="0.25">
      <c r="A913" s="64"/>
      <c r="B913" s="64"/>
      <c r="C913" s="21"/>
      <c r="D913" s="65"/>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5.75" customHeight="1" x14ac:dyDescent="0.25">
      <c r="A914" s="64"/>
      <c r="B914" s="64"/>
      <c r="C914" s="21"/>
      <c r="D914" s="65"/>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5.75" customHeight="1" x14ac:dyDescent="0.25">
      <c r="A915" s="64"/>
      <c r="B915" s="64"/>
      <c r="C915" s="21"/>
      <c r="D915" s="65"/>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5.75" customHeight="1" x14ac:dyDescent="0.25">
      <c r="A916" s="64"/>
      <c r="B916" s="64"/>
      <c r="C916" s="21"/>
      <c r="D916" s="65"/>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5.75" customHeight="1" x14ac:dyDescent="0.25">
      <c r="A917" s="64"/>
      <c r="B917" s="64"/>
      <c r="C917" s="21"/>
      <c r="D917" s="65"/>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5.75" customHeight="1" x14ac:dyDescent="0.25">
      <c r="A918" s="64"/>
      <c r="B918" s="64"/>
      <c r="C918" s="21"/>
      <c r="D918" s="65"/>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5.75" customHeight="1" x14ac:dyDescent="0.25">
      <c r="A919" s="64"/>
      <c r="B919" s="64"/>
      <c r="C919" s="21"/>
      <c r="D919" s="65"/>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5.75" customHeight="1" x14ac:dyDescent="0.25">
      <c r="A920" s="64"/>
      <c r="B920" s="64"/>
      <c r="C920" s="21"/>
      <c r="D920" s="65"/>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5.75" customHeight="1" x14ac:dyDescent="0.25">
      <c r="A921" s="64"/>
      <c r="B921" s="64"/>
      <c r="C921" s="21"/>
      <c r="D921" s="65"/>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5.75" customHeight="1" x14ac:dyDescent="0.25">
      <c r="A922" s="64"/>
      <c r="B922" s="64"/>
      <c r="C922" s="21"/>
      <c r="D922" s="65"/>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5.75" customHeight="1" x14ac:dyDescent="0.25">
      <c r="A923" s="64"/>
      <c r="B923" s="64"/>
      <c r="C923" s="21"/>
      <c r="D923" s="65"/>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5.75" customHeight="1" x14ac:dyDescent="0.25">
      <c r="A924" s="64"/>
      <c r="B924" s="64"/>
      <c r="C924" s="21"/>
      <c r="D924" s="65"/>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5.75" customHeight="1" x14ac:dyDescent="0.25">
      <c r="A925" s="64"/>
      <c r="B925" s="64"/>
      <c r="C925" s="21"/>
      <c r="D925" s="65"/>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5.75" customHeight="1" x14ac:dyDescent="0.25">
      <c r="A926" s="64"/>
      <c r="B926" s="64"/>
      <c r="C926" s="21"/>
      <c r="D926" s="65"/>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5.75" customHeight="1" x14ac:dyDescent="0.25">
      <c r="A927" s="64"/>
      <c r="B927" s="64"/>
      <c r="C927" s="21"/>
      <c r="D927" s="65"/>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5.75" customHeight="1" x14ac:dyDescent="0.25">
      <c r="A928" s="64"/>
      <c r="B928" s="64"/>
      <c r="C928" s="21"/>
      <c r="D928" s="65"/>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5.75" customHeight="1" x14ac:dyDescent="0.25">
      <c r="A929" s="64"/>
      <c r="B929" s="64"/>
      <c r="C929" s="21"/>
      <c r="D929" s="65"/>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5.75" customHeight="1" x14ac:dyDescent="0.25">
      <c r="A930" s="64"/>
      <c r="B930" s="64"/>
      <c r="C930" s="21"/>
      <c r="D930" s="65"/>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5.75" customHeight="1" x14ac:dyDescent="0.25">
      <c r="A931" s="64"/>
      <c r="B931" s="64"/>
      <c r="C931" s="21"/>
      <c r="D931" s="65"/>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5.75" customHeight="1" x14ac:dyDescent="0.25">
      <c r="A932" s="64"/>
      <c r="B932" s="64"/>
      <c r="C932" s="21"/>
      <c r="D932" s="65"/>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5.75" customHeight="1" x14ac:dyDescent="0.25">
      <c r="A933" s="64"/>
      <c r="B933" s="64"/>
      <c r="C933" s="21"/>
      <c r="D933" s="65"/>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5.75" customHeight="1" x14ac:dyDescent="0.25">
      <c r="A934" s="64"/>
      <c r="B934" s="64"/>
      <c r="C934" s="21"/>
      <c r="D934" s="65"/>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5.75" customHeight="1" x14ac:dyDescent="0.25">
      <c r="A935" s="64"/>
      <c r="B935" s="64"/>
      <c r="C935" s="21"/>
      <c r="D935" s="65"/>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5.75" customHeight="1" x14ac:dyDescent="0.25">
      <c r="A936" s="64"/>
      <c r="B936" s="64"/>
      <c r="C936" s="21"/>
      <c r="D936" s="65"/>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5.75" customHeight="1" x14ac:dyDescent="0.25">
      <c r="A937" s="64"/>
      <c r="B937" s="64"/>
      <c r="C937" s="21"/>
      <c r="D937" s="65"/>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5.75" customHeight="1" x14ac:dyDescent="0.25">
      <c r="A938" s="64"/>
      <c r="B938" s="64"/>
      <c r="C938" s="21"/>
      <c r="D938" s="65"/>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5.75" customHeight="1" x14ac:dyDescent="0.25">
      <c r="A939" s="64"/>
      <c r="B939" s="64"/>
      <c r="C939" s="21"/>
      <c r="D939" s="65"/>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5.75" customHeight="1" x14ac:dyDescent="0.25">
      <c r="A940" s="64"/>
      <c r="B940" s="64"/>
      <c r="C940" s="21"/>
      <c r="D940" s="65"/>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5.75" customHeight="1" x14ac:dyDescent="0.25">
      <c r="A941" s="64"/>
      <c r="B941" s="64"/>
      <c r="C941" s="21"/>
      <c r="D941" s="65"/>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5.75" customHeight="1" x14ac:dyDescent="0.25">
      <c r="A942" s="64"/>
      <c r="B942" s="64"/>
      <c r="C942" s="21"/>
      <c r="D942" s="65"/>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5.75" customHeight="1" x14ac:dyDescent="0.25">
      <c r="A943" s="64"/>
      <c r="B943" s="64"/>
      <c r="C943" s="21"/>
      <c r="D943" s="65"/>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5.75" customHeight="1" x14ac:dyDescent="0.25">
      <c r="A944" s="64"/>
      <c r="B944" s="64"/>
      <c r="C944" s="21"/>
      <c r="D944" s="65"/>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5.75" customHeight="1" x14ac:dyDescent="0.25">
      <c r="A945" s="64"/>
      <c r="B945" s="64"/>
      <c r="C945" s="21"/>
      <c r="D945" s="65"/>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5.75" customHeight="1" x14ac:dyDescent="0.25">
      <c r="A946" s="64"/>
      <c r="B946" s="64"/>
      <c r="C946" s="21"/>
      <c r="D946" s="65"/>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5.75" customHeight="1" x14ac:dyDescent="0.25">
      <c r="A947" s="64"/>
      <c r="B947" s="64"/>
      <c r="C947" s="21"/>
      <c r="D947" s="65"/>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5.75" customHeight="1" x14ac:dyDescent="0.25">
      <c r="A948" s="64"/>
      <c r="B948" s="64"/>
      <c r="C948" s="21"/>
      <c r="D948" s="65"/>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5.75" customHeight="1" x14ac:dyDescent="0.25">
      <c r="A949" s="64"/>
      <c r="B949" s="64"/>
      <c r="C949" s="21"/>
      <c r="D949" s="65"/>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5.75" customHeight="1" x14ac:dyDescent="0.25">
      <c r="A950" s="64"/>
      <c r="B950" s="64"/>
      <c r="C950" s="21"/>
      <c r="D950" s="65"/>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5.75" customHeight="1" x14ac:dyDescent="0.25">
      <c r="A951" s="64"/>
      <c r="B951" s="64"/>
      <c r="C951" s="21"/>
      <c r="D951" s="65"/>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5.75" customHeight="1" x14ac:dyDescent="0.25">
      <c r="A952" s="64"/>
      <c r="B952" s="64"/>
      <c r="C952" s="21"/>
      <c r="D952" s="65"/>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5.75" customHeight="1" x14ac:dyDescent="0.25">
      <c r="A953" s="64"/>
      <c r="B953" s="64"/>
      <c r="C953" s="21"/>
      <c r="D953" s="65"/>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5.75" customHeight="1" x14ac:dyDescent="0.25">
      <c r="A954" s="64"/>
      <c r="B954" s="64"/>
      <c r="C954" s="21"/>
      <c r="D954" s="65"/>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5.75" customHeight="1" x14ac:dyDescent="0.25">
      <c r="A955" s="64"/>
      <c r="B955" s="64"/>
      <c r="C955" s="21"/>
      <c r="D955" s="65"/>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5.75" customHeight="1" x14ac:dyDescent="0.25">
      <c r="A956" s="64"/>
      <c r="B956" s="64"/>
      <c r="C956" s="21"/>
      <c r="D956" s="65"/>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5.75" customHeight="1" x14ac:dyDescent="0.25">
      <c r="A957" s="64"/>
      <c r="B957" s="64"/>
      <c r="C957" s="21"/>
      <c r="D957" s="65"/>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5.75" customHeight="1" x14ac:dyDescent="0.25">
      <c r="A958" s="64"/>
      <c r="B958" s="64"/>
      <c r="C958" s="21"/>
      <c r="D958" s="65"/>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5.75" customHeight="1" x14ac:dyDescent="0.25">
      <c r="A959" s="64"/>
      <c r="B959" s="64"/>
      <c r="C959" s="21"/>
      <c r="D959" s="65"/>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5.75" customHeight="1" x14ac:dyDescent="0.25">
      <c r="A960" s="64"/>
      <c r="B960" s="64"/>
      <c r="C960" s="21"/>
      <c r="D960" s="65"/>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5.75" customHeight="1" x14ac:dyDescent="0.25">
      <c r="A961" s="64"/>
      <c r="B961" s="64"/>
      <c r="C961" s="21"/>
      <c r="D961" s="65"/>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5.75" customHeight="1" x14ac:dyDescent="0.25">
      <c r="A962" s="64"/>
      <c r="B962" s="64"/>
      <c r="C962" s="21"/>
      <c r="D962" s="65"/>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5.75" customHeight="1" x14ac:dyDescent="0.25">
      <c r="A963" s="64"/>
      <c r="B963" s="64"/>
      <c r="C963" s="21"/>
      <c r="D963" s="65"/>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5.75" customHeight="1" x14ac:dyDescent="0.25">
      <c r="A964" s="64"/>
      <c r="B964" s="64"/>
      <c r="C964" s="21"/>
      <c r="D964" s="65"/>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5.75" customHeight="1" x14ac:dyDescent="0.25">
      <c r="A965" s="64"/>
      <c r="B965" s="64"/>
      <c r="C965" s="21"/>
      <c r="D965" s="65"/>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5.75" customHeight="1" x14ac:dyDescent="0.25">
      <c r="A966" s="64"/>
      <c r="B966" s="64"/>
      <c r="C966" s="21"/>
      <c r="D966" s="65"/>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5.75" customHeight="1" x14ac:dyDescent="0.25">
      <c r="A967" s="64"/>
      <c r="B967" s="64"/>
      <c r="C967" s="21"/>
      <c r="D967" s="65"/>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5.75" customHeight="1" x14ac:dyDescent="0.25">
      <c r="A968" s="64"/>
      <c r="B968" s="64"/>
      <c r="C968" s="21"/>
      <c r="D968" s="65"/>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5.75" customHeight="1" x14ac:dyDescent="0.25">
      <c r="A969" s="64"/>
      <c r="B969" s="64"/>
      <c r="C969" s="21"/>
      <c r="D969" s="65"/>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5.75" customHeight="1" x14ac:dyDescent="0.25">
      <c r="A970" s="64"/>
      <c r="B970" s="64"/>
      <c r="C970" s="21"/>
      <c r="D970" s="65"/>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5.75" customHeight="1" x14ac:dyDescent="0.25">
      <c r="A971" s="64"/>
      <c r="B971" s="64"/>
      <c r="C971" s="21"/>
      <c r="D971" s="65"/>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5.75" customHeight="1" x14ac:dyDescent="0.25">
      <c r="A972" s="64"/>
      <c r="B972" s="64"/>
      <c r="C972" s="21"/>
      <c r="D972" s="65"/>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5.75" customHeight="1" x14ac:dyDescent="0.25">
      <c r="A973" s="64"/>
      <c r="B973" s="64"/>
      <c r="C973" s="21"/>
      <c r="D973" s="65"/>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5.75" customHeight="1" x14ac:dyDescent="0.25">
      <c r="A974" s="64"/>
      <c r="B974" s="64"/>
      <c r="C974" s="21"/>
      <c r="D974" s="65"/>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5.75" customHeight="1" x14ac:dyDescent="0.25">
      <c r="A975" s="64"/>
      <c r="B975" s="64"/>
      <c r="C975" s="21"/>
      <c r="D975" s="65"/>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5.75" customHeight="1" x14ac:dyDescent="0.25">
      <c r="A976" s="64"/>
      <c r="B976" s="64"/>
      <c r="C976" s="21"/>
      <c r="D976" s="65"/>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5.75" customHeight="1" x14ac:dyDescent="0.25">
      <c r="A977" s="64"/>
      <c r="B977" s="64"/>
      <c r="C977" s="21"/>
      <c r="D977" s="65"/>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5.75" customHeight="1" x14ac:dyDescent="0.25">
      <c r="A978" s="64"/>
      <c r="B978" s="64"/>
      <c r="C978" s="21"/>
      <c r="D978" s="65"/>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5.75" customHeight="1" x14ac:dyDescent="0.25">
      <c r="A979" s="64"/>
      <c r="B979" s="64"/>
      <c r="C979" s="21"/>
      <c r="D979" s="65"/>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5.75" customHeight="1" x14ac:dyDescent="0.25">
      <c r="A980" s="64"/>
      <c r="B980" s="64"/>
      <c r="C980" s="21"/>
      <c r="D980" s="65"/>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5.75" customHeight="1" x14ac:dyDescent="0.25">
      <c r="A981" s="64"/>
      <c r="B981" s="64"/>
      <c r="C981" s="21"/>
      <c r="D981" s="65"/>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5.75" customHeight="1" x14ac:dyDescent="0.25">
      <c r="A982" s="64"/>
      <c r="B982" s="64"/>
      <c r="C982" s="21"/>
      <c r="D982" s="65"/>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5.75" customHeight="1" x14ac:dyDescent="0.25">
      <c r="A983" s="64"/>
      <c r="B983" s="64"/>
      <c r="C983" s="21"/>
      <c r="D983" s="65"/>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5.75" customHeight="1" x14ac:dyDescent="0.25">
      <c r="A984" s="64"/>
      <c r="B984" s="64"/>
      <c r="C984" s="21"/>
      <c r="D984" s="65"/>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5.75" customHeight="1" x14ac:dyDescent="0.25">
      <c r="A985" s="64"/>
      <c r="B985" s="64"/>
      <c r="C985" s="21"/>
      <c r="D985" s="65"/>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5.75" customHeight="1" x14ac:dyDescent="0.25">
      <c r="A986" s="64"/>
      <c r="B986" s="64"/>
      <c r="C986" s="21"/>
      <c r="D986" s="65"/>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5.75" customHeight="1" x14ac:dyDescent="0.25">
      <c r="A987" s="64"/>
      <c r="B987" s="64"/>
      <c r="C987" s="21"/>
      <c r="D987" s="65"/>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5.75" customHeight="1" x14ac:dyDescent="0.25">
      <c r="A988" s="64"/>
      <c r="B988" s="64"/>
      <c r="C988" s="21"/>
      <c r="D988" s="65"/>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5.75" customHeight="1" x14ac:dyDescent="0.25">
      <c r="A989" s="64"/>
      <c r="B989" s="64"/>
      <c r="C989" s="21"/>
      <c r="D989" s="65"/>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5.75" customHeight="1" x14ac:dyDescent="0.25">
      <c r="A990" s="64"/>
      <c r="B990" s="64"/>
      <c r="C990" s="21"/>
      <c r="D990" s="65"/>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5.75" customHeight="1" x14ac:dyDescent="0.25">
      <c r="A991" s="64"/>
      <c r="B991" s="64"/>
      <c r="C991" s="21"/>
      <c r="D991" s="65"/>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5.75" customHeight="1" x14ac:dyDescent="0.25">
      <c r="A992" s="64"/>
      <c r="B992" s="64"/>
      <c r="C992" s="21"/>
      <c r="D992" s="65"/>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5.75" customHeight="1" x14ac:dyDescent="0.25">
      <c r="A993" s="64"/>
      <c r="B993" s="64"/>
      <c r="C993" s="21"/>
      <c r="D993" s="65"/>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5.75" customHeight="1" x14ac:dyDescent="0.25">
      <c r="A994" s="64"/>
      <c r="B994" s="64"/>
      <c r="C994" s="21"/>
      <c r="D994" s="65"/>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5.75" customHeight="1" x14ac:dyDescent="0.25">
      <c r="A995" s="64"/>
      <c r="B995" s="64"/>
      <c r="C995" s="21"/>
      <c r="D995" s="65"/>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5.75" customHeight="1" x14ac:dyDescent="0.25">
      <c r="A996" s="64"/>
      <c r="B996" s="64"/>
      <c r="C996" s="21"/>
      <c r="D996" s="65"/>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5.75" customHeight="1" x14ac:dyDescent="0.25">
      <c r="A997" s="64"/>
      <c r="B997" s="64"/>
      <c r="C997" s="21"/>
      <c r="D997" s="65"/>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5.75" customHeight="1" x14ac:dyDescent="0.25">
      <c r="A998" s="64"/>
      <c r="B998" s="64"/>
      <c r="C998" s="21"/>
      <c r="D998" s="65"/>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5.75" customHeight="1" x14ac:dyDescent="0.25">
      <c r="A999" s="64"/>
      <c r="B999" s="64"/>
      <c r="C999" s="21"/>
      <c r="D999" s="65"/>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5.75" customHeight="1" x14ac:dyDescent="0.25">
      <c r="A1000" s="64"/>
      <c r="B1000" s="64"/>
      <c r="C1000" s="21"/>
      <c r="D1000" s="65"/>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autoFilter ref="A3:Z136" xr:uid="{00000000-0009-0000-0000-000001000000}"/>
  <mergeCells count="6">
    <mergeCell ref="I84:I87"/>
    <mergeCell ref="A1:Q1"/>
    <mergeCell ref="A2:C2"/>
    <mergeCell ref="D2:H2"/>
    <mergeCell ref="I2:Q2"/>
    <mergeCell ref="I80:I82"/>
  </mergeCells>
  <hyperlinks>
    <hyperlink ref="I110" r:id="rId1" xr:uid="{00000000-0004-0000-0100-000000000000}"/>
  </hyperlinks>
  <printOptions horizontalCentered="1" gridLines="1"/>
  <pageMargins left="0.25" right="0.25" top="0.75" bottom="0.75" header="0" footer="0"/>
  <pageSetup paperSize="9" scale="55"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Seguimiento actividades-PA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Yina Alejandra Fonseca Gomez</cp:lastModifiedBy>
  <dcterms:created xsi:type="dcterms:W3CDTF">2020-06-26T14:42:20Z</dcterms:created>
  <dcterms:modified xsi:type="dcterms:W3CDTF">2024-12-09T16:31:30Z</dcterms:modified>
</cp:coreProperties>
</file>